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drawings/drawing2.xml" ContentType="application/vnd.openxmlformats-officedocument.drawing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atitude\AppData\Local\Temp\scp05644\var\www\miau\data\miau\328\kf\"/>
    </mc:Choice>
  </mc:AlternateContent>
  <xr:revisionPtr revIDLastSave="0" documentId="13_ncr:1_{D1C2C70E-14A2-4014-A2B9-2D3D6570734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Coaching Variants" sheetId="1" r:id="rId1"/>
    <sheet name="Expertise#2 (MCM)" sheetId="5" r:id="rId2"/>
    <sheet name="Expertise#1 (MCM)" sheetId="4" r:id="rId3"/>
    <sheet name="Y0" sheetId="3" r:id="rId4"/>
    <sheet name="STD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5" l="1"/>
  <c r="L35" i="5"/>
  <c r="M35" i="5"/>
  <c r="N35" i="5"/>
  <c r="O35" i="5"/>
  <c r="P35" i="5"/>
  <c r="J36" i="5"/>
  <c r="K36" i="5"/>
  <c r="L36" i="5"/>
  <c r="M36" i="5"/>
  <c r="N36" i="5"/>
  <c r="O36" i="5"/>
  <c r="P36" i="5"/>
  <c r="J37" i="5"/>
  <c r="K37" i="5"/>
  <c r="L37" i="5"/>
  <c r="M37" i="5"/>
  <c r="N37" i="5"/>
  <c r="O37" i="5"/>
  <c r="P37" i="5"/>
  <c r="J38" i="5"/>
  <c r="K38" i="5"/>
  <c r="L38" i="5"/>
  <c r="M38" i="5"/>
  <c r="N38" i="5"/>
  <c r="O38" i="5"/>
  <c r="P38" i="5"/>
  <c r="J39" i="5"/>
  <c r="K39" i="5"/>
  <c r="L39" i="5"/>
  <c r="M39" i="5"/>
  <c r="N39" i="5"/>
  <c r="O39" i="5"/>
  <c r="P39" i="5"/>
  <c r="J40" i="5"/>
  <c r="K40" i="5"/>
  <c r="L40" i="5"/>
  <c r="M40" i="5"/>
  <c r="N40" i="5"/>
  <c r="O40" i="5"/>
  <c r="P40" i="5"/>
  <c r="J41" i="5"/>
  <c r="K41" i="5"/>
  <c r="L41" i="5"/>
  <c r="M41" i="5"/>
  <c r="N41" i="5"/>
  <c r="O41" i="5"/>
  <c r="P41" i="5"/>
  <c r="J42" i="5"/>
  <c r="K42" i="5"/>
  <c r="L42" i="5"/>
  <c r="M42" i="5"/>
  <c r="N42" i="5"/>
  <c r="O42" i="5"/>
  <c r="P42" i="5"/>
  <c r="J43" i="5"/>
  <c r="K43" i="5"/>
  <c r="L43" i="5"/>
  <c r="M43" i="5"/>
  <c r="N43" i="5"/>
  <c r="O43" i="5"/>
  <c r="P43" i="5"/>
  <c r="J44" i="5"/>
  <c r="K44" i="5"/>
  <c r="L44" i="5"/>
  <c r="M44" i="5"/>
  <c r="N44" i="5"/>
  <c r="O44" i="5"/>
  <c r="P44" i="5"/>
  <c r="J45" i="5"/>
  <c r="K45" i="5"/>
  <c r="L45" i="5"/>
  <c r="M45" i="5"/>
  <c r="N45" i="5"/>
  <c r="O45" i="5"/>
  <c r="P45" i="5"/>
  <c r="J46" i="5"/>
  <c r="K46" i="5"/>
  <c r="L46" i="5"/>
  <c r="M46" i="5"/>
  <c r="N46" i="5"/>
  <c r="O46" i="5"/>
  <c r="P46" i="5"/>
  <c r="J47" i="5"/>
  <c r="K47" i="5"/>
  <c r="L47" i="5"/>
  <c r="M47" i="5"/>
  <c r="N47" i="5"/>
  <c r="O47" i="5"/>
  <c r="P47" i="5"/>
  <c r="J49" i="1"/>
  <c r="O51" i="5"/>
  <c r="O50" i="5"/>
  <c r="N51" i="5"/>
  <c r="N50" i="5"/>
  <c r="P9" i="5"/>
  <c r="P10" i="5"/>
  <c r="P11" i="5"/>
  <c r="P12" i="5"/>
  <c r="P13" i="5"/>
  <c r="P14" i="5"/>
  <c r="P15" i="5"/>
  <c r="P16" i="5"/>
  <c r="P17" i="5"/>
  <c r="P18" i="5"/>
  <c r="P19" i="5"/>
  <c r="P8" i="5"/>
  <c r="O19" i="5"/>
  <c r="N19" i="5"/>
  <c r="M19" i="5"/>
  <c r="L19" i="5"/>
  <c r="K19" i="5"/>
  <c r="J19" i="5"/>
  <c r="O18" i="5"/>
  <c r="N18" i="5"/>
  <c r="M18" i="5"/>
  <c r="L18" i="5"/>
  <c r="K18" i="5"/>
  <c r="J18" i="5"/>
  <c r="O17" i="5"/>
  <c r="N17" i="5"/>
  <c r="M17" i="5"/>
  <c r="L17" i="5"/>
  <c r="K17" i="5"/>
  <c r="J17" i="5"/>
  <c r="O16" i="5"/>
  <c r="N16" i="5"/>
  <c r="M16" i="5"/>
  <c r="L16" i="5"/>
  <c r="K16" i="5"/>
  <c r="J16" i="5"/>
  <c r="O15" i="5"/>
  <c r="N15" i="5"/>
  <c r="M15" i="5"/>
  <c r="L15" i="5"/>
  <c r="K15" i="5"/>
  <c r="J15" i="5"/>
  <c r="O14" i="5"/>
  <c r="N14" i="5"/>
  <c r="M14" i="5"/>
  <c r="L14" i="5"/>
  <c r="K14" i="5"/>
  <c r="J14" i="5"/>
  <c r="O13" i="5"/>
  <c r="N13" i="5"/>
  <c r="M13" i="5"/>
  <c r="L13" i="5"/>
  <c r="K13" i="5"/>
  <c r="J13" i="5"/>
  <c r="O12" i="5"/>
  <c r="N12" i="5"/>
  <c r="M12" i="5"/>
  <c r="L12" i="5"/>
  <c r="K12" i="5"/>
  <c r="J12" i="5"/>
  <c r="O11" i="5"/>
  <c r="N11" i="5"/>
  <c r="M11" i="5"/>
  <c r="L11" i="5"/>
  <c r="K11" i="5"/>
  <c r="J11" i="5"/>
  <c r="O10" i="5"/>
  <c r="N10" i="5"/>
  <c r="M10" i="5"/>
  <c r="L10" i="5"/>
  <c r="K10" i="5"/>
  <c r="J10" i="5"/>
  <c r="O9" i="5"/>
  <c r="N9" i="5"/>
  <c r="M9" i="5"/>
  <c r="L9" i="5"/>
  <c r="K9" i="5"/>
  <c r="J9" i="5"/>
  <c r="O8" i="5"/>
  <c r="N8" i="5"/>
  <c r="M8" i="5"/>
  <c r="L8" i="5"/>
  <c r="K8" i="5"/>
  <c r="J8" i="5"/>
  <c r="H75" i="1"/>
  <c r="H74" i="1"/>
  <c r="H73" i="1"/>
  <c r="H72" i="1"/>
  <c r="H71" i="1"/>
  <c r="H70" i="1"/>
  <c r="H69" i="1"/>
  <c r="H68" i="1"/>
  <c r="H67" i="1"/>
  <c r="H66" i="1"/>
  <c r="H65" i="1"/>
  <c r="H64" i="1"/>
  <c r="G75" i="1"/>
  <c r="F75" i="1"/>
  <c r="E75" i="1"/>
  <c r="D75" i="1"/>
  <c r="C75" i="1"/>
  <c r="B75" i="1"/>
  <c r="A75" i="1"/>
  <c r="G74" i="1"/>
  <c r="F74" i="1"/>
  <c r="E74" i="1"/>
  <c r="D74" i="1"/>
  <c r="C74" i="1"/>
  <c r="B74" i="1"/>
  <c r="A74" i="1"/>
  <c r="G73" i="1"/>
  <c r="F73" i="1"/>
  <c r="E73" i="1"/>
  <c r="D73" i="1"/>
  <c r="C73" i="1"/>
  <c r="B73" i="1"/>
  <c r="A73" i="1"/>
  <c r="G72" i="1"/>
  <c r="F72" i="1"/>
  <c r="E72" i="1"/>
  <c r="D72" i="1"/>
  <c r="C72" i="1"/>
  <c r="B72" i="1"/>
  <c r="A72" i="1"/>
  <c r="G71" i="1"/>
  <c r="F71" i="1"/>
  <c r="E71" i="1"/>
  <c r="D71" i="1"/>
  <c r="C71" i="1"/>
  <c r="B71" i="1"/>
  <c r="A71" i="1"/>
  <c r="G70" i="1"/>
  <c r="F70" i="1"/>
  <c r="E70" i="1"/>
  <c r="D70" i="1"/>
  <c r="C70" i="1"/>
  <c r="B70" i="1"/>
  <c r="A70" i="1"/>
  <c r="G69" i="1"/>
  <c r="F69" i="1"/>
  <c r="E69" i="1"/>
  <c r="D69" i="1"/>
  <c r="C69" i="1"/>
  <c r="B69" i="1"/>
  <c r="A69" i="1"/>
  <c r="G68" i="1"/>
  <c r="F68" i="1"/>
  <c r="E68" i="1"/>
  <c r="D68" i="1"/>
  <c r="C68" i="1"/>
  <c r="B68" i="1"/>
  <c r="A68" i="1"/>
  <c r="G67" i="1"/>
  <c r="F67" i="1"/>
  <c r="E67" i="1"/>
  <c r="D67" i="1"/>
  <c r="C67" i="1"/>
  <c r="B67" i="1"/>
  <c r="A67" i="1"/>
  <c r="G66" i="1"/>
  <c r="F66" i="1"/>
  <c r="E66" i="1"/>
  <c r="D66" i="1"/>
  <c r="C66" i="1"/>
  <c r="B66" i="1"/>
  <c r="A66" i="1"/>
  <c r="G65" i="1"/>
  <c r="F65" i="1"/>
  <c r="E65" i="1"/>
  <c r="D65" i="1"/>
  <c r="C65" i="1"/>
  <c r="B65" i="1"/>
  <c r="A65" i="1"/>
  <c r="A64" i="1"/>
  <c r="L49" i="1"/>
  <c r="K49" i="1"/>
  <c r="O51" i="4"/>
  <c r="O50" i="4"/>
  <c r="I61" i="1"/>
  <c r="P19" i="4" s="1"/>
  <c r="I60" i="1"/>
  <c r="P18" i="4" s="1"/>
  <c r="I59" i="1"/>
  <c r="P17" i="4" s="1"/>
  <c r="I58" i="1"/>
  <c r="P16" i="4" s="1"/>
  <c r="I57" i="1"/>
  <c r="P15" i="4" s="1"/>
  <c r="I56" i="1"/>
  <c r="P14" i="4" s="1"/>
  <c r="I55" i="1"/>
  <c r="P13" i="4" s="1"/>
  <c r="I54" i="1"/>
  <c r="P12" i="4" s="1"/>
  <c r="I53" i="1"/>
  <c r="P11" i="4" s="1"/>
  <c r="I52" i="1"/>
  <c r="P10" i="4" s="1"/>
  <c r="I51" i="1"/>
  <c r="P9" i="4" s="1"/>
  <c r="I50" i="1"/>
  <c r="P8" i="4" s="1"/>
  <c r="G61" i="1"/>
  <c r="O19" i="4" s="1"/>
  <c r="F61" i="1"/>
  <c r="N19" i="4" s="1"/>
  <c r="E61" i="1"/>
  <c r="M19" i="4" s="1"/>
  <c r="D61" i="1"/>
  <c r="L19" i="4" s="1"/>
  <c r="C61" i="1"/>
  <c r="K19" i="4" s="1"/>
  <c r="B61" i="1"/>
  <c r="J19" i="4" s="1"/>
  <c r="G60" i="1"/>
  <c r="O18" i="4" s="1"/>
  <c r="F60" i="1"/>
  <c r="N18" i="4" s="1"/>
  <c r="E60" i="1"/>
  <c r="M18" i="4" s="1"/>
  <c r="D60" i="1"/>
  <c r="L18" i="4" s="1"/>
  <c r="C60" i="1"/>
  <c r="K18" i="4" s="1"/>
  <c r="B60" i="1"/>
  <c r="J18" i="4" s="1"/>
  <c r="G59" i="1"/>
  <c r="O17" i="4" s="1"/>
  <c r="F59" i="1"/>
  <c r="N17" i="4" s="1"/>
  <c r="E59" i="1"/>
  <c r="M17" i="4" s="1"/>
  <c r="D59" i="1"/>
  <c r="L17" i="4" s="1"/>
  <c r="C59" i="1"/>
  <c r="K17" i="4" s="1"/>
  <c r="B59" i="1"/>
  <c r="J17" i="4" s="1"/>
  <c r="G58" i="1"/>
  <c r="O16" i="4" s="1"/>
  <c r="F58" i="1"/>
  <c r="N16" i="4" s="1"/>
  <c r="E58" i="1"/>
  <c r="M16" i="4" s="1"/>
  <c r="D58" i="1"/>
  <c r="L16" i="4" s="1"/>
  <c r="C58" i="1"/>
  <c r="K16" i="4" s="1"/>
  <c r="B58" i="1"/>
  <c r="J16" i="4" s="1"/>
  <c r="G57" i="1"/>
  <c r="O15" i="4" s="1"/>
  <c r="F57" i="1"/>
  <c r="N15" i="4" s="1"/>
  <c r="E57" i="1"/>
  <c r="M15" i="4" s="1"/>
  <c r="D57" i="1"/>
  <c r="L15" i="4" s="1"/>
  <c r="C57" i="1"/>
  <c r="K15" i="4" s="1"/>
  <c r="B57" i="1"/>
  <c r="J15" i="4" s="1"/>
  <c r="G56" i="1"/>
  <c r="O14" i="4" s="1"/>
  <c r="F56" i="1"/>
  <c r="N14" i="4" s="1"/>
  <c r="E56" i="1"/>
  <c r="M14" i="4" s="1"/>
  <c r="D56" i="1"/>
  <c r="L14" i="4" s="1"/>
  <c r="C56" i="1"/>
  <c r="K14" i="4" s="1"/>
  <c r="B56" i="1"/>
  <c r="J14" i="4" s="1"/>
  <c r="G55" i="1"/>
  <c r="O13" i="4" s="1"/>
  <c r="F55" i="1"/>
  <c r="N13" i="4" s="1"/>
  <c r="E55" i="1"/>
  <c r="M13" i="4" s="1"/>
  <c r="D55" i="1"/>
  <c r="L13" i="4" s="1"/>
  <c r="C55" i="1"/>
  <c r="K13" i="4" s="1"/>
  <c r="B55" i="1"/>
  <c r="J13" i="4" s="1"/>
  <c r="G54" i="1"/>
  <c r="O12" i="4" s="1"/>
  <c r="F54" i="1"/>
  <c r="N12" i="4" s="1"/>
  <c r="E54" i="1"/>
  <c r="M12" i="4" s="1"/>
  <c r="D54" i="1"/>
  <c r="L12" i="4" s="1"/>
  <c r="C54" i="1"/>
  <c r="K12" i="4" s="1"/>
  <c r="B54" i="1"/>
  <c r="J12" i="4" s="1"/>
  <c r="G53" i="1"/>
  <c r="O11" i="4" s="1"/>
  <c r="F53" i="1"/>
  <c r="N11" i="4" s="1"/>
  <c r="E53" i="1"/>
  <c r="M11" i="4" s="1"/>
  <c r="D53" i="1"/>
  <c r="L11" i="4" s="1"/>
  <c r="C53" i="1"/>
  <c r="K11" i="4" s="1"/>
  <c r="B53" i="1"/>
  <c r="J11" i="4" s="1"/>
  <c r="G52" i="1"/>
  <c r="O10" i="4" s="1"/>
  <c r="F52" i="1"/>
  <c r="N10" i="4" s="1"/>
  <c r="E52" i="1"/>
  <c r="M10" i="4" s="1"/>
  <c r="D52" i="1"/>
  <c r="L10" i="4" s="1"/>
  <c r="C52" i="1"/>
  <c r="K10" i="4" s="1"/>
  <c r="B52" i="1"/>
  <c r="J10" i="4" s="1"/>
  <c r="G51" i="1"/>
  <c r="O9" i="4" s="1"/>
  <c r="F51" i="1"/>
  <c r="N9" i="4" s="1"/>
  <c r="E51" i="1"/>
  <c r="M9" i="4" s="1"/>
  <c r="D51" i="1"/>
  <c r="L9" i="4" s="1"/>
  <c r="C51" i="1"/>
  <c r="K9" i="4" s="1"/>
  <c r="B51" i="1"/>
  <c r="J9" i="4" s="1"/>
  <c r="G50" i="1"/>
  <c r="G64" i="1" s="1"/>
  <c r="F50" i="1"/>
  <c r="F64" i="1" s="1"/>
  <c r="E50" i="1"/>
  <c r="E64" i="1" s="1"/>
  <c r="D50" i="1"/>
  <c r="D64" i="1" s="1"/>
  <c r="C50" i="1"/>
  <c r="C64" i="1" s="1"/>
  <c r="B50" i="1"/>
  <c r="B64" i="1" s="1"/>
  <c r="J19" i="1"/>
  <c r="J20" i="1"/>
  <c r="J21" i="1"/>
  <c r="J22" i="1"/>
  <c r="J23" i="1"/>
  <c r="J24" i="1"/>
  <c r="J25" i="1"/>
  <c r="J26" i="1"/>
  <c r="J27" i="1"/>
  <c r="J28" i="1"/>
  <c r="J29" i="1"/>
  <c r="J18" i="1"/>
  <c r="J35" i="1"/>
  <c r="J36" i="1"/>
  <c r="J37" i="1"/>
  <c r="J38" i="1"/>
  <c r="J39" i="1"/>
  <c r="J40" i="1"/>
  <c r="J41" i="1"/>
  <c r="J42" i="1"/>
  <c r="J43" i="1"/>
  <c r="J44" i="1"/>
  <c r="J45" i="1"/>
  <c r="J34" i="1"/>
  <c r="O19" i="3"/>
  <c r="N19" i="3"/>
  <c r="M19" i="3"/>
  <c r="L19" i="3"/>
  <c r="K19" i="3"/>
  <c r="J19" i="3"/>
  <c r="O18" i="3"/>
  <c r="N18" i="3"/>
  <c r="M18" i="3"/>
  <c r="L18" i="3"/>
  <c r="K18" i="3"/>
  <c r="J18" i="3"/>
  <c r="O17" i="3"/>
  <c r="N17" i="3"/>
  <c r="M17" i="3"/>
  <c r="L17" i="3"/>
  <c r="K17" i="3"/>
  <c r="J17" i="3"/>
  <c r="O16" i="3"/>
  <c r="N16" i="3"/>
  <c r="M16" i="3"/>
  <c r="L16" i="3"/>
  <c r="K16" i="3"/>
  <c r="J16" i="3"/>
  <c r="O15" i="3"/>
  <c r="N15" i="3"/>
  <c r="M15" i="3"/>
  <c r="L15" i="3"/>
  <c r="K15" i="3"/>
  <c r="J15" i="3"/>
  <c r="O14" i="3"/>
  <c r="N14" i="3"/>
  <c r="M14" i="3"/>
  <c r="L14" i="3"/>
  <c r="K14" i="3"/>
  <c r="J14" i="3"/>
  <c r="O13" i="3"/>
  <c r="N13" i="3"/>
  <c r="M13" i="3"/>
  <c r="L13" i="3"/>
  <c r="K13" i="3"/>
  <c r="J13" i="3"/>
  <c r="O12" i="3"/>
  <c r="N12" i="3"/>
  <c r="M12" i="3"/>
  <c r="L12" i="3"/>
  <c r="K12" i="3"/>
  <c r="J12" i="3"/>
  <c r="O11" i="3"/>
  <c r="N11" i="3"/>
  <c r="M11" i="3"/>
  <c r="L11" i="3"/>
  <c r="K11" i="3"/>
  <c r="J11" i="3"/>
  <c r="O10" i="3"/>
  <c r="N10" i="3"/>
  <c r="M10" i="3"/>
  <c r="L10" i="3"/>
  <c r="K10" i="3"/>
  <c r="J10" i="3"/>
  <c r="O9" i="3"/>
  <c r="N9" i="3"/>
  <c r="M9" i="3"/>
  <c r="L9" i="3"/>
  <c r="K9" i="3"/>
  <c r="J9" i="3"/>
  <c r="O8" i="3"/>
  <c r="N8" i="3"/>
  <c r="M8" i="3"/>
  <c r="L8" i="3"/>
  <c r="K8" i="3"/>
  <c r="J8" i="3"/>
  <c r="P7" i="3"/>
  <c r="O7" i="3"/>
  <c r="N7" i="3"/>
  <c r="M7" i="3"/>
  <c r="L7" i="3"/>
  <c r="K7" i="3"/>
  <c r="J7" i="3"/>
  <c r="P19" i="2"/>
  <c r="P18" i="2"/>
  <c r="P17" i="2"/>
  <c r="P16" i="2"/>
  <c r="P15" i="2"/>
  <c r="P14" i="2"/>
  <c r="P13" i="2"/>
  <c r="P12" i="2"/>
  <c r="P11" i="2"/>
  <c r="P10" i="2"/>
  <c r="P9" i="2"/>
  <c r="P8" i="2"/>
  <c r="O19" i="2"/>
  <c r="N19" i="2"/>
  <c r="M19" i="2"/>
  <c r="L19" i="2"/>
  <c r="K19" i="2"/>
  <c r="J19" i="2"/>
  <c r="O18" i="2"/>
  <c r="N18" i="2"/>
  <c r="M18" i="2"/>
  <c r="L18" i="2"/>
  <c r="K18" i="2"/>
  <c r="J18" i="2"/>
  <c r="O17" i="2"/>
  <c r="N17" i="2"/>
  <c r="M17" i="2"/>
  <c r="L17" i="2"/>
  <c r="K17" i="2"/>
  <c r="J17" i="2"/>
  <c r="O16" i="2"/>
  <c r="N16" i="2"/>
  <c r="M16" i="2"/>
  <c r="L16" i="2"/>
  <c r="K16" i="2"/>
  <c r="J16" i="2"/>
  <c r="O15" i="2"/>
  <c r="N15" i="2"/>
  <c r="M15" i="2"/>
  <c r="L15" i="2"/>
  <c r="K15" i="2"/>
  <c r="J15" i="2"/>
  <c r="O14" i="2"/>
  <c r="N14" i="2"/>
  <c r="M14" i="2"/>
  <c r="L14" i="2"/>
  <c r="K14" i="2"/>
  <c r="J14" i="2"/>
  <c r="O13" i="2"/>
  <c r="N13" i="2"/>
  <c r="M13" i="2"/>
  <c r="L13" i="2"/>
  <c r="K13" i="2"/>
  <c r="J13" i="2"/>
  <c r="O12" i="2"/>
  <c r="N12" i="2"/>
  <c r="M12" i="2"/>
  <c r="L12" i="2"/>
  <c r="K12" i="2"/>
  <c r="J12" i="2"/>
  <c r="O11" i="2"/>
  <c r="N11" i="2"/>
  <c r="M11" i="2"/>
  <c r="L11" i="2"/>
  <c r="K11" i="2"/>
  <c r="J11" i="2"/>
  <c r="O10" i="2"/>
  <c r="N10" i="2"/>
  <c r="M10" i="2"/>
  <c r="L10" i="2"/>
  <c r="K10" i="2"/>
  <c r="J10" i="2"/>
  <c r="O9" i="2"/>
  <c r="N9" i="2"/>
  <c r="M9" i="2"/>
  <c r="L9" i="2"/>
  <c r="K9" i="2"/>
  <c r="J9" i="2"/>
  <c r="O8" i="2"/>
  <c r="N8" i="2"/>
  <c r="M8" i="2"/>
  <c r="L8" i="2"/>
  <c r="K8" i="2"/>
  <c r="J8" i="2"/>
  <c r="I45" i="1"/>
  <c r="I44" i="1"/>
  <c r="I43" i="1"/>
  <c r="I42" i="1"/>
  <c r="I41" i="1"/>
  <c r="I40" i="1"/>
  <c r="I39" i="1"/>
  <c r="I38" i="1"/>
  <c r="I37" i="1"/>
  <c r="I36" i="1"/>
  <c r="I35" i="1"/>
  <c r="I34" i="1"/>
  <c r="I29" i="1"/>
  <c r="I28" i="1"/>
  <c r="I27" i="1"/>
  <c r="I26" i="1"/>
  <c r="I25" i="1"/>
  <c r="I24" i="1"/>
  <c r="I23" i="1"/>
  <c r="I22" i="1"/>
  <c r="I21" i="1"/>
  <c r="I20" i="1"/>
  <c r="I19" i="1"/>
  <c r="I18" i="1"/>
  <c r="G30" i="1"/>
  <c r="G16" i="1" s="1"/>
  <c r="F30" i="1"/>
  <c r="F16" i="1" s="1"/>
  <c r="E30" i="1"/>
  <c r="E16" i="1" s="1"/>
  <c r="D30" i="1"/>
  <c r="D16" i="1" s="1"/>
  <c r="C30" i="1"/>
  <c r="C16" i="1" s="1"/>
  <c r="B30" i="1"/>
  <c r="B16" i="1" s="1"/>
  <c r="A29" i="1"/>
  <c r="A45" i="1" s="1"/>
  <c r="A61" i="1" s="1"/>
  <c r="A28" i="1"/>
  <c r="A44" i="1" s="1"/>
  <c r="A60" i="1" s="1"/>
  <c r="A27" i="1"/>
  <c r="A43" i="1" s="1"/>
  <c r="A59" i="1" s="1"/>
  <c r="A26" i="1"/>
  <c r="A42" i="1" s="1"/>
  <c r="A58" i="1" s="1"/>
  <c r="A25" i="1"/>
  <c r="A41" i="1" s="1"/>
  <c r="A57" i="1" s="1"/>
  <c r="A24" i="1"/>
  <c r="A40" i="1" s="1"/>
  <c r="A56" i="1" s="1"/>
  <c r="A23" i="1"/>
  <c r="A39" i="1" s="1"/>
  <c r="A55" i="1" s="1"/>
  <c r="A22" i="1"/>
  <c r="A38" i="1" s="1"/>
  <c r="A54" i="1" s="1"/>
  <c r="A21" i="1"/>
  <c r="A37" i="1" s="1"/>
  <c r="A53" i="1" s="1"/>
  <c r="A20" i="1"/>
  <c r="A36" i="1" s="1"/>
  <c r="A52" i="1" s="1"/>
  <c r="A19" i="1"/>
  <c r="A35" i="1" s="1"/>
  <c r="A51" i="1" s="1"/>
  <c r="A18" i="1"/>
  <c r="A34" i="1" s="1"/>
  <c r="A50" i="1" s="1"/>
  <c r="H17" i="1"/>
  <c r="G17" i="1"/>
  <c r="G33" i="1" s="1"/>
  <c r="G49" i="1" s="1"/>
  <c r="F17" i="1"/>
  <c r="F33" i="1" s="1"/>
  <c r="F49" i="1" s="1"/>
  <c r="E17" i="1"/>
  <c r="E33" i="1" s="1"/>
  <c r="E49" i="1" s="1"/>
  <c r="D17" i="1"/>
  <c r="D33" i="1" s="1"/>
  <c r="D49" i="1" s="1"/>
  <c r="C17" i="1"/>
  <c r="C33" i="1" s="1"/>
  <c r="C49" i="1" s="1"/>
  <c r="B17" i="1"/>
  <c r="B33" i="1" s="1"/>
  <c r="B49" i="1" s="1"/>
  <c r="A17" i="1"/>
  <c r="A33" i="1" s="1"/>
  <c r="A49" i="1" s="1"/>
  <c r="J8" i="4" l="1"/>
  <c r="K8" i="4"/>
  <c r="L8" i="4"/>
  <c r="M8" i="4"/>
  <c r="N8" i="4"/>
  <c r="O8" i="4"/>
  <c r="K34" i="1"/>
  <c r="K50" i="1" s="1"/>
  <c r="L50" i="1" s="1"/>
  <c r="K36" i="1"/>
  <c r="K52" i="1" s="1"/>
  <c r="L52" i="1" s="1"/>
  <c r="K41" i="1"/>
  <c r="K57" i="1" s="1"/>
  <c r="L57" i="1" s="1"/>
  <c r="K42" i="1"/>
  <c r="K58" i="1" s="1"/>
  <c r="L58" i="1" s="1"/>
  <c r="K35" i="1"/>
  <c r="K51" i="1" s="1"/>
  <c r="L51" i="1" s="1"/>
  <c r="K43" i="1"/>
  <c r="K59" i="1" s="1"/>
  <c r="L59" i="1" s="1"/>
  <c r="K44" i="1"/>
  <c r="K60" i="1" s="1"/>
  <c r="L60" i="1" s="1"/>
  <c r="K37" i="1"/>
  <c r="K53" i="1" s="1"/>
  <c r="L53" i="1" s="1"/>
  <c r="K45" i="1"/>
  <c r="K61" i="1" s="1"/>
  <c r="L61" i="1" s="1"/>
  <c r="K38" i="1"/>
  <c r="K54" i="1" s="1"/>
  <c r="L54" i="1" s="1"/>
  <c r="K39" i="1"/>
  <c r="K55" i="1" s="1"/>
  <c r="L55" i="1" s="1"/>
  <c r="K40" i="1"/>
  <c r="K56" i="1" s="1"/>
  <c r="L56" i="1" s="1"/>
  <c r="B25" i="1"/>
  <c r="B41" i="1" s="1"/>
  <c r="B21" i="1"/>
  <c r="B37" i="1" s="1"/>
  <c r="B19" i="1"/>
  <c r="B35" i="1" s="1"/>
  <c r="B18" i="1"/>
  <c r="B34" i="1" s="1"/>
  <c r="B29" i="1"/>
  <c r="B45" i="1" s="1"/>
  <c r="B27" i="1"/>
  <c r="B43" i="1" s="1"/>
  <c r="B26" i="1"/>
  <c r="B42" i="1" s="1"/>
  <c r="B23" i="1"/>
  <c r="B39" i="1" s="1"/>
  <c r="B22" i="1"/>
  <c r="B38" i="1" s="1"/>
  <c r="C25" i="1"/>
  <c r="C41" i="1" s="1"/>
  <c r="C21" i="1"/>
  <c r="C37" i="1" s="1"/>
  <c r="C26" i="1"/>
  <c r="C42" i="1" s="1"/>
  <c r="D25" i="1"/>
  <c r="D41" i="1" s="1"/>
  <c r="D21" i="1"/>
  <c r="D37" i="1" s="1"/>
  <c r="D26" i="1"/>
  <c r="D42" i="1" s="1"/>
  <c r="E29" i="1"/>
  <c r="E45" i="1" s="1"/>
  <c r="E20" i="1"/>
  <c r="E36" i="1" s="1"/>
  <c r="E26" i="1"/>
  <c r="E42" i="1" s="1"/>
  <c r="E25" i="1"/>
  <c r="E41" i="1" s="1"/>
  <c r="E21" i="1"/>
  <c r="E37" i="1" s="1"/>
  <c r="F29" i="1"/>
  <c r="F45" i="1" s="1"/>
  <c r="F20" i="1"/>
  <c r="F36" i="1" s="1"/>
  <c r="F26" i="1"/>
  <c r="F42" i="1" s="1"/>
  <c r="F25" i="1"/>
  <c r="F41" i="1" s="1"/>
  <c r="F21" i="1"/>
  <c r="F37" i="1" s="1"/>
  <c r="G29" i="1"/>
  <c r="G45" i="1" s="1"/>
  <c r="G20" i="1"/>
  <c r="G36" i="1" s="1"/>
  <c r="G26" i="1"/>
  <c r="G42" i="1" s="1"/>
  <c r="G25" i="1"/>
  <c r="G41" i="1" s="1"/>
  <c r="G21" i="1"/>
  <c r="G37" i="1" s="1"/>
  <c r="G27" i="1"/>
  <c r="G43" i="1" s="1"/>
  <c r="C18" i="1"/>
  <c r="C34" i="1" s="1"/>
  <c r="C28" i="1"/>
  <c r="C44" i="1" s="1"/>
  <c r="C23" i="1"/>
  <c r="C39" i="1" s="1"/>
  <c r="E18" i="1"/>
  <c r="E34" i="1" s="1"/>
  <c r="E28" i="1"/>
  <c r="E44" i="1" s="1"/>
  <c r="E23" i="1"/>
  <c r="E39" i="1" s="1"/>
  <c r="G28" i="1"/>
  <c r="G44" i="1" s="1"/>
  <c r="E24" i="1"/>
  <c r="E40" i="1" s="1"/>
  <c r="C22" i="1"/>
  <c r="C38" i="1" s="1"/>
  <c r="C27" i="1"/>
  <c r="C43" i="1" s="1"/>
  <c r="D22" i="1"/>
  <c r="D38" i="1" s="1"/>
  <c r="D27" i="1"/>
  <c r="D43" i="1" s="1"/>
  <c r="E22" i="1"/>
  <c r="E38" i="1" s="1"/>
  <c r="E27" i="1"/>
  <c r="E43" i="1" s="1"/>
  <c r="F22" i="1"/>
  <c r="F38" i="1" s="1"/>
  <c r="F27" i="1"/>
  <c r="F43" i="1" s="1"/>
  <c r="G22" i="1"/>
  <c r="G38" i="1" s="1"/>
  <c r="D18" i="1"/>
  <c r="D34" i="1" s="1"/>
  <c r="D28" i="1"/>
  <c r="D44" i="1" s="1"/>
  <c r="D23" i="1"/>
  <c r="D39" i="1" s="1"/>
  <c r="F18" i="1"/>
  <c r="F34" i="1" s="1"/>
  <c r="F28" i="1"/>
  <c r="F44" i="1" s="1"/>
  <c r="G18" i="1"/>
  <c r="G34" i="1" s="1"/>
  <c r="F23" i="1"/>
  <c r="F39" i="1" s="1"/>
  <c r="G23" i="1"/>
  <c r="G39" i="1" s="1"/>
  <c r="C19" i="1"/>
  <c r="C35" i="1" s="1"/>
  <c r="C24" i="1"/>
  <c r="C40" i="1" s="1"/>
  <c r="C29" i="1"/>
  <c r="C45" i="1" s="1"/>
  <c r="D19" i="1"/>
  <c r="D35" i="1" s="1"/>
  <c r="D24" i="1"/>
  <c r="D40" i="1" s="1"/>
  <c r="D29" i="1"/>
  <c r="D45" i="1" s="1"/>
  <c r="E19" i="1"/>
  <c r="E35" i="1" s="1"/>
  <c r="F19" i="1"/>
  <c r="F35" i="1" s="1"/>
  <c r="F24" i="1"/>
  <c r="F40" i="1" s="1"/>
  <c r="G19" i="1"/>
  <c r="G35" i="1" s="1"/>
  <c r="G24" i="1"/>
  <c r="G40" i="1" s="1"/>
  <c r="C20" i="1"/>
  <c r="C36" i="1" s="1"/>
  <c r="D20" i="1"/>
  <c r="D36" i="1" s="1"/>
  <c r="B28" i="1"/>
  <c r="B44" i="1" s="1"/>
  <c r="B24" i="1"/>
  <c r="B40" i="1" s="1"/>
  <c r="B20" i="1"/>
  <c r="B36" i="1" s="1"/>
</calcChain>
</file>

<file path=xl/sharedStrings.xml><?xml version="1.0" encoding="utf-8"?>
<sst xmlns="http://schemas.openxmlformats.org/spreadsheetml/2006/main" count="1479" uniqueCount="236">
  <si>
    <t>Constructed Coaching Variant</t>
  </si>
  <si>
    <t>Coach Questions (n)</t>
  </si>
  <si>
    <t>Open Questions (%)</t>
  </si>
  <si>
    <t>Coachee Talk Time (%)</t>
  </si>
  <si>
    <t>Reflective Interventions (n)</t>
  </si>
  <si>
    <t>Action Points (n)</t>
  </si>
  <si>
    <t>Structure Level (1–5)</t>
  </si>
  <si>
    <t>Minimal Question Coaching</t>
  </si>
  <si>
    <t>Action-Oriented Coaching</t>
  </si>
  <si>
    <t>Reflection-Centred Coaching</t>
  </si>
  <si>
    <t>Rapid Solution Coaching</t>
  </si>
  <si>
    <t>Highly Structured Goal Coaching</t>
  </si>
  <si>
    <t>Dialogic Deep Coaching</t>
  </si>
  <si>
    <t>Balanced Hybrid Coaching</t>
  </si>
  <si>
    <t>Feedback-Driven Coaching</t>
  </si>
  <si>
    <t>Exploratory Leadership Coaching</t>
  </si>
  <si>
    <t>Adaptive Integrative Coaching</t>
  </si>
  <si>
    <t>Presence-Based Coaching</t>
  </si>
  <si>
    <t>Performance-Focused Coaching</t>
  </si>
  <si>
    <t>Price (relative)</t>
  </si>
  <si>
    <t>Low</t>
  </si>
  <si>
    <t>Medium</t>
  </si>
  <si>
    <t>High</t>
  </si>
  <si>
    <t>direction (price)</t>
  </si>
  <si>
    <t>direction (ideal)</t>
  </si>
  <si>
    <t>correlation</t>
  </si>
  <si>
    <t>the more the more ideal</t>
  </si>
  <si>
    <t>Y0</t>
  </si>
  <si>
    <t>Y0 (ideality index)</t>
  </si>
  <si>
    <t>Azonosító:</t>
  </si>
  <si>
    <t>Objektumok:</t>
  </si>
  <si>
    <t>Attribútumok:</t>
  </si>
  <si>
    <t>Lépcsôk:</t>
  </si>
  <si>
    <t>Eltolás:</t>
  </si>
  <si>
    <t>Leírás:</t>
  </si>
  <si>
    <t>COCO STD: 7610972</t>
  </si>
  <si>
    <t>Rangsor</t>
  </si>
  <si>
    <t>X(A1)</t>
  </si>
  <si>
    <t>X(A2)</t>
  </si>
  <si>
    <t>X(A3)</t>
  </si>
  <si>
    <t>X(A4)</t>
  </si>
  <si>
    <t>X(A5)</t>
  </si>
  <si>
    <t>X(A6)</t>
  </si>
  <si>
    <t>Y(A7)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</si>
  <si>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</si>
  <si>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</si>
  <si>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</si>
  <si>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</si>
  <si>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</si>
  <si>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</si>
  <si>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</si>
  <si>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</si>
  <si>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</si>
  <si>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</si>
  <si>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</si>
  <si>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</si>
  <si>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Lépcsôk(1)</t>
  </si>
  <si>
    <t>S1</t>
  </si>
  <si>
    <t>(0+200)/(1)=200</t>
  </si>
  <si>
    <t>(0+100)/(1)=100</t>
  </si>
  <si>
    <t>(0+0)/(1)=0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</si>
  <si>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</si>
  <si>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</si>
  <si>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</si>
  <si>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</si>
  <si>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</si>
  <si>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</si>
  <si>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</si>
  <si>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</si>
  <si>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</si>
  <si>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</si>
  <si>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</si>
  <si>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Lépcsôk(2)</t>
  </si>
  <si>
    <t>COCO:STD</t>
  </si>
  <si>
    <t>Becslés</t>
  </si>
  <si>
    <t>Tény+0</t>
  </si>
  <si>
    <t>Delta</t>
  </si>
  <si>
    <t>Delta/Tény</t>
  </si>
  <si>
    <t>S1 összeg:</t>
  </si>
  <si>
    <t>S12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</si>
  <si>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</si>
  <si>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</si>
  <si>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</si>
  <si>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</si>
  <si>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</si>
  <si>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</si>
  <si>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</si>
  <si>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r>
      <t>Maximális memória használat: </t>
    </r>
    <r>
      <rPr>
        <b/>
        <sz val="6"/>
        <color rgb="FF333333"/>
        <rFont val="Verdana"/>
        <family val="2"/>
        <charset val="238"/>
      </rPr>
      <t>1.42 Mb</t>
    </r>
  </si>
  <si>
    <r>
      <t>A futtatás idôtartama: </t>
    </r>
    <r>
      <rPr>
        <b/>
        <sz val="6"/>
        <color rgb="FF333333"/>
        <rFont val="Verdana"/>
        <family val="2"/>
        <charset val="238"/>
      </rPr>
      <t>0.08 mp (0 p)</t>
    </r>
  </si>
  <si>
    <t>Estimation</t>
  </si>
  <si>
    <t>COCO Y0: 3703580</t>
  </si>
  <si>
    <t>(11+11)/(2)=11</t>
  </si>
  <si>
    <t>(18+15)/(2)=16.45</t>
  </si>
  <si>
    <t>(11+990.5)/(2)=500.75</t>
  </si>
  <si>
    <t>(14+20)/(2)=16.95</t>
  </si>
  <si>
    <t>(947.5+11)/(2)=479.25</t>
  </si>
  <si>
    <t>(10+10)/(2)=10</t>
  </si>
  <si>
    <t>(10+14)/(2)=12</t>
  </si>
  <si>
    <t>(10+989.5)/(2)=499.75</t>
  </si>
  <si>
    <t>(13+19)/(2)=16</t>
  </si>
  <si>
    <t>(946.5+10)/(2)=478.25</t>
  </si>
  <si>
    <t>(9+9)/(2)=9</t>
  </si>
  <si>
    <t>(9+13)/(2)=11</t>
  </si>
  <si>
    <t>(9+988.5)/(2)=498.75</t>
  </si>
  <si>
    <t>(9+18)/(2)=13.5</t>
  </si>
  <si>
    <t>(945.5+9)/(2)=477.25</t>
  </si>
  <si>
    <t>(8+8)/(2)=8</t>
  </si>
  <si>
    <t>(8+12)/(2)=10</t>
  </si>
  <si>
    <t>(8+987.5)/(2)=497.75</t>
  </si>
  <si>
    <t>(8+17)/(2)=12.5</t>
  </si>
  <si>
    <t>(944.5+8)/(2)=476.25</t>
  </si>
  <si>
    <t>(7+7)/(2)=7</t>
  </si>
  <si>
    <t>(7+11)/(2)=9</t>
  </si>
  <si>
    <t>(7+986.5)/(2)=496.75</t>
  </si>
  <si>
    <t>(7+16)/(2)=11.5</t>
  </si>
  <si>
    <t>(943.5+7)/(2)=475.25</t>
  </si>
  <si>
    <t>(6+6)/(2)=6</t>
  </si>
  <si>
    <t>(6+10)/(2)=8</t>
  </si>
  <si>
    <t>(6+985.5)/(2)=495.75</t>
  </si>
  <si>
    <t>(6+15)/(2)=10.5</t>
  </si>
  <si>
    <t>(942.5+6)/(2)=474.25</t>
  </si>
  <si>
    <t>(5+5)/(2)=5</t>
  </si>
  <si>
    <t>(5+9)/(2)=7</t>
  </si>
  <si>
    <t>(5+984.5)/(2)=494.75</t>
  </si>
  <si>
    <t>(5+14)/(2)=9.5</t>
  </si>
  <si>
    <t>(941.6+5)/(2)=473.25</t>
  </si>
  <si>
    <t>(4+4)/(2)=4</t>
  </si>
  <si>
    <t>(4+8)/(2)=6</t>
  </si>
  <si>
    <t>(4+983.5)/(2)=493.75</t>
  </si>
  <si>
    <t>(4+13)/(2)=8.5</t>
  </si>
  <si>
    <t>(940.6+4)/(2)=472.25</t>
  </si>
  <si>
    <t>(3+3)/(2)=3</t>
  </si>
  <si>
    <t>(3+7)/(2)=5</t>
  </si>
  <si>
    <t>(3+982.5)/(2)=492.75</t>
  </si>
  <si>
    <t>(3+12)/(2)=7.5</t>
  </si>
  <si>
    <t>(939.6+3)/(2)=471.25</t>
  </si>
  <si>
    <t>(2+2)/(2)=2</t>
  </si>
  <si>
    <t>(2+6)/(2)=4</t>
  </si>
  <si>
    <t>(2+981.5)/(2)=491.75</t>
  </si>
  <si>
    <t>(2+11)/(2)=6.5</t>
  </si>
  <si>
    <t>(938.6+2)/(2)=470.3</t>
  </si>
  <si>
    <t>(1+1)/(2)=1</t>
  </si>
  <si>
    <t>(1+980.5)/(2)=490.75</t>
  </si>
  <si>
    <t>(937.6+1)/(2)=469.3</t>
  </si>
  <si>
    <t>(0+0)/(2)=0</t>
  </si>
  <si>
    <t>(0+979.5)/(2)=489.75</t>
  </si>
  <si>
    <t>(936.6+0)/(2)=468.3</t>
  </si>
  <si>
    <t>COCO:Y0</t>
  </si>
  <si>
    <r>
      <t>A futtatás idôtartama: </t>
    </r>
    <r>
      <rPr>
        <b/>
        <sz val="6"/>
        <color rgb="FF333333"/>
        <rFont val="Verdana"/>
        <family val="2"/>
        <charset val="238"/>
      </rPr>
      <t>0.05 mp (0 p)</t>
    </r>
  </si>
  <si>
    <t>validation</t>
  </si>
  <si>
    <t>inverse</t>
  </si>
  <si>
    <t>COCO STD: 7864002</t>
  </si>
  <si>
    <t>(0+98)/(2)=49</t>
  </si>
  <si>
    <t>(98+196)/(2)=147</t>
  </si>
  <si>
    <t>(98+0)/(2)=49</t>
  </si>
  <si>
    <t>(0+196)/(2)=98</t>
  </si>
  <si>
    <r>
      <t>A futtatás idôtartama: </t>
    </r>
    <r>
      <rPr>
        <b/>
        <sz val="6"/>
        <color rgb="FF333333"/>
        <rFont val="Verdana"/>
        <family val="2"/>
        <charset val="238"/>
      </rPr>
      <t>0.04 mp (0 p)</t>
    </r>
  </si>
  <si>
    <t>COCO Y0: 1430397</t>
  </si>
  <si>
    <t>(15+18)/(2)=16.55</t>
  </si>
  <si>
    <t>(952.5+998.5)/(2)=975.5</t>
  </si>
  <si>
    <t>(20+14)/(2)=17.05</t>
  </si>
  <si>
    <t>(14+17)/(2)=15.5</t>
  </si>
  <si>
    <t>(951.5+997.5)/(2)=974.5</t>
  </si>
  <si>
    <t>(10+13)/(2)=11.5</t>
  </si>
  <si>
    <t>(9+16)/(2)=12.5</t>
  </si>
  <si>
    <t>(950.5+996.5)/(2)=973.5</t>
  </si>
  <si>
    <t>(9+12)/(2)=10.5</t>
  </si>
  <si>
    <t>(8+15)/(2)=11.5</t>
  </si>
  <si>
    <t>(949.5+995.5)/(2)=972.5</t>
  </si>
  <si>
    <t>(8+11)/(2)=9.5</t>
  </si>
  <si>
    <t>(7+14)/(2)=10.5</t>
  </si>
  <si>
    <t>(948.5+994.5)/(2)=971.5</t>
  </si>
  <si>
    <t>(7+10)/(2)=8.5</t>
  </si>
  <si>
    <t>(6+13)/(2)=9.5</t>
  </si>
  <si>
    <t>(947.5+993.5)/(2)=970.5</t>
  </si>
  <si>
    <t>(6+9)/(2)=7.5</t>
  </si>
  <si>
    <t>(5+12)/(2)=8.5</t>
  </si>
  <si>
    <t>(946.5+992.5)/(2)=969.5</t>
  </si>
  <si>
    <t>(5+8)/(2)=6.5</t>
  </si>
  <si>
    <t>(4+11)/(2)=7.5</t>
  </si>
  <si>
    <t>(945.5+991.5)/(2)=968.5</t>
  </si>
  <si>
    <t>(4+7)/(2)=5.5</t>
  </si>
  <si>
    <t>(3+10)/(2)=6.5</t>
  </si>
  <si>
    <t>(944.5+990.5)/(2)=967.5</t>
  </si>
  <si>
    <t>(3+6)/(2)=4.5</t>
  </si>
  <si>
    <t>(2+9)/(2)=5.5</t>
  </si>
  <si>
    <t>(943.5+989.5)/(2)=966.5</t>
  </si>
  <si>
    <t>(1+8)/(2)=4.5</t>
  </si>
  <si>
    <t>(942.5+988.5)/(2)=965.5</t>
  </si>
  <si>
    <t>(941.5+987.5)/(2)=964.5</t>
  </si>
  <si>
    <t>ranking</t>
  </si>
  <si>
    <t>price/performance ratio</t>
  </si>
  <si>
    <t>norm-like</t>
  </si>
  <si>
    <t>és egy számítási modellbe helyezzük őket a modell automatikusan rangsort</t>
  </si>
  <si>
    <t>szempontjából elég az, hogy azt adatok következetesek és már egyből</t>
  </si>
  <si>
    <t>megjelenik egy "legjobb" és egy "legkevésbé" ideális variáns.</t>
  </si>
  <si>
    <t>Ugyanakkor ez számomra jól mutatja a modell határait is. A számítás</t>
  </si>
  <si>
    <t>feltételezi, hogy az egyes oszlopok iránya és jelentősége minden helyzetben</t>
  </si>
  <si>
    <t>azonos. A coaching gyakorlatában viszont ez nem feltétlenül van így: ami</t>
  </si>
  <si>
    <t>egy adott vezetői helyzetben jól működik, egy másik cél vagy kontextus</t>
  </si>
  <si>
    <t>esetén már kevésbé lenne megfelelő. Így a rangsor eredményét inkább egy</t>
  </si>
  <si>
    <t>adott értékelési logika következményeként látom, nem pedig általános</t>
  </si>
  <si>
    <t>coachingban nem a maximum értékek számítanak, hanem az hogy az egyes elemek</t>
  </si>
  <si>
    <t>hogyan illeszkednek egymáshoz az adott helyzetben.</t>
  </si>
  <si>
    <t>Talán itt és most az a legérdekesebb, hogy ha az attributomokat számokként kezeljük</t>
  </si>
  <si>
    <t>állít fel, még akkor is, ha ez eredetileg nem volt célja az OAM összeállítójának. A "robot" logika</t>
  </si>
  <si>
    <t>igazságnak. Ez megint csak megerősíti az állítást, hogy</t>
  </si>
  <si>
    <t>Subjective Ideality Ranking for a given partner</t>
  </si>
  <si>
    <t>direction</t>
  </si>
  <si>
    <t>Mirroring</t>
  </si>
  <si>
    <t>Teszt</t>
  </si>
  <si>
    <t>COCO MCM: Teszt</t>
  </si>
  <si>
    <t>(0+5000)/(1)=5000</t>
  </si>
  <si>
    <t>(0+6000)/(1)=6000</t>
  </si>
  <si>
    <t>(0+3000)/(1)=3000</t>
  </si>
  <si>
    <t>(0+12000)/(1)=12000</t>
  </si>
  <si>
    <t>(0+1000)/(1)=1000</t>
  </si>
  <si>
    <t>(0+11000)/(1)=11000</t>
  </si>
  <si>
    <t>(0+2000)/(1)=2000</t>
  </si>
  <si>
    <t>(0+7000)/(1)=7000</t>
  </si>
  <si>
    <t>(0+9000)/(1)=9000</t>
  </si>
  <si>
    <t>(0+4000)/(1)=4000</t>
  </si>
  <si>
    <t>COCO:MCM</t>
  </si>
  <si>
    <t>Maximális memória használat: 1.42 Mb</t>
  </si>
  <si>
    <t>A futtatás idôtartama: 0.07 mp (0 p)</t>
  </si>
  <si>
    <t>…</t>
  </si>
  <si>
    <t>mirrored</t>
  </si>
  <si>
    <t>(0+8000)/(1)=8000</t>
  </si>
  <si>
    <t>(0+10000)/(1)=10000</t>
  </si>
  <si>
    <t>A futtatás idôtartama: 0.03 mp (0 p)</t>
  </si>
  <si>
    <t>Expertise#1</t>
  </si>
  <si>
    <t>Expertice#2</t>
  </si>
  <si>
    <t>A futtatás idôtartama: 0.04 mp (0 p)</t>
  </si>
  <si>
    <t>Expertise#2</t>
  </si>
  <si>
    <t>Who is better?</t>
  </si>
  <si>
    <t>Importance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</si>
</sst>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38"/>
    </font>
    <font>
      <sz val="6"/>
      <color rgb="FF000000"/>
      <name val="Verdana"/>
      <family val="2"/>
      <charset val="238"/>
    </font>
    <font>
      <b/>
      <sz val="6"/>
      <color rgb="FF000000"/>
      <name val="Verdana"/>
      <family val="2"/>
      <charset val="238"/>
    </font>
    <font>
      <b/>
      <sz val="5"/>
      <color rgb="FFFFFFFF"/>
      <name val="Verdana"/>
      <family val="2"/>
      <charset val="238"/>
    </font>
    <font>
      <sz val="5"/>
      <color rgb="FF333333"/>
      <name val="Verdana"/>
      <family val="2"/>
      <charset val="238"/>
    </font>
    <font>
      <sz val="6"/>
      <color rgb="FF333333"/>
      <name val="Verdana"/>
      <family val="2"/>
      <charset val="238"/>
    </font>
    <font>
      <b/>
      <sz val="6"/>
      <color rgb="FF333333"/>
      <name val="Verdana"/>
      <family val="2"/>
      <charset val="238"/>
    </font>
    <font>
      <u/>
      <sz val="11"/>
      <color theme="10"/>
      <name val="Calibri"/>
      <family val="2"/>
      <scheme val="minor"/>
    </font>
    <font>
      <sz val="6"/>
      <color rgb="FF000000"/>
      <name val="Consolas"/>
      <family val="3"/>
      <charset val="238"/>
    </font>
    <font>
      <sz val="7"/>
      <color rgb="FF000000"/>
      <name val="Verdana"/>
      <family val="2"/>
      <charset val="238"/>
    </font>
    <font>
      <b/>
      <sz val="7"/>
      <color rgb="FF000000"/>
      <name val="Verdana"/>
      <family val="2"/>
      <charset val="238"/>
    </font>
    <font>
      <sz val="8"/>
      <color rgb="FF333333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Alignment="1">
      <alignment wrapText="1"/>
    </xf>
    <xf numFmtId="164" fontId="0" fillId="0" borderId="0" xfId="0" applyNumberFormat="1"/>
    <xf numFmtId="0" fontId="0" fillId="2" borderId="0" xfId="0" applyFill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1"/>
    <xf numFmtId="1" fontId="0" fillId="0" borderId="0" xfId="0" applyNumberFormat="1"/>
    <xf numFmtId="0" fontId="4" fillId="3" borderId="5" xfId="0" applyFont="1" applyFill="1" applyBorder="1" applyAlignment="1">
      <alignment horizontal="center" vertical="center" wrapText="1"/>
    </xf>
    <xf numFmtId="0" fontId="0" fillId="5" borderId="0" xfId="0" applyFill="1"/>
    <xf numFmtId="1" fontId="0" fillId="5" borderId="0" xfId="0" applyNumberFormat="1" applyFill="1"/>
    <xf numFmtId="0" fontId="0" fillId="6" borderId="0" xfId="0" applyFill="1"/>
    <xf numFmtId="1" fontId="0" fillId="6" borderId="0" xfId="0" applyNumberFormat="1" applyFill="1"/>
    <xf numFmtId="0" fontId="9" fillId="0" borderId="0" xfId="0" applyFont="1"/>
    <xf numFmtId="0" fontId="0" fillId="0" borderId="0" xfId="0" applyFill="1"/>
    <xf numFmtId="0" fontId="1" fillId="0" borderId="0" xfId="0" applyFont="1"/>
    <xf numFmtId="0" fontId="11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2" fillId="4" borderId="4" xfId="0" applyFont="1" applyFill="1" applyBorder="1" applyAlignment="1">
      <alignment horizontal="center" vertical="center" wrapText="1"/>
    </xf>
    <xf numFmtId="2" fontId="0" fillId="0" borderId="0" xfId="0" applyNumberFormat="1"/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4.xml"/><Relationship Id="rId13" Type="http://schemas.openxmlformats.org/officeDocument/2006/relationships/image" Target="../media/image7.png"/><Relationship Id="rId18" Type="http://schemas.openxmlformats.org/officeDocument/2006/relationships/customXml" Target="../ink/ink9.xml"/><Relationship Id="rId26" Type="http://schemas.openxmlformats.org/officeDocument/2006/relationships/customXml" Target="../ink/ink13.xml"/><Relationship Id="rId3" Type="http://schemas.openxmlformats.org/officeDocument/2006/relationships/image" Target="../media/image2.png"/><Relationship Id="rId21" Type="http://schemas.openxmlformats.org/officeDocument/2006/relationships/image" Target="../media/image11.png"/><Relationship Id="rId7" Type="http://schemas.openxmlformats.org/officeDocument/2006/relationships/image" Target="../media/image4.png"/><Relationship Id="rId12" Type="http://schemas.openxmlformats.org/officeDocument/2006/relationships/customXml" Target="../ink/ink6.xml"/><Relationship Id="rId17" Type="http://schemas.openxmlformats.org/officeDocument/2006/relationships/image" Target="../media/image9.png"/><Relationship Id="rId25" Type="http://schemas.openxmlformats.org/officeDocument/2006/relationships/image" Target="../media/image13.png"/><Relationship Id="rId2" Type="http://schemas.openxmlformats.org/officeDocument/2006/relationships/customXml" Target="../ink/ink1.xml"/><Relationship Id="rId16" Type="http://schemas.openxmlformats.org/officeDocument/2006/relationships/customXml" Target="../ink/ink8.xml"/><Relationship Id="rId20" Type="http://schemas.openxmlformats.org/officeDocument/2006/relationships/customXml" Target="../ink/ink10.xml"/><Relationship Id="rId29" Type="http://schemas.openxmlformats.org/officeDocument/2006/relationships/image" Target="../media/image15.png"/><Relationship Id="rId1" Type="http://schemas.openxmlformats.org/officeDocument/2006/relationships/image" Target="../media/image1.png"/><Relationship Id="rId6" Type="http://schemas.openxmlformats.org/officeDocument/2006/relationships/customXml" Target="../ink/ink3.xml"/><Relationship Id="rId11" Type="http://schemas.openxmlformats.org/officeDocument/2006/relationships/image" Target="../media/image6.png"/><Relationship Id="rId24" Type="http://schemas.openxmlformats.org/officeDocument/2006/relationships/customXml" Target="../ink/ink12.xml"/><Relationship Id="rId5" Type="http://schemas.openxmlformats.org/officeDocument/2006/relationships/image" Target="../media/image3.png"/><Relationship Id="rId15" Type="http://schemas.openxmlformats.org/officeDocument/2006/relationships/image" Target="../media/image8.png"/><Relationship Id="rId23" Type="http://schemas.openxmlformats.org/officeDocument/2006/relationships/image" Target="../media/image12.png"/><Relationship Id="rId28" Type="http://schemas.openxmlformats.org/officeDocument/2006/relationships/customXml" Target="../ink/ink14.xml"/><Relationship Id="rId10" Type="http://schemas.openxmlformats.org/officeDocument/2006/relationships/customXml" Target="../ink/ink5.xml"/><Relationship Id="rId19" Type="http://schemas.openxmlformats.org/officeDocument/2006/relationships/image" Target="../media/image10.png"/><Relationship Id="rId4" Type="http://schemas.openxmlformats.org/officeDocument/2006/relationships/customXml" Target="../ink/ink2.xml"/><Relationship Id="rId9" Type="http://schemas.openxmlformats.org/officeDocument/2006/relationships/image" Target="../media/image5.png"/><Relationship Id="rId14" Type="http://schemas.openxmlformats.org/officeDocument/2006/relationships/customXml" Target="../ink/ink7.xml"/><Relationship Id="rId22" Type="http://schemas.openxmlformats.org/officeDocument/2006/relationships/customXml" Target="../ink/ink11.xml"/><Relationship Id="rId27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ustomXml" Target="../ink/ink18.xml"/><Relationship Id="rId13" Type="http://schemas.openxmlformats.org/officeDocument/2006/relationships/image" Target="../media/image21.png"/><Relationship Id="rId18" Type="http://schemas.openxmlformats.org/officeDocument/2006/relationships/customXml" Target="../ink/ink23.xml"/><Relationship Id="rId26" Type="http://schemas.openxmlformats.org/officeDocument/2006/relationships/customXml" Target="../ink/ink27.xml"/><Relationship Id="rId3" Type="http://schemas.openxmlformats.org/officeDocument/2006/relationships/image" Target="../media/image16.png"/><Relationship Id="rId21" Type="http://schemas.openxmlformats.org/officeDocument/2006/relationships/image" Target="../media/image25.png"/><Relationship Id="rId7" Type="http://schemas.openxmlformats.org/officeDocument/2006/relationships/image" Target="../media/image18.png"/><Relationship Id="rId12" Type="http://schemas.openxmlformats.org/officeDocument/2006/relationships/customXml" Target="../ink/ink20.xml"/><Relationship Id="rId17" Type="http://schemas.openxmlformats.org/officeDocument/2006/relationships/image" Target="../media/image23.png"/><Relationship Id="rId25" Type="http://schemas.openxmlformats.org/officeDocument/2006/relationships/image" Target="../media/image27.png"/><Relationship Id="rId2" Type="http://schemas.openxmlformats.org/officeDocument/2006/relationships/customXml" Target="../ink/ink15.xml"/><Relationship Id="rId16" Type="http://schemas.openxmlformats.org/officeDocument/2006/relationships/customXml" Target="../ink/ink22.xml"/><Relationship Id="rId20" Type="http://schemas.openxmlformats.org/officeDocument/2006/relationships/customXml" Target="../ink/ink24.xml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customXml" Target="../ink/ink17.xml"/><Relationship Id="rId11" Type="http://schemas.openxmlformats.org/officeDocument/2006/relationships/image" Target="../media/image20.png"/><Relationship Id="rId24" Type="http://schemas.openxmlformats.org/officeDocument/2006/relationships/customXml" Target="../ink/ink26.xml"/><Relationship Id="rId5" Type="http://schemas.openxmlformats.org/officeDocument/2006/relationships/image" Target="../media/image17.png"/><Relationship Id="rId15" Type="http://schemas.openxmlformats.org/officeDocument/2006/relationships/image" Target="../media/image22.png"/><Relationship Id="rId23" Type="http://schemas.openxmlformats.org/officeDocument/2006/relationships/image" Target="../media/image26.png"/><Relationship Id="rId28" Type="http://schemas.openxmlformats.org/officeDocument/2006/relationships/customXml" Target="../ink/ink28.xml"/><Relationship Id="rId10" Type="http://schemas.openxmlformats.org/officeDocument/2006/relationships/customXml" Target="../ink/ink19.xml"/><Relationship Id="rId19" Type="http://schemas.openxmlformats.org/officeDocument/2006/relationships/image" Target="../media/image24.png"/><Relationship Id="rId4" Type="http://schemas.openxmlformats.org/officeDocument/2006/relationships/customXml" Target="../ink/ink16.xml"/><Relationship Id="rId9" Type="http://schemas.openxmlformats.org/officeDocument/2006/relationships/image" Target="../media/image19.png"/><Relationship Id="rId14" Type="http://schemas.openxmlformats.org/officeDocument/2006/relationships/customXml" Target="../ink/ink21.xml"/><Relationship Id="rId22" Type="http://schemas.openxmlformats.org/officeDocument/2006/relationships/customXml" Target="../ink/ink25.xml"/><Relationship Id="rId27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DEB9C5B9-29BF-11EE-DDD1-4E719AF9B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20</xdr:col>
      <xdr:colOff>76200</xdr:colOff>
      <xdr:row>3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D1DF9241-26A2-429E-4CAD-3820AB43D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591347</xdr:colOff>
      <xdr:row>37</xdr:row>
      <xdr:rowOff>41473</xdr:rowOff>
    </xdr:from>
    <xdr:to>
      <xdr:col>6</xdr:col>
      <xdr:colOff>11680</xdr:colOff>
      <xdr:row>39</xdr:row>
      <xdr:rowOff>148633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">
          <xdr14:nvContentPartPr>
            <xdr14:cNvPr id="4" name="Szabadkéz 3">
              <a:extLst>
                <a:ext uri="{FF2B5EF4-FFF2-40B4-BE49-F238E27FC236}">
                  <a16:creationId xmlns:a16="http://schemas.microsoft.com/office/drawing/2014/main" id="{A58B0718-156C-4CC6-A6AA-13C4BFB57550}"/>
                </a:ext>
              </a:extLst>
            </xdr14:cNvPr>
            <xdr14:cNvContentPartPr/>
          </xdr14:nvContentPartPr>
          <xdr14:nvPr macro=""/>
          <xdr14:xfrm>
            <a:off x="3046680" y="7269890"/>
            <a:ext cx="648000" cy="488160"/>
          </xdr14:xfrm>
        </xdr:contentPart>
      </mc:Choice>
      <mc:Fallback>
        <xdr:pic>
          <xdr:nvPicPr>
            <xdr:cNvPr id="4" name="Szabadkéz 3">
              <a:extLst>
                <a:ext uri="{FF2B5EF4-FFF2-40B4-BE49-F238E27FC236}">
                  <a16:creationId xmlns:a16="http://schemas.microsoft.com/office/drawing/2014/main" id="{A58B0718-156C-4CC6-A6AA-13C4BFB57550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3029040" y="7251890"/>
              <a:ext cx="683640" cy="523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21</xdr:col>
      <xdr:colOff>613060</xdr:colOff>
      <xdr:row>37</xdr:row>
      <xdr:rowOff>51553</xdr:rowOff>
    </xdr:from>
    <xdr:to>
      <xdr:col>23</xdr:col>
      <xdr:colOff>44194</xdr:colOff>
      <xdr:row>39</xdr:row>
      <xdr:rowOff>139273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">
          <xdr14:nvContentPartPr>
            <xdr14:cNvPr id="5" name="Szabadkéz 4">
              <a:extLst>
                <a:ext uri="{FF2B5EF4-FFF2-40B4-BE49-F238E27FC236}">
                  <a16:creationId xmlns:a16="http://schemas.microsoft.com/office/drawing/2014/main" id="{FCD2CB7B-B991-FF00-79C7-6BABF41A8911}"/>
                </a:ext>
              </a:extLst>
            </xdr14:cNvPr>
            <xdr14:cNvContentPartPr/>
          </xdr14:nvContentPartPr>
          <xdr14:nvPr macro=""/>
          <xdr14:xfrm>
            <a:off x="14011560" y="7279970"/>
            <a:ext cx="658800" cy="468720"/>
          </xdr14:xfrm>
        </xdr:contentPart>
      </mc:Choice>
      <mc:Fallback>
        <xdr:pic>
          <xdr:nvPicPr>
            <xdr:cNvPr id="5" name="Szabadkéz 4">
              <a:extLst>
                <a:ext uri="{FF2B5EF4-FFF2-40B4-BE49-F238E27FC236}">
                  <a16:creationId xmlns:a16="http://schemas.microsoft.com/office/drawing/2014/main" id="{FCD2CB7B-B991-FF00-79C7-6BABF41A8911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3993560" y="7262330"/>
              <a:ext cx="694440" cy="5043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538247</xdr:colOff>
      <xdr:row>38</xdr:row>
      <xdr:rowOff>104773</xdr:rowOff>
    </xdr:from>
    <xdr:to>
      <xdr:col>21</xdr:col>
      <xdr:colOff>34180</xdr:colOff>
      <xdr:row>41</xdr:row>
      <xdr:rowOff>118633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">
          <xdr14:nvContentPartPr>
            <xdr14:cNvPr id="6" name="Szabadkéz 5">
              <a:extLst>
                <a:ext uri="{FF2B5EF4-FFF2-40B4-BE49-F238E27FC236}">
                  <a16:creationId xmlns:a16="http://schemas.microsoft.com/office/drawing/2014/main" id="{CFE5894D-2C5C-89EE-F2D7-C0A7C83EB4FD}"/>
                </a:ext>
              </a:extLst>
            </xdr14:cNvPr>
            <xdr14:cNvContentPartPr/>
          </xdr14:nvContentPartPr>
          <xdr14:nvPr macro=""/>
          <xdr14:xfrm>
            <a:off x="12709080" y="7523690"/>
            <a:ext cx="723600" cy="585360"/>
          </xdr14:xfrm>
        </xdr:contentPart>
      </mc:Choice>
      <mc:Fallback>
        <xdr:pic>
          <xdr:nvPicPr>
            <xdr:cNvPr id="6" name="Szabadkéz 5">
              <a:extLst>
                <a:ext uri="{FF2B5EF4-FFF2-40B4-BE49-F238E27FC236}">
                  <a16:creationId xmlns:a16="http://schemas.microsoft.com/office/drawing/2014/main" id="{CFE5894D-2C5C-89EE-F2D7-C0A7C83EB4FD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2691080" y="7505690"/>
              <a:ext cx="759240" cy="621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548573</xdr:colOff>
      <xdr:row>38</xdr:row>
      <xdr:rowOff>136813</xdr:rowOff>
    </xdr:from>
    <xdr:to>
      <xdr:col>4</xdr:col>
      <xdr:colOff>55667</xdr:colOff>
      <xdr:row>41</xdr:row>
      <xdr:rowOff>44473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8">
          <xdr14:nvContentPartPr>
            <xdr14:cNvPr id="7" name="Szabadkéz 6">
              <a:extLst>
                <a:ext uri="{FF2B5EF4-FFF2-40B4-BE49-F238E27FC236}">
                  <a16:creationId xmlns:a16="http://schemas.microsoft.com/office/drawing/2014/main" id="{81947CC7-A7DF-0D49-6D88-A7A49FA9553F}"/>
                </a:ext>
              </a:extLst>
            </xdr14:cNvPr>
            <xdr14:cNvContentPartPr/>
          </xdr14:nvContentPartPr>
          <xdr14:nvPr macro=""/>
          <xdr14:xfrm>
            <a:off x="1776240" y="7555730"/>
            <a:ext cx="734760" cy="479160"/>
          </xdr14:xfrm>
        </xdr:contentPart>
      </mc:Choice>
      <mc:Fallback>
        <xdr:pic>
          <xdr:nvPicPr>
            <xdr:cNvPr id="7" name="Szabadkéz 6">
              <a:extLst>
                <a:ext uri="{FF2B5EF4-FFF2-40B4-BE49-F238E27FC236}">
                  <a16:creationId xmlns:a16="http://schemas.microsoft.com/office/drawing/2014/main" id="{81947CC7-A7DF-0D49-6D88-A7A49FA9553F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1758600" y="7538090"/>
              <a:ext cx="770400" cy="514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611360</xdr:colOff>
      <xdr:row>41</xdr:row>
      <xdr:rowOff>157153</xdr:rowOff>
    </xdr:from>
    <xdr:to>
      <xdr:col>20</xdr:col>
      <xdr:colOff>66254</xdr:colOff>
      <xdr:row>43</xdr:row>
      <xdr:rowOff>43273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0">
          <xdr14:nvContentPartPr>
            <xdr14:cNvPr id="8" name="Szabadkéz 7">
              <a:extLst>
                <a:ext uri="{FF2B5EF4-FFF2-40B4-BE49-F238E27FC236}">
                  <a16:creationId xmlns:a16="http://schemas.microsoft.com/office/drawing/2014/main" id="{E74E2890-C751-4318-C66D-E51BD67FB868}"/>
                </a:ext>
              </a:extLst>
            </xdr14:cNvPr>
            <xdr14:cNvContentPartPr/>
          </xdr14:nvContentPartPr>
          <xdr14:nvPr macro=""/>
          <xdr14:xfrm>
            <a:off x="12168360" y="8147570"/>
            <a:ext cx="682560" cy="267120"/>
          </xdr14:xfrm>
        </xdr:contentPart>
      </mc:Choice>
      <mc:Fallback>
        <xdr:pic>
          <xdr:nvPicPr>
            <xdr:cNvPr id="8" name="Szabadkéz 7">
              <a:extLst>
                <a:ext uri="{FF2B5EF4-FFF2-40B4-BE49-F238E27FC236}">
                  <a16:creationId xmlns:a16="http://schemas.microsoft.com/office/drawing/2014/main" id="{E74E2890-C751-4318-C66D-E51BD67FB868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2150360" y="8129930"/>
              <a:ext cx="718200" cy="3027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550047</xdr:colOff>
      <xdr:row>41</xdr:row>
      <xdr:rowOff>104953</xdr:rowOff>
    </xdr:from>
    <xdr:to>
      <xdr:col>3</xdr:col>
      <xdr:colOff>106820</xdr:colOff>
      <xdr:row>43</xdr:row>
      <xdr:rowOff>118513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2">
          <xdr14:nvContentPartPr>
            <xdr14:cNvPr id="9" name="Szabadkéz 8">
              <a:extLst>
                <a:ext uri="{FF2B5EF4-FFF2-40B4-BE49-F238E27FC236}">
                  <a16:creationId xmlns:a16="http://schemas.microsoft.com/office/drawing/2014/main" id="{04176F3C-D594-69F3-04D0-D76D5C0FD955}"/>
                </a:ext>
              </a:extLst>
            </xdr14:cNvPr>
            <xdr14:cNvContentPartPr/>
          </xdr14:nvContentPartPr>
          <xdr14:nvPr macro=""/>
          <xdr14:xfrm>
            <a:off x="1163880" y="8095370"/>
            <a:ext cx="784440" cy="394560"/>
          </xdr14:xfrm>
        </xdr:contentPart>
      </mc:Choice>
      <mc:Fallback>
        <xdr:pic>
          <xdr:nvPicPr>
            <xdr:cNvPr id="9" name="Szabadkéz 8">
              <a:extLst>
                <a:ext uri="{FF2B5EF4-FFF2-40B4-BE49-F238E27FC236}">
                  <a16:creationId xmlns:a16="http://schemas.microsoft.com/office/drawing/2014/main" id="{04176F3C-D594-69F3-04D0-D76D5C0FD955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146240" y="8077370"/>
              <a:ext cx="820080" cy="4302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585587</xdr:colOff>
      <xdr:row>51</xdr:row>
      <xdr:rowOff>136900</xdr:rowOff>
    </xdr:from>
    <xdr:to>
      <xdr:col>5</xdr:col>
      <xdr:colOff>561793</xdr:colOff>
      <xdr:row>53</xdr:row>
      <xdr:rowOff>76300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4">
          <xdr14:nvContentPartPr>
            <xdr14:cNvPr id="10" name="Szabadkéz 9">
              <a:extLst>
                <a:ext uri="{FF2B5EF4-FFF2-40B4-BE49-F238E27FC236}">
                  <a16:creationId xmlns:a16="http://schemas.microsoft.com/office/drawing/2014/main" id="{3C56E620-2CDF-D7C9-2BD7-5F8183E322CE}"/>
                </a:ext>
              </a:extLst>
            </xdr14:cNvPr>
            <xdr14:cNvContentPartPr/>
          </xdr14:nvContentPartPr>
          <xdr14:nvPr macro=""/>
          <xdr14:xfrm>
            <a:off x="3040920" y="10074650"/>
            <a:ext cx="590040" cy="320400"/>
          </xdr14:xfrm>
        </xdr:contentPart>
      </mc:Choice>
      <mc:Fallback>
        <xdr:pic>
          <xdr:nvPicPr>
            <xdr:cNvPr id="10" name="Szabadkéz 9">
              <a:extLst>
                <a:ext uri="{FF2B5EF4-FFF2-40B4-BE49-F238E27FC236}">
                  <a16:creationId xmlns:a16="http://schemas.microsoft.com/office/drawing/2014/main" id="{3C56E620-2CDF-D7C9-2BD7-5F8183E322CE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3022920" y="10056650"/>
              <a:ext cx="625680" cy="3560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21</xdr:col>
      <xdr:colOff>592900</xdr:colOff>
      <xdr:row>51</xdr:row>
      <xdr:rowOff>146260</xdr:rowOff>
    </xdr:from>
    <xdr:to>
      <xdr:col>23</xdr:col>
      <xdr:colOff>22594</xdr:colOff>
      <xdr:row>53</xdr:row>
      <xdr:rowOff>75220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6">
          <xdr14:nvContentPartPr>
            <xdr14:cNvPr id="11" name="Szabadkéz 10">
              <a:extLst>
                <a:ext uri="{FF2B5EF4-FFF2-40B4-BE49-F238E27FC236}">
                  <a16:creationId xmlns:a16="http://schemas.microsoft.com/office/drawing/2014/main" id="{25A96031-6C07-8D71-62FE-12656542EEB1}"/>
                </a:ext>
              </a:extLst>
            </xdr14:cNvPr>
            <xdr14:cNvContentPartPr/>
          </xdr14:nvContentPartPr>
          <xdr14:nvPr macro=""/>
          <xdr14:xfrm>
            <a:off x="13991400" y="10084010"/>
            <a:ext cx="657360" cy="309960"/>
          </xdr14:xfrm>
        </xdr:contentPart>
      </mc:Choice>
      <mc:Fallback>
        <xdr:pic>
          <xdr:nvPicPr>
            <xdr:cNvPr id="11" name="Szabadkéz 10">
              <a:extLst>
                <a:ext uri="{FF2B5EF4-FFF2-40B4-BE49-F238E27FC236}">
                  <a16:creationId xmlns:a16="http://schemas.microsoft.com/office/drawing/2014/main" id="{25A96031-6C07-8D71-62FE-12656542EEB1}"/>
                </a:ext>
              </a:extLst>
            </xdr:cNvPr>
            <xdr:cNvPicPr/>
          </xdr:nvPicPr>
          <xdr:blipFill>
            <a:blip xmlns:r="http://schemas.openxmlformats.org/officeDocument/2006/relationships" r:embed="rId17"/>
            <a:stretch>
              <a:fillRect/>
            </a:stretch>
          </xdr:blipFill>
          <xdr:spPr>
            <a:xfrm>
              <a:off x="13973400" y="10066370"/>
              <a:ext cx="693000" cy="345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591200</xdr:colOff>
      <xdr:row>51</xdr:row>
      <xdr:rowOff>157420</xdr:rowOff>
    </xdr:from>
    <xdr:to>
      <xdr:col>20</xdr:col>
      <xdr:colOff>32414</xdr:colOff>
      <xdr:row>53</xdr:row>
      <xdr:rowOff>23380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8">
          <xdr14:nvContentPartPr>
            <xdr14:cNvPr id="12" name="Szabadkéz 11">
              <a:extLst>
                <a:ext uri="{FF2B5EF4-FFF2-40B4-BE49-F238E27FC236}">
                  <a16:creationId xmlns:a16="http://schemas.microsoft.com/office/drawing/2014/main" id="{AB484857-B2A2-7989-3873-322388C98047}"/>
                </a:ext>
              </a:extLst>
            </xdr14:cNvPr>
            <xdr14:cNvContentPartPr/>
          </xdr14:nvContentPartPr>
          <xdr14:nvPr macro=""/>
          <xdr14:xfrm>
            <a:off x="12148200" y="10095170"/>
            <a:ext cx="668880" cy="246960"/>
          </xdr14:xfrm>
        </xdr:contentPart>
      </mc:Choice>
      <mc:Fallback>
        <xdr:pic>
          <xdr:nvPicPr>
            <xdr:cNvPr id="12" name="Szabadkéz 11">
              <a:extLst>
                <a:ext uri="{FF2B5EF4-FFF2-40B4-BE49-F238E27FC236}">
                  <a16:creationId xmlns:a16="http://schemas.microsoft.com/office/drawing/2014/main" id="{AB484857-B2A2-7989-3873-322388C98047}"/>
                </a:ext>
              </a:extLst>
            </xdr:cNvPr>
            <xdr:cNvPicPr/>
          </xdr:nvPicPr>
          <xdr:blipFill>
            <a:blip xmlns:r="http://schemas.openxmlformats.org/officeDocument/2006/relationships" r:embed="rId19"/>
            <a:stretch>
              <a:fillRect/>
            </a:stretch>
          </xdr:blipFill>
          <xdr:spPr>
            <a:xfrm>
              <a:off x="12130560" y="10077170"/>
              <a:ext cx="704520" cy="28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528807</xdr:colOff>
      <xdr:row>51</xdr:row>
      <xdr:rowOff>137260</xdr:rowOff>
    </xdr:from>
    <xdr:to>
      <xdr:col>3</xdr:col>
      <xdr:colOff>128780</xdr:colOff>
      <xdr:row>53</xdr:row>
      <xdr:rowOff>43180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0">
          <xdr14:nvContentPartPr>
            <xdr14:cNvPr id="13" name="Szabadkéz 12">
              <a:extLst>
                <a:ext uri="{FF2B5EF4-FFF2-40B4-BE49-F238E27FC236}">
                  <a16:creationId xmlns:a16="http://schemas.microsoft.com/office/drawing/2014/main" id="{3C26F912-759D-9B15-3D39-C1639F79E378}"/>
                </a:ext>
              </a:extLst>
            </xdr14:cNvPr>
            <xdr14:cNvContentPartPr/>
          </xdr14:nvContentPartPr>
          <xdr14:nvPr macro=""/>
          <xdr14:xfrm>
            <a:off x="1142640" y="10075010"/>
            <a:ext cx="827640" cy="286920"/>
          </xdr14:xfrm>
        </xdr:contentPart>
      </mc:Choice>
      <mc:Fallback>
        <xdr:pic>
          <xdr:nvPicPr>
            <xdr:cNvPr id="13" name="Szabadkéz 12">
              <a:extLst>
                <a:ext uri="{FF2B5EF4-FFF2-40B4-BE49-F238E27FC236}">
                  <a16:creationId xmlns:a16="http://schemas.microsoft.com/office/drawing/2014/main" id="{3C26F912-759D-9B15-3D39-C1639F79E378}"/>
                </a:ext>
              </a:extLst>
            </xdr:cNvPr>
            <xdr:cNvPicPr/>
          </xdr:nvPicPr>
          <xdr:blipFill>
            <a:blip xmlns:r="http://schemas.openxmlformats.org/officeDocument/2006/relationships" r:embed="rId21"/>
            <a:stretch>
              <a:fillRect/>
            </a:stretch>
          </xdr:blipFill>
          <xdr:spPr>
            <a:xfrm>
              <a:off x="1125000" y="10057010"/>
              <a:ext cx="863280" cy="322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21</xdr:col>
      <xdr:colOff>587500</xdr:colOff>
      <xdr:row>55</xdr:row>
      <xdr:rowOff>179500</xdr:rowOff>
    </xdr:from>
    <xdr:to>
      <xdr:col>23</xdr:col>
      <xdr:colOff>76234</xdr:colOff>
      <xdr:row>57</xdr:row>
      <xdr:rowOff>106300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2">
          <xdr14:nvContentPartPr>
            <xdr14:cNvPr id="14" name="Szabadkéz 13">
              <a:extLst>
                <a:ext uri="{FF2B5EF4-FFF2-40B4-BE49-F238E27FC236}">
                  <a16:creationId xmlns:a16="http://schemas.microsoft.com/office/drawing/2014/main" id="{29A1D3D6-E36C-B35C-741C-8339920B579C}"/>
                </a:ext>
              </a:extLst>
            </xdr14:cNvPr>
            <xdr14:cNvContentPartPr/>
          </xdr14:nvContentPartPr>
          <xdr14:nvPr macro=""/>
          <xdr14:xfrm>
            <a:off x="13986000" y="10879250"/>
            <a:ext cx="716400" cy="307800"/>
          </xdr14:xfrm>
        </xdr:contentPart>
      </mc:Choice>
      <mc:Fallback>
        <xdr:pic>
          <xdr:nvPicPr>
            <xdr:cNvPr id="14" name="Szabadkéz 13">
              <a:extLst>
                <a:ext uri="{FF2B5EF4-FFF2-40B4-BE49-F238E27FC236}">
                  <a16:creationId xmlns:a16="http://schemas.microsoft.com/office/drawing/2014/main" id="{29A1D3D6-E36C-B35C-741C-8339920B579C}"/>
                </a:ext>
              </a:extLst>
            </xdr:cNvPr>
            <xdr:cNvPicPr/>
          </xdr:nvPicPr>
          <xdr:blipFill>
            <a:blip xmlns:r="http://schemas.openxmlformats.org/officeDocument/2006/relationships" r:embed="rId23"/>
            <a:stretch>
              <a:fillRect/>
            </a:stretch>
          </xdr:blipFill>
          <xdr:spPr>
            <a:xfrm>
              <a:off x="13968000" y="10861610"/>
              <a:ext cx="752040" cy="3434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601427</xdr:colOff>
      <xdr:row>55</xdr:row>
      <xdr:rowOff>157900</xdr:rowOff>
    </xdr:from>
    <xdr:to>
      <xdr:col>6</xdr:col>
      <xdr:colOff>34360</xdr:colOff>
      <xdr:row>56</xdr:row>
      <xdr:rowOff>181240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4">
          <xdr14:nvContentPartPr>
            <xdr14:cNvPr id="15" name="Szabadkéz 14">
              <a:extLst>
                <a:ext uri="{FF2B5EF4-FFF2-40B4-BE49-F238E27FC236}">
                  <a16:creationId xmlns:a16="http://schemas.microsoft.com/office/drawing/2014/main" id="{CDB74F37-608B-8653-1E2B-77A9AA7E2005}"/>
                </a:ext>
              </a:extLst>
            </xdr14:cNvPr>
            <xdr14:cNvContentPartPr/>
          </xdr14:nvContentPartPr>
          <xdr14:nvPr macro=""/>
          <xdr14:xfrm>
            <a:off x="3056760" y="10857650"/>
            <a:ext cx="660600" cy="213840"/>
          </xdr14:xfrm>
        </xdr:contentPart>
      </mc:Choice>
      <mc:Fallback>
        <xdr:pic>
          <xdr:nvPicPr>
            <xdr:cNvPr id="15" name="Szabadkéz 14">
              <a:extLst>
                <a:ext uri="{FF2B5EF4-FFF2-40B4-BE49-F238E27FC236}">
                  <a16:creationId xmlns:a16="http://schemas.microsoft.com/office/drawing/2014/main" id="{CDB74F37-608B-8653-1E2B-77A9AA7E2005}"/>
                </a:ext>
              </a:extLst>
            </xdr:cNvPr>
            <xdr:cNvPicPr/>
          </xdr:nvPicPr>
          <xdr:blipFill>
            <a:blip xmlns:r="http://schemas.openxmlformats.org/officeDocument/2006/relationships" r:embed="rId25"/>
            <a:stretch>
              <a:fillRect/>
            </a:stretch>
          </xdr:blipFill>
          <xdr:spPr>
            <a:xfrm>
              <a:off x="3039120" y="10839650"/>
              <a:ext cx="696240" cy="2494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517613</xdr:colOff>
      <xdr:row>56</xdr:row>
      <xdr:rowOff>94480</xdr:rowOff>
    </xdr:from>
    <xdr:to>
      <xdr:col>3</xdr:col>
      <xdr:colOff>604340</xdr:colOff>
      <xdr:row>58</xdr:row>
      <xdr:rowOff>181120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6">
          <xdr14:nvContentPartPr>
            <xdr14:cNvPr id="16" name="Szabadkéz 15">
              <a:extLst>
                <a:ext uri="{FF2B5EF4-FFF2-40B4-BE49-F238E27FC236}">
                  <a16:creationId xmlns:a16="http://schemas.microsoft.com/office/drawing/2014/main" id="{C4D815C1-7A86-032E-C89C-1DD7CFAF16CD}"/>
                </a:ext>
              </a:extLst>
            </xdr14:cNvPr>
            <xdr14:cNvContentPartPr/>
          </xdr14:nvContentPartPr>
          <xdr14:nvPr macro=""/>
          <xdr14:xfrm>
            <a:off x="1745280" y="10984730"/>
            <a:ext cx="700560" cy="467640"/>
          </xdr14:xfrm>
        </xdr:contentPart>
      </mc:Choice>
      <mc:Fallback>
        <xdr:pic>
          <xdr:nvPicPr>
            <xdr:cNvPr id="16" name="Szabadkéz 15">
              <a:extLst>
                <a:ext uri="{FF2B5EF4-FFF2-40B4-BE49-F238E27FC236}">
                  <a16:creationId xmlns:a16="http://schemas.microsoft.com/office/drawing/2014/main" id="{C4D815C1-7A86-032E-C89C-1DD7CFAF16CD}"/>
                </a:ext>
              </a:extLst>
            </xdr:cNvPr>
            <xdr:cNvPicPr/>
          </xdr:nvPicPr>
          <xdr:blipFill>
            <a:blip xmlns:r="http://schemas.openxmlformats.org/officeDocument/2006/relationships" r:embed="rId27"/>
            <a:stretch>
              <a:fillRect/>
            </a:stretch>
          </xdr:blipFill>
          <xdr:spPr>
            <a:xfrm>
              <a:off x="1727280" y="10966730"/>
              <a:ext cx="736200" cy="503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538607</xdr:colOff>
      <xdr:row>56</xdr:row>
      <xdr:rowOff>136960</xdr:rowOff>
    </xdr:from>
    <xdr:to>
      <xdr:col>21</xdr:col>
      <xdr:colOff>21940</xdr:colOff>
      <xdr:row>59</xdr:row>
      <xdr:rowOff>43180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8">
          <xdr14:nvContentPartPr>
            <xdr14:cNvPr id="17" name="Szabadkéz 16">
              <a:extLst>
                <a:ext uri="{FF2B5EF4-FFF2-40B4-BE49-F238E27FC236}">
                  <a16:creationId xmlns:a16="http://schemas.microsoft.com/office/drawing/2014/main" id="{9C2D6B5E-A7C6-608E-BFF0-B8F0EF1C989C}"/>
                </a:ext>
              </a:extLst>
            </xdr14:cNvPr>
            <xdr14:cNvContentPartPr/>
          </xdr14:nvContentPartPr>
          <xdr14:nvPr macro=""/>
          <xdr14:xfrm>
            <a:off x="12709440" y="11027210"/>
            <a:ext cx="711000" cy="477720"/>
          </xdr14:xfrm>
        </xdr:contentPart>
      </mc:Choice>
      <mc:Fallback>
        <xdr:pic>
          <xdr:nvPicPr>
            <xdr:cNvPr id="17" name="Szabadkéz 16">
              <a:extLst>
                <a:ext uri="{FF2B5EF4-FFF2-40B4-BE49-F238E27FC236}">
                  <a16:creationId xmlns:a16="http://schemas.microsoft.com/office/drawing/2014/main" id="{9C2D6B5E-A7C6-608E-BFF0-B8F0EF1C989C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12691800" y="11009210"/>
              <a:ext cx="746640" cy="5133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D52656BF-427F-251A-1FE4-94DBEA6DD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20</xdr:col>
      <xdr:colOff>76200</xdr:colOff>
      <xdr:row>3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AF3F7DFC-69A1-3F59-D56B-80F7A342F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579249</xdr:colOff>
      <xdr:row>37</xdr:row>
      <xdr:rowOff>129411</xdr:rowOff>
    </xdr:from>
    <xdr:to>
      <xdr:col>23</xdr:col>
      <xdr:colOff>41479</xdr:colOff>
      <xdr:row>39</xdr:row>
      <xdr:rowOff>51891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">
          <xdr14:nvContentPartPr>
            <xdr14:cNvPr id="4" name="Szabadkéz 3">
              <a:extLst>
                <a:ext uri="{FF2B5EF4-FFF2-40B4-BE49-F238E27FC236}">
                  <a16:creationId xmlns:a16="http://schemas.microsoft.com/office/drawing/2014/main" id="{3DF589F1-6D2B-EBCE-3BB0-3F1B84B74CD0}"/>
                </a:ext>
              </a:extLst>
            </xdr14:cNvPr>
            <xdr14:cNvContentPartPr/>
          </xdr14:nvContentPartPr>
          <xdr14:nvPr macro=""/>
          <xdr14:xfrm>
            <a:off x="13422960" y="7378437"/>
            <a:ext cx="685440" cy="303480"/>
          </xdr14:xfrm>
        </xdr:contentPart>
      </mc:Choice>
      <mc:Fallback>
        <xdr:pic>
          <xdr:nvPicPr>
            <xdr:cNvPr id="4" name="Szabadkéz 3">
              <a:extLst>
                <a:ext uri="{FF2B5EF4-FFF2-40B4-BE49-F238E27FC236}">
                  <a16:creationId xmlns:a16="http://schemas.microsoft.com/office/drawing/2014/main" id="{3DF589F1-6D2B-EBCE-3BB0-3F1B84B74CD0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3418640" y="7374117"/>
              <a:ext cx="694080" cy="3121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61374</xdr:colOff>
      <xdr:row>37</xdr:row>
      <xdr:rowOff>159651</xdr:rowOff>
    </xdr:from>
    <xdr:to>
      <xdr:col>6</xdr:col>
      <xdr:colOff>21088</xdr:colOff>
      <xdr:row>39</xdr:row>
      <xdr:rowOff>52251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">
          <xdr14:nvContentPartPr>
            <xdr14:cNvPr id="5" name="Szabadkéz 4">
              <a:extLst>
                <a:ext uri="{FF2B5EF4-FFF2-40B4-BE49-F238E27FC236}">
                  <a16:creationId xmlns:a16="http://schemas.microsoft.com/office/drawing/2014/main" id="{7584F681-E575-4222-DA1D-4D9407B9C169}"/>
                </a:ext>
              </a:extLst>
            </xdr14:cNvPr>
            <xdr14:cNvContentPartPr/>
          </xdr14:nvContentPartPr>
          <xdr14:nvPr macro=""/>
          <xdr14:xfrm>
            <a:off x="3119400" y="7408677"/>
            <a:ext cx="571320" cy="273600"/>
          </xdr14:xfrm>
        </xdr:contentPart>
      </mc:Choice>
      <mc:Fallback>
        <xdr:pic>
          <xdr:nvPicPr>
            <xdr:cNvPr id="5" name="Szabadkéz 4">
              <a:extLst>
                <a:ext uri="{FF2B5EF4-FFF2-40B4-BE49-F238E27FC236}">
                  <a16:creationId xmlns:a16="http://schemas.microsoft.com/office/drawing/2014/main" id="{7584F681-E575-4222-DA1D-4D9407B9C169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3115080" y="7404357"/>
              <a:ext cx="579960" cy="282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570900</xdr:colOff>
      <xdr:row>38</xdr:row>
      <xdr:rowOff>188751</xdr:rowOff>
    </xdr:from>
    <xdr:to>
      <xdr:col>20</xdr:col>
      <xdr:colOff>582815</xdr:colOff>
      <xdr:row>41</xdr:row>
      <xdr:rowOff>21171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">
          <xdr14:nvContentPartPr>
            <xdr14:cNvPr id="6" name="Szabadkéz 5">
              <a:extLst>
                <a:ext uri="{FF2B5EF4-FFF2-40B4-BE49-F238E27FC236}">
                  <a16:creationId xmlns:a16="http://schemas.microsoft.com/office/drawing/2014/main" id="{B3170758-8908-E1F0-5C2B-339A6E983B09}"/>
                </a:ext>
              </a:extLst>
            </xdr14:cNvPr>
            <xdr14:cNvContentPartPr/>
          </xdr14:nvContentPartPr>
          <xdr14:nvPr macro=""/>
          <xdr14:xfrm>
            <a:off x="12191400" y="7628277"/>
            <a:ext cx="623520" cy="403920"/>
          </xdr14:xfrm>
        </xdr:contentPart>
      </mc:Choice>
      <mc:Fallback>
        <xdr:pic>
          <xdr:nvPicPr>
            <xdr:cNvPr id="6" name="Szabadkéz 5">
              <a:extLst>
                <a:ext uri="{FF2B5EF4-FFF2-40B4-BE49-F238E27FC236}">
                  <a16:creationId xmlns:a16="http://schemas.microsoft.com/office/drawing/2014/main" id="{B3170758-8908-E1F0-5C2B-339A6E983B09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2187080" y="7623957"/>
              <a:ext cx="632160" cy="412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570309</xdr:colOff>
      <xdr:row>38</xdr:row>
      <xdr:rowOff>169311</xdr:rowOff>
    </xdr:from>
    <xdr:to>
      <xdr:col>3</xdr:col>
      <xdr:colOff>603104</xdr:colOff>
      <xdr:row>41</xdr:row>
      <xdr:rowOff>72291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8">
          <xdr14:nvContentPartPr>
            <xdr14:cNvPr id="7" name="Szabadkéz 6">
              <a:extLst>
                <a:ext uri="{FF2B5EF4-FFF2-40B4-BE49-F238E27FC236}">
                  <a16:creationId xmlns:a16="http://schemas.microsoft.com/office/drawing/2014/main" id="{DBF1A5DC-2A2B-DFAE-20AC-3EA2FD8D44C1}"/>
                </a:ext>
              </a:extLst>
            </xdr14:cNvPr>
            <xdr14:cNvContentPartPr/>
          </xdr14:nvContentPartPr>
          <xdr14:nvPr macro=""/>
          <xdr14:xfrm>
            <a:off x="1793520" y="7608837"/>
            <a:ext cx="644400" cy="474480"/>
          </xdr14:xfrm>
        </xdr:contentPart>
      </mc:Choice>
      <mc:Fallback>
        <xdr:pic>
          <xdr:nvPicPr>
            <xdr:cNvPr id="7" name="Szabadkéz 6">
              <a:extLst>
                <a:ext uri="{FF2B5EF4-FFF2-40B4-BE49-F238E27FC236}">
                  <a16:creationId xmlns:a16="http://schemas.microsoft.com/office/drawing/2014/main" id="{DBF1A5DC-2A2B-DFAE-20AC-3EA2FD8D44C1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1789200" y="7604517"/>
              <a:ext cx="653040" cy="4831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609875</xdr:colOff>
      <xdr:row>41</xdr:row>
      <xdr:rowOff>138891</xdr:rowOff>
    </xdr:from>
    <xdr:to>
      <xdr:col>3</xdr:col>
      <xdr:colOff>1544</xdr:colOff>
      <xdr:row>43</xdr:row>
      <xdr:rowOff>41571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0">
          <xdr14:nvContentPartPr>
            <xdr14:cNvPr id="8" name="Szabadkéz 7">
              <a:extLst>
                <a:ext uri="{FF2B5EF4-FFF2-40B4-BE49-F238E27FC236}">
                  <a16:creationId xmlns:a16="http://schemas.microsoft.com/office/drawing/2014/main" id="{536CBF2B-8E98-08B3-1C8A-5F9BDBC82E68}"/>
                </a:ext>
              </a:extLst>
            </xdr14:cNvPr>
            <xdr14:cNvContentPartPr/>
          </xdr14:nvContentPartPr>
          <xdr14:nvPr macro=""/>
          <xdr14:xfrm>
            <a:off x="1221480" y="8149917"/>
            <a:ext cx="614880" cy="283680"/>
          </xdr14:xfrm>
        </xdr:contentPart>
      </mc:Choice>
      <mc:Fallback>
        <xdr:pic>
          <xdr:nvPicPr>
            <xdr:cNvPr id="8" name="Szabadkéz 7">
              <a:extLst>
                <a:ext uri="{FF2B5EF4-FFF2-40B4-BE49-F238E27FC236}">
                  <a16:creationId xmlns:a16="http://schemas.microsoft.com/office/drawing/2014/main" id="{536CBF2B-8E98-08B3-1C8A-5F9BDBC82E68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217160" y="8145597"/>
              <a:ext cx="623520" cy="2923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559705</xdr:colOff>
      <xdr:row>41</xdr:row>
      <xdr:rowOff>169131</xdr:rowOff>
    </xdr:from>
    <xdr:to>
      <xdr:col>20</xdr:col>
      <xdr:colOff>31295</xdr:colOff>
      <xdr:row>43</xdr:row>
      <xdr:rowOff>91611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2">
          <xdr14:nvContentPartPr>
            <xdr14:cNvPr id="9" name="Szabadkéz 8">
              <a:extLst>
                <a:ext uri="{FF2B5EF4-FFF2-40B4-BE49-F238E27FC236}">
                  <a16:creationId xmlns:a16="http://schemas.microsoft.com/office/drawing/2014/main" id="{CC65C828-1A5D-E335-9201-F92BBD357C8F}"/>
                </a:ext>
              </a:extLst>
            </xdr14:cNvPr>
            <xdr14:cNvContentPartPr/>
          </xdr14:nvContentPartPr>
          <xdr14:nvPr macro=""/>
          <xdr14:xfrm>
            <a:off x="11568600" y="8180157"/>
            <a:ext cx="694800" cy="303480"/>
          </xdr14:xfrm>
        </xdr:contentPart>
      </mc:Choice>
      <mc:Fallback>
        <xdr:pic>
          <xdr:nvPicPr>
            <xdr:cNvPr id="9" name="Szabadkéz 8">
              <a:extLst>
                <a:ext uri="{FF2B5EF4-FFF2-40B4-BE49-F238E27FC236}">
                  <a16:creationId xmlns:a16="http://schemas.microsoft.com/office/drawing/2014/main" id="{CC65C828-1A5D-E335-9201-F92BBD357C8F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1564280" y="8175837"/>
              <a:ext cx="703440" cy="3121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21</xdr:col>
      <xdr:colOff>590049</xdr:colOff>
      <xdr:row>51</xdr:row>
      <xdr:rowOff>179959</xdr:rowOff>
    </xdr:from>
    <xdr:to>
      <xdr:col>23</xdr:col>
      <xdr:colOff>73159</xdr:colOff>
      <xdr:row>53</xdr:row>
      <xdr:rowOff>61039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4">
          <xdr14:nvContentPartPr>
            <xdr14:cNvPr id="10" name="Szabadkéz 9">
              <a:extLst>
                <a:ext uri="{FF2B5EF4-FFF2-40B4-BE49-F238E27FC236}">
                  <a16:creationId xmlns:a16="http://schemas.microsoft.com/office/drawing/2014/main" id="{C39E9E01-931C-65D9-9231-CAF6DFB166F3}"/>
                </a:ext>
              </a:extLst>
            </xdr14:cNvPr>
            <xdr14:cNvContentPartPr/>
          </xdr14:nvContentPartPr>
          <xdr14:nvPr macro=""/>
          <xdr14:xfrm>
            <a:off x="13433760" y="10146117"/>
            <a:ext cx="706320" cy="262080"/>
          </xdr14:xfrm>
        </xdr:contentPart>
      </mc:Choice>
      <mc:Fallback>
        <xdr:pic>
          <xdr:nvPicPr>
            <xdr:cNvPr id="10" name="Szabadkéz 9">
              <a:extLst>
                <a:ext uri="{FF2B5EF4-FFF2-40B4-BE49-F238E27FC236}">
                  <a16:creationId xmlns:a16="http://schemas.microsoft.com/office/drawing/2014/main" id="{C39E9E01-931C-65D9-9231-CAF6DFB166F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3429440" y="10141797"/>
              <a:ext cx="714960" cy="270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573385</xdr:colOff>
      <xdr:row>51</xdr:row>
      <xdr:rowOff>179959</xdr:rowOff>
    </xdr:from>
    <xdr:to>
      <xdr:col>20</xdr:col>
      <xdr:colOff>102575</xdr:colOff>
      <xdr:row>52</xdr:row>
      <xdr:rowOff>181339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6">
          <xdr14:nvContentPartPr>
            <xdr14:cNvPr id="11" name="Szabadkéz 10">
              <a:extLst>
                <a:ext uri="{FF2B5EF4-FFF2-40B4-BE49-F238E27FC236}">
                  <a16:creationId xmlns:a16="http://schemas.microsoft.com/office/drawing/2014/main" id="{E78C5C1A-2773-2EBB-0B5B-788B00343075}"/>
                </a:ext>
              </a:extLst>
            </xdr14:cNvPr>
            <xdr14:cNvContentPartPr/>
          </xdr14:nvContentPartPr>
          <xdr14:nvPr macro=""/>
          <xdr14:xfrm>
            <a:off x="11582280" y="10146117"/>
            <a:ext cx="752400" cy="191880"/>
          </xdr14:xfrm>
        </xdr:contentPart>
      </mc:Choice>
      <mc:Fallback>
        <xdr:pic>
          <xdr:nvPicPr>
            <xdr:cNvPr id="11" name="Szabadkéz 10">
              <a:extLst>
                <a:ext uri="{FF2B5EF4-FFF2-40B4-BE49-F238E27FC236}">
                  <a16:creationId xmlns:a16="http://schemas.microsoft.com/office/drawing/2014/main" id="{E78C5C1A-2773-2EBB-0B5B-788B00343075}"/>
                </a:ext>
              </a:extLst>
            </xdr:cNvPr>
            <xdr:cNvPicPr/>
          </xdr:nvPicPr>
          <xdr:blipFill>
            <a:blip xmlns:r="http://schemas.openxmlformats.org/officeDocument/2006/relationships" r:embed="rId17"/>
            <a:stretch>
              <a:fillRect/>
            </a:stretch>
          </xdr:blipFill>
          <xdr:spPr>
            <a:xfrm>
              <a:off x="11577960" y="10141797"/>
              <a:ext cx="761040" cy="200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12774</xdr:colOff>
      <xdr:row>52</xdr:row>
      <xdr:rowOff>29059</xdr:rowOff>
    </xdr:from>
    <xdr:to>
      <xdr:col>6</xdr:col>
      <xdr:colOff>2368</xdr:colOff>
      <xdr:row>53</xdr:row>
      <xdr:rowOff>50959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8">
          <xdr14:nvContentPartPr>
            <xdr14:cNvPr id="12" name="Szabadkéz 11">
              <a:extLst>
                <a:ext uri="{FF2B5EF4-FFF2-40B4-BE49-F238E27FC236}">
                  <a16:creationId xmlns:a16="http://schemas.microsoft.com/office/drawing/2014/main" id="{41A5473A-5DB8-8469-82E2-8F8850B1FA73}"/>
                </a:ext>
              </a:extLst>
            </xdr14:cNvPr>
            <xdr14:cNvContentPartPr/>
          </xdr14:nvContentPartPr>
          <xdr14:nvPr macro=""/>
          <xdr14:xfrm>
            <a:off x="3070800" y="10185717"/>
            <a:ext cx="601200" cy="212400"/>
          </xdr14:xfrm>
        </xdr:contentPart>
      </mc:Choice>
      <mc:Fallback>
        <xdr:pic>
          <xdr:nvPicPr>
            <xdr:cNvPr id="12" name="Szabadkéz 11">
              <a:extLst>
                <a:ext uri="{FF2B5EF4-FFF2-40B4-BE49-F238E27FC236}">
                  <a16:creationId xmlns:a16="http://schemas.microsoft.com/office/drawing/2014/main" id="{41A5473A-5DB8-8469-82E2-8F8850B1FA73}"/>
                </a:ext>
              </a:extLst>
            </xdr:cNvPr>
            <xdr:cNvPicPr/>
          </xdr:nvPicPr>
          <xdr:blipFill>
            <a:blip xmlns:r="http://schemas.openxmlformats.org/officeDocument/2006/relationships" r:embed="rId19"/>
            <a:stretch>
              <a:fillRect/>
            </a:stretch>
          </xdr:blipFill>
          <xdr:spPr>
            <a:xfrm>
              <a:off x="3066480" y="10181397"/>
              <a:ext cx="609840" cy="2210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590795</xdr:colOff>
      <xdr:row>51</xdr:row>
      <xdr:rowOff>188239</xdr:rowOff>
    </xdr:from>
    <xdr:to>
      <xdr:col>3</xdr:col>
      <xdr:colOff>20624</xdr:colOff>
      <xdr:row>53</xdr:row>
      <xdr:rowOff>21799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0">
          <xdr14:nvContentPartPr>
            <xdr14:cNvPr id="13" name="Szabadkéz 12">
              <a:extLst>
                <a:ext uri="{FF2B5EF4-FFF2-40B4-BE49-F238E27FC236}">
                  <a16:creationId xmlns:a16="http://schemas.microsoft.com/office/drawing/2014/main" id="{71F33BAB-8E7A-A455-F567-6CE93C51A7A7}"/>
                </a:ext>
              </a:extLst>
            </xdr14:cNvPr>
            <xdr14:cNvContentPartPr/>
          </xdr14:nvContentPartPr>
          <xdr14:nvPr macro=""/>
          <xdr14:xfrm>
            <a:off x="1202400" y="10154397"/>
            <a:ext cx="653040" cy="214560"/>
          </xdr14:xfrm>
        </xdr:contentPart>
      </mc:Choice>
      <mc:Fallback>
        <xdr:pic>
          <xdr:nvPicPr>
            <xdr:cNvPr id="13" name="Szabadkéz 12">
              <a:extLst>
                <a:ext uri="{FF2B5EF4-FFF2-40B4-BE49-F238E27FC236}">
                  <a16:creationId xmlns:a16="http://schemas.microsoft.com/office/drawing/2014/main" id="{71F33BAB-8E7A-A455-F567-6CE93C51A7A7}"/>
                </a:ext>
              </a:extLst>
            </xdr:cNvPr>
            <xdr:cNvPicPr/>
          </xdr:nvPicPr>
          <xdr:blipFill>
            <a:blip xmlns:r="http://schemas.openxmlformats.org/officeDocument/2006/relationships" r:embed="rId21"/>
            <a:stretch>
              <a:fillRect/>
            </a:stretch>
          </xdr:blipFill>
          <xdr:spPr>
            <a:xfrm>
              <a:off x="1198080" y="10150077"/>
              <a:ext cx="661680" cy="2232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22</xdr:col>
      <xdr:colOff>7604</xdr:colOff>
      <xdr:row>55</xdr:row>
      <xdr:rowOff>180079</xdr:rowOff>
    </xdr:from>
    <xdr:to>
      <xdr:col>23</xdr:col>
      <xdr:colOff>1159</xdr:colOff>
      <xdr:row>57</xdr:row>
      <xdr:rowOff>51799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2">
          <xdr14:nvContentPartPr>
            <xdr14:cNvPr id="14" name="Szabadkéz 13">
              <a:extLst>
                <a:ext uri="{FF2B5EF4-FFF2-40B4-BE49-F238E27FC236}">
                  <a16:creationId xmlns:a16="http://schemas.microsoft.com/office/drawing/2014/main" id="{A0EE250D-4659-E63F-C1DF-D33E4D905804}"/>
                </a:ext>
              </a:extLst>
            </xdr14:cNvPr>
            <xdr14:cNvContentPartPr/>
          </xdr14:nvContentPartPr>
          <xdr14:nvPr macro=""/>
          <xdr14:xfrm>
            <a:off x="13462920" y="10908237"/>
            <a:ext cx="605160" cy="252720"/>
          </xdr14:xfrm>
        </xdr:contentPart>
      </mc:Choice>
      <mc:Fallback>
        <xdr:pic>
          <xdr:nvPicPr>
            <xdr:cNvPr id="14" name="Szabadkéz 13">
              <a:extLst>
                <a:ext uri="{FF2B5EF4-FFF2-40B4-BE49-F238E27FC236}">
                  <a16:creationId xmlns:a16="http://schemas.microsoft.com/office/drawing/2014/main" id="{A0EE250D-4659-E63F-C1DF-D33E4D905804}"/>
                </a:ext>
              </a:extLst>
            </xdr:cNvPr>
            <xdr:cNvPicPr/>
          </xdr:nvPicPr>
          <xdr:blipFill>
            <a:blip xmlns:r="http://schemas.openxmlformats.org/officeDocument/2006/relationships" r:embed="rId23"/>
            <a:stretch>
              <a:fillRect/>
            </a:stretch>
          </xdr:blipFill>
          <xdr:spPr>
            <a:xfrm>
              <a:off x="13458600" y="10903917"/>
              <a:ext cx="613800" cy="2613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20</xdr:col>
      <xdr:colOff>10055</xdr:colOff>
      <xdr:row>56</xdr:row>
      <xdr:rowOff>149059</xdr:rowOff>
    </xdr:from>
    <xdr:to>
      <xdr:col>20</xdr:col>
      <xdr:colOff>602975</xdr:colOff>
      <xdr:row>58</xdr:row>
      <xdr:rowOff>171979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4">
          <xdr14:nvContentPartPr>
            <xdr14:cNvPr id="15" name="Szabadkéz 14">
              <a:extLst>
                <a:ext uri="{FF2B5EF4-FFF2-40B4-BE49-F238E27FC236}">
                  <a16:creationId xmlns:a16="http://schemas.microsoft.com/office/drawing/2014/main" id="{5D80B778-CE58-119F-D049-91B1EBA70AAF}"/>
                </a:ext>
              </a:extLst>
            </xdr14:cNvPr>
            <xdr14:cNvContentPartPr/>
          </xdr14:nvContentPartPr>
          <xdr14:nvPr macro=""/>
          <xdr14:xfrm>
            <a:off x="12242160" y="11067717"/>
            <a:ext cx="592920" cy="403920"/>
          </xdr14:xfrm>
        </xdr:contentPart>
      </mc:Choice>
      <mc:Fallback>
        <xdr:pic>
          <xdr:nvPicPr>
            <xdr:cNvPr id="15" name="Szabadkéz 14">
              <a:extLst>
                <a:ext uri="{FF2B5EF4-FFF2-40B4-BE49-F238E27FC236}">
                  <a16:creationId xmlns:a16="http://schemas.microsoft.com/office/drawing/2014/main" id="{5D80B778-CE58-119F-D049-91B1EBA70AAF}"/>
                </a:ext>
              </a:extLst>
            </xdr:cNvPr>
            <xdr:cNvPicPr/>
          </xdr:nvPicPr>
          <xdr:blipFill>
            <a:blip xmlns:r="http://schemas.openxmlformats.org/officeDocument/2006/relationships" r:embed="rId25"/>
            <a:stretch>
              <a:fillRect/>
            </a:stretch>
          </xdr:blipFill>
          <xdr:spPr>
            <a:xfrm>
              <a:off x="12237840" y="11063397"/>
              <a:ext cx="601560" cy="412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599179</xdr:colOff>
      <xdr:row>55</xdr:row>
      <xdr:rowOff>189079</xdr:rowOff>
    </xdr:from>
    <xdr:to>
      <xdr:col>6</xdr:col>
      <xdr:colOff>93088</xdr:colOff>
      <xdr:row>57</xdr:row>
      <xdr:rowOff>62239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6">
          <xdr14:nvContentPartPr>
            <xdr14:cNvPr id="16" name="Szabadkéz 15">
              <a:extLst>
                <a:ext uri="{FF2B5EF4-FFF2-40B4-BE49-F238E27FC236}">
                  <a16:creationId xmlns:a16="http://schemas.microsoft.com/office/drawing/2014/main" id="{DE5DB6E2-A331-8FBD-9F1F-5DC6AB824950}"/>
                </a:ext>
              </a:extLst>
            </xdr14:cNvPr>
            <xdr14:cNvContentPartPr/>
          </xdr14:nvContentPartPr>
          <xdr14:nvPr macro=""/>
          <xdr14:xfrm>
            <a:off x="3045600" y="10917237"/>
            <a:ext cx="717120" cy="254160"/>
          </xdr14:xfrm>
        </xdr:contentPart>
      </mc:Choice>
      <mc:Fallback>
        <xdr:pic>
          <xdr:nvPicPr>
            <xdr:cNvPr id="16" name="Szabadkéz 15">
              <a:extLst>
                <a:ext uri="{FF2B5EF4-FFF2-40B4-BE49-F238E27FC236}">
                  <a16:creationId xmlns:a16="http://schemas.microsoft.com/office/drawing/2014/main" id="{DE5DB6E2-A331-8FBD-9F1F-5DC6AB824950}"/>
                </a:ext>
              </a:extLst>
            </xdr:cNvPr>
            <xdr:cNvPicPr/>
          </xdr:nvPicPr>
          <xdr:blipFill>
            <a:blip xmlns:r="http://schemas.openxmlformats.org/officeDocument/2006/relationships" r:embed="rId27"/>
            <a:stretch>
              <a:fillRect/>
            </a:stretch>
          </xdr:blipFill>
          <xdr:spPr>
            <a:xfrm>
              <a:off x="3041280" y="10912917"/>
              <a:ext cx="725760" cy="262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528189</xdr:colOff>
      <xdr:row>56</xdr:row>
      <xdr:rowOff>189739</xdr:rowOff>
    </xdr:from>
    <xdr:to>
      <xdr:col>3</xdr:col>
      <xdr:colOff>593024</xdr:colOff>
      <xdr:row>58</xdr:row>
      <xdr:rowOff>181699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8">
          <xdr14:nvContentPartPr>
            <xdr14:cNvPr id="21" name="Szabadkéz 20">
              <a:extLst>
                <a:ext uri="{FF2B5EF4-FFF2-40B4-BE49-F238E27FC236}">
                  <a16:creationId xmlns:a16="http://schemas.microsoft.com/office/drawing/2014/main" id="{D5710662-4DF2-0A45-1EC7-473A3C1B0BAF}"/>
                </a:ext>
              </a:extLst>
            </xdr14:cNvPr>
            <xdr14:cNvContentPartPr/>
          </xdr14:nvContentPartPr>
          <xdr14:nvPr macro=""/>
          <xdr14:xfrm>
            <a:off x="1751400" y="11108397"/>
            <a:ext cx="676440" cy="372960"/>
          </xdr14:xfrm>
        </xdr:contentPart>
      </mc:Choice>
      <mc:Fallback>
        <xdr:pic>
          <xdr:nvPicPr>
            <xdr:cNvPr id="21" name="Szabadkéz 20">
              <a:extLst>
                <a:ext uri="{FF2B5EF4-FFF2-40B4-BE49-F238E27FC236}">
                  <a16:creationId xmlns:a16="http://schemas.microsoft.com/office/drawing/2014/main" id="{D5710662-4DF2-0A45-1EC7-473A3C1B0BAF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1747080" y="11104077"/>
              <a:ext cx="685080" cy="381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25400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94154D46-93C0-D8C9-E55F-0E6E8DAC0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20</xdr:col>
      <xdr:colOff>76200</xdr:colOff>
      <xdr:row>3</xdr:row>
      <xdr:rowOff>25400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7269C75F-8BCF-C747-D95E-12EB0848C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0" y="0"/>
          <a:ext cx="19050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25400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349BCF05-C76C-861C-14E7-FF91CE84C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20</xdr:col>
      <xdr:colOff>76200</xdr:colOff>
      <xdr:row>3</xdr:row>
      <xdr:rowOff>25400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93BBD972-6186-F096-D6FD-0F5AA6634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0" y="0"/>
          <a:ext cx="19050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6T06:27:17.581"/>
    </inkml:context>
    <inkml:brush xml:id="br0">
      <inkml:brushProperty name="width" value="0.1" units="cm"/>
      <inkml:brushProperty name="height" value="0.1" units="cm"/>
      <inkml:brushProperty name="color" value="#004F8B"/>
    </inkml:brush>
  </inkml:definitions>
  <inkml:trace contextRef="#ctx0" brushRef="#br0">180 325 8192,'5'-13'16207,"9"1"-12790,20-5-6344,-28 15 4252,37-18-1325,3-1 0,73-24 0,-93 37 0,36-18 0,-38 15 0,45-14 0,179-51 0,-223 69 0,1 0 0,31-4 0,3 0 0,-21 5 0,0 2 0,0 1 0,64 4 0,-38 1 0,-54-1-65,0 0 1,0 0 0,0 2 0,-1-1-1,1 1 1,-1 1 0,1 0 0,12 7-1,28 18-3942,-2 2-3867,-37-22 4864,5 3 2143,-1 1 1,20 21-1,8 7 915,-33-32-302,-1 1 0,0 1 1,-1 0-1,0 0 0,0 1 0,-1 0 1,10 20-1,-9-12 833,-1-1 0,-1 1 0,-1 0 0,5 33 0,-4 11 3657,-2-1 1,-6 98-1,-2-64 212,4-55-3877,0-22-778,0 0-1,-2 0 1,0 0-1,-1 0 1,-2 0 0,-9 35-1,-6-22-2583,-22 12 4485,-3 4-2577,25-23-1623,-12 12-6330,-2 2 5017,30-36 4982,0 0 0,-1 0 1,0 0-1,0-1 0,0 0 0,0 1 1,-6 2-1,5-3-46,-1 0 0,-1-1 1,1 1-1,-13 2 0,0-2 76,-1-1 1,-37 0 0,-15 1-1645,-159 18-1687,131-20-4895,49-4-298,40 1 7235,0 0-1,0-1 1,0 0-1,-17-7 1,8 2-20,1 1 1,-1 1 0,0 1-1,0 1 1,0 0 0,0 2-1,-1 0 1,-30 2 0,30-1 115,0-1 0,1-1 0,-30-8 0,12 3 0,16 2 0,2-1 0,-1-1 0,1-1 0,-32-19 0,14 8 0,19 10 0,2 0 0,0-2 0,0 0 0,1 0 0,0-2 0,2 0 0,-1-1 0,2 0 0,0-1 0,0 0 0,2-1 0,-11-20 0,-5-10 0,14 25 0,0 0 0,1-2 0,-9-27 0,8 20-3329,-2 1 7928,-10-21 8854,16 13-10154,5-12-3299,4-82 0,2 58 0,-2 62 0,1-1 0,1 0 0,-1 0 0,7-19 0,-2 12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6T06:28:28.308"/>
    </inkml:context>
    <inkml:brush xml:id="br0">
      <inkml:brushProperty name="width" value="0.1" units="cm"/>
      <inkml:brushProperty name="height" value="0.1" units="cm"/>
      <inkml:brushProperty name="color" value="#004F8B"/>
    </inkml:brush>
  </inkml:definitions>
  <inkml:trace contextRef="#ctx0" brushRef="#br0">1 178 8192,'32'-1'12901,"-1"0"-7495,-9 0-5463,0-1 0,-1-2 0,1 0 0,33-11 0,-26 6 57,0 1 0,1 2 0,-1 1 0,45-2 0,122 8 0,-79 1 0,-35-1-2095,95-3-4650,-92-11 2603,-58 7 1622,42-3 0,-7 8 3699,85 1 14430,-68 1-14375,-67-2-1234,0-1 0,-1 0 0,0 0 0,1-1 0,-1 0 0,0-1 0,12-6 0,-8 3 0,0 1 0,32-7 0,169-12 0,-167 19 0,-1 2 0,71 3 0,-79 2 0,-31-1 0,1 2 0,0-1 0,0 1 0,-1 0 0,1 1 0,-1 0 0,0 0 0,0 1 0,0 1 0,0-1 0,-1 1 0,1 1 0,7 6 0,-10-7 0,0 0 0,0 1 0,0 0 0,-1 0 0,0 0 0,0 0 0,0 1 0,-1 0 0,0 0 0,-1 0 0,1 1 0,-1-1 0,-1 1 0,1-1 0,-1 1 0,1 10 0,-2 2 46,-1-1 1,-1 0 0,0 1 0,-1-1 0,-2 0-1,0 0 1,-10 31 0,4-25-411,0-1 0,-18 30-1,-13 9-3186,34-54 1964,0-1 1,0 0 0,-1-1-1,0 0 1,0 0-1,-14 8 1,-61 31-1760,43-25 4604,-11 7-989,-1-3 0,-61 20 0,82-35-167,0-1 1,-1-1-1,0-2 1,0-2-1,-42 1 0,-403-7-2082,459 1 1980,-1 0 0,0-2 0,1 0 0,-1-1 0,1-1 0,0-1 0,0-1 0,1 0 0,0-1 0,0-1 0,1 0 0,0-2 0,1 0 0,-17-15 0,19 18 0,0 1 0,0 0 0,-1 1 0,0 0 0,0 1 0,0 0 0,-1 2 0,-19-4 0,23 5 0,-11-3 0,-4 0 0,1-1 0,0-2 0,-31-12 0,42 14 175,0 2 0,0 0 1,-20-4-1,22 6 1434,-1 0-1,1-1 1,0-1 0,0 0-1,-13-7 1,-12-9 3700,14 9-4391,1-2 0,-38-27 0,55 36-943,-1 0 1,1-1-1,1 0 0,-1 0 1,1 0-1,0-1 0,0 0 1,0 1-1,1-1 0,0-1 1,0 1-1,0 0 1,1-1-1,0 1 0,-1-9 1,1 4 24,0-1 0,1 1 0,1 0 0,0-1 0,1 1 0,0 0 0,4-21 0,2 13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6T06:28:40.425"/>
    </inkml:context>
    <inkml:brush xml:id="br0">
      <inkml:brushProperty name="width" value="0.1" units="cm"/>
      <inkml:brushProperty name="height" value="0.1" units="cm"/>
      <inkml:brushProperty name="color" value="#004F8B"/>
    </inkml:brush>
  </inkml:definitions>
  <inkml:trace contextRef="#ctx0" brushRef="#br0">103 1 8192,'89'0'12901,"0"0"-7495,328 0-5691,-368 2 285,62 11 0,-60-5 0,58 0 0,-89-8 0,0 0 0,0 1 0,0 1 0,0 1 0,0 1 0,-1 0 0,22 9 0,34 14-2110,-44-17 2813,-1 1 0,46 24 1,-56-25-2845,2-1 0,-1-1 0,1-1 1,0 0-1,36 4 0,19 6-919,-61-13 5114,0 1 0,26 13 1,9 13-7777,-2 10 4593,-6 5 5610,-8 2 6626,-13 0-10007,-18-37-1124,0 0 0,1-1 0,8 13 1,-8-14 23,0 1 0,0 0 0,-1 0 0,0 0 0,-1 0 0,0 1 0,0 0 0,-1-1 0,-1 1 0,0 0 0,0 0 0,-1 0 0,-1 0 0,1-1 0,-2 1 0,0 0 0,0 0 0,-6 17 0,4-22-22,0 0 0,0 0 0,0-1-1,0 0 1,-1 0 0,0 0 0,0 0 0,0-1 0,-1 0 0,-8 5 0,5-3-497,-2 0 0,1-1 0,0 0 1,-1-1-1,-16 5 0,-6-1-1668,-79 15-8059,62-19 8215,-328-3 1829,181-3 202,180 2 410,0-2 0,0 0 1,0-1-1,0-1 0,-23-8 0,-83-39-2202,48 18 4479,64 27-2719,0 0 0,0 0 1,0-1-1,-18-16 1,-12-9 14,-49-35-3160,29 19 3173,-63-57 4,41 32 0,66 56 2901,0 0 1,1-1 0,1-1-1,-21-34 1,-18-22 2211,45 64-5433,0 1 0,-1 0 0,0 0 1,-18-12-1,26 20 320,0 1 0,-1 0 0,1-1 0,-1 1 0,1 0 0,-1 0 0,1 0 0,-1 1 0,1-1 0,-1 1 0,0-1 0,-2 1 0,-10 2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6T06:28:47.223"/>
    </inkml:context>
    <inkml:brush xml:id="br0">
      <inkml:brushProperty name="width" value="0.1" units="cm"/>
      <inkml:brushProperty name="height" value="0.1" units="cm"/>
      <inkml:brushProperty name="color" value="#004F8B"/>
    </inkml:brush>
  </inkml:definitions>
  <inkml:trace contextRef="#ctx0" brushRef="#br0">181 150 8192,'23'-19'12003,"-5"9"-9002,29-8 1453,-15 11-5750,39-4 0,-14 3 2452,82-24-3005,-129 29 901,39-6-7365,1 4 3572,103 6 2708,-64 1 1895,-37-1-1578,1-1 3710,104 0 12770,-97 0-11138,0 0-4272,-31-2 646,0-1 0,35-7 0,-33 4 0,50-3 0,-65 8 0,0 0 0,0 2 0,0 0 0,-1 0 0,1 2 0,-1 0 0,1 1 0,-1 0 0,0 1 0,-1 1 0,27 14 0,-35-17 0,0 0 0,-1 0 0,0 0 0,1 1 0,-1-1 0,0 1 0,-1 1 0,1-1 0,-1 1 0,0 0 0,0 0 0,-1 0 0,1 0 0,-1 0 0,0 1 0,0 0 0,-1 0 0,0-1 0,0 1 0,0 1 0,-1-1 0,0 0 0,0 0 0,0 8 0,0 4-2624,0 0-1,-2 0 1,0 0 0,-1 0 0,-6 22 0,6-32 1993,-1 0 0,0 0-1,0 0 1,-1-1 0,-6 10-1,5-11 848,1 1 0,-1-1 0,-1-1-1,1 1 1,-1-1 0,-9 7 0,-41 30-216,27-19 0,-46 27 0,65-44 0,0-1 0,0 0 0,-1-1 0,0 0 0,0-1 0,0 0 0,0 0 0,-22 1 0,-13-3 0,26-2 0,0 2 0,0 1 0,-28 5 0,-9 2 0,0-2 0,0-2 0,-114-7 0,59 0 0,23 3-134,-23 0 3347,38-4 9178,8-9-9418,-29-19-9287,64 20 2271,0 1 0,-39-8 0,13 7 949,39 6 5460,1 0 0,-27-12 0,33 12-225,1-1-1,0 0 1,0 0 0,-18-16-1,20 15-1311,1-1-1,-1-1 1,-7-10 0,8 9-829,1-1 0,0 1 0,0-1 0,1 0 0,0 0 0,1-1 0,0 1 0,1-1 0,0 0 0,1 0 0,0 0 0,1 0 0,1-1 0,0 1 0,2-17 0,-2 26 312,0 0 0,1 0 0,0 0 0,-1 0-1,1 0 1,0 0 0,1 0 0,-1 0 0,3-3 0,-3 4-692,1 0 0,-1 0-1,1 1 1,0-1-1,-1 1 1,1 0 0,0-1-1,0 1 1,0 0-1,0 0 1,0 0-1,0 0 1,0 0 0,0 1-1,0-1 1,5 0-1,-1 0-1387,1 1 0,0 0-1,-1 0 1,1 1-1,7 1 1,18 4-2479,-13-2 4430,8 1-183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6T06:29:01.355"/>
    </inkml:context>
    <inkml:brush xml:id="br0">
      <inkml:brushProperty name="width" value="0.1" units="cm"/>
      <inkml:brushProperty name="height" value="0.1" units="cm"/>
      <inkml:brushProperty name="color" value="#004F8B"/>
    </inkml:brush>
  </inkml:definitions>
  <inkml:trace contextRef="#ctx0" brushRef="#br0">150 179 8192,'27'-1'12901,"0"0"-7495,93-15-5691,-66 9 285,-1 2 0,61 3 0,-69 2 0,-1-1 0,0-2 0,-1-2 0,49-12 0,-54 7 0,8-4 0,-1 2 0,1 3 0,93-8 0,-126 16 0,-1-1 0,0 0 0,0-1 0,0 0 0,0-1 0,22-10 0,-22 8 0,1 1 0,0 1 0,0 0 0,0 0 0,23-2 0,151 5-452,-87 3 904,-84-1-452,0 0 0,-1 0 0,1 2 0,-1 0 0,1 0 0,-1 2 0,0 0 0,-1 0 0,22 12 0,-27-11 0,1-1 0,-1 2 0,-1-1 0,1 1 0,-1 0 0,0 1 0,-1 0 0,1 0 0,-2 1 0,1 0 0,-1 0 0,-1 0 0,1 1 0,4 13 0,-2 2-310,-1 1 1,0 0-1,-2 0 1,-2 1-1,0-1 1,-2 1-1,-1 27 1,-1 58-11991,0-1 7481,1 1 6080,0-1 4681,0 34 6450,-1-123-12504,-1 0 0,-1 0 0,-2 0 0,-12 38 0,15-54-901,-2-1 0,1 1 0,-1-1 0,0 0 0,0 0 0,0 0 0,0 0-1,-1-1 1,0 0 0,0 0 0,-6 4 0,-29 17-3673,4-9 4067,6-6 619,0-2 0,-1-1 0,0-1 0,-42 2 0,-376-6 0,222-4 0,158 3 0,27 1 0,0-2 0,1-2 0,-60-10 0,15-5 0,44 10 0,1-2 0,0-1 0,-43-18 0,64 20 0,-20-9 0,-49-28 0,77 38 0,0-1 0,1 0 0,0 0 0,0-1 0,1-1 0,0 0 0,1 0 0,-10-16 0,10 14 0,1 0 0,0-1 0,1 0 0,0-1 0,1 0 0,1 0 0,0 0 0,1 0 0,1-1 0,0 0 0,-2-27 0,5 39 0,1-86 0,0 80 0,0 0 0,1 0 0,0 0 0,1 0 0,-1 1 0,2-1 0,6-13 0,3-3 2810,17-51 0,0 1-2073,-24 63-2009,0 1 1,1 0 0,0 0-1,10-12 1,-3 6 1580,-2 0 1,-1-1-1,17-33 1,-6 4 15359,-16 38-15558,1 0 1,-1 0-1,2 1 1,-1-1-1,1 1 1,1 1-1,0 0 1,0 0-1,11-6 1,-5 3-112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6T06:29:07.457"/>
    </inkml:context>
    <inkml:brush xml:id="br0">
      <inkml:brushProperty name="width" value="0.1" units="cm"/>
      <inkml:brushProperty name="height" value="0.1" units="cm"/>
      <inkml:brushProperty name="color" value="#004F8B"/>
    </inkml:brush>
  </inkml:definitions>
  <inkml:trace contextRef="#ctx0" brushRef="#br0">62 208 8192,'19'-5'10128,"2"-7"-5063,2 1-2438,115-34-2411,-19 7-230,-90 26 180,-1 0-3522,34-14-7814,-17 14 7710,29 6-11,38 7 10218,17 0 5342,-106-3-10862,39-7 1,-23 2-6139,63-5 0,115 11 808,-104 3 3456,-106-1 1604,0 0-1,-1 0 0,1 0 0,-1 1 1,1 0-1,-1 0 0,0 1 0,1 0 1,-1 0-1,-1 0 0,1 1 0,0 0 1,-1 0-1,8 7 0,-3-3-880,0 0 0,22 12 0,-2 0-3202,5 18 4489,-28-30-1162,-1 0-1,1 0 1,0-1-1,1 0 1,16 11-1,15 7-11094,-5 3 5282,-19-12 5493,0-1-1,-1 2 1,0 0-1,-2 0 0,0 1 1,-1 1-1,13 31 1,0-6 119,-17-32 0,-1 0 0,0 0 0,8 23 0,-3 11 0,-2 0 0,-2 0 0,-2 1 0,-2 91 0,-5-122-2,-1 0 0,0-1 0,-1 0-1,-1 0 1,0 0 0,-1 0 0,-1-1 0,-10 17 0,-11 28 1909,16-31 7640,-1 0-4905,-3 4-4099,-11 13-6310,19-35 3295,0 0 0,0 0 1,-1-1-1,-18 15 0,3-7 1565,-4-3 3320,11-8-2413,0 0 0,0-1 0,-1 0 0,0-2 0,0 0 0,0-1 0,0-1 0,-23-1 0,-755-2 0,771 1 0,0-2 0,-45-10 0,13 1 0,32 6 0,1-1 0,0-1 0,0-2 0,1 0 0,1-1 0,-31-20 0,-45-22 0,84 46 99,-1 0 0,1-1 0,1-1 0,-1-1 0,1 0 0,1 0 0,0-1 0,1-1 0,0 0 0,-18-26 0,6 0 4844,5-4 4495,-7-30-6381,4 1-4710,14 44-1952,2 0 0,1 0 0,-1-39 0,5 3 1612,12-116 0,-7 152 2850,1 0 0,13-37 0,5 9 4314,7 4 3637,-23 41-6130,13-10-2352,-10 11-326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6T06:29:44.888"/>
    </inkml:context>
    <inkml:brush xml:id="br0">
      <inkml:brushProperty name="width" value="0.025" units="cm"/>
      <inkml:brushProperty name="height" value="0.025" units="cm"/>
      <inkml:brushProperty name="color" value="#004F8B"/>
    </inkml:brush>
  </inkml:definitions>
  <inkml:trace contextRef="#ctx0" brushRef="#br0">90 254 8192,'2'-6'9740,"2"0"-3918,10-6-1698,21-9-7309,-27 16 4706,145-74-1521,-120 63 0,1 2 0,1 1 0,0 2 0,47-8 0,-26 5 0,-13 2 0,-20 6 0,0 0 0,0 1 0,35-2 0,359 5 0,-201 5 0,-112-5-1140,115 4 2280,-211-1-1140,0 0 0,0 1 0,1 0 0,-1 0 0,0 1 0,0 0 0,-1 0 0,1 1 0,-1 0 0,0 0 0,0 1 0,0-1 0,0 2 0,-1-1 0,0 1 0,0 0 0,0 0 0,-1 1 0,0-1 0,6 12 0,-4-5 0,0 1 0,-1 1 0,-1-1 0,0 1 0,-1 0 0,0 0 0,-1 1 0,-1-1 0,-1 0 0,0 19 0,-2 10-887,-7 18-7223,5-51 6080,0 0 0,0-1 0,-9 17 0,-11 11 1125,6-13 905,-1-1 0,-1-1 0,-1-1 0,-1-1 0,-31 24 0,2-4 3933,25-20-3485,-32 20-1,49-36-984,0 0 1,-1-1 0,0 1-1,0-2 1,0 1-1,0-2 1,-1 1-1,-11 1 1,-125 24 536,37-6 0,53-16 0,0-3 0,-83-4 0,38-2 0,-253 3-133,173 0 2742,164 0-2947,0-1 0,0 0 0,-1-2 0,1 0 0,0-1 1,1 0-1,-1-2 0,-18-8 0,23 8 1064,1 0 0,-1-1-1,2 0 1,-1-1 0,1 0-1,0-1 1,-9-10 0,-5-9 10985,3-1-9663,18 24-2157,0-1 1,0 0-1,0 0 0,1 0 0,0-1 1,0 1-1,1 0 0,-2-13 1,0-33 108,2 0 0,6-62 0,-2 94-158,1 1 1,0-1-1,2 1 1,0 0 0,1 0-1,1 1 1,0 0 0,2 0-1,0 1 1,1 0-1,24-28 1,-20 32-7398,-1 4 5667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6T06:29:49.742"/>
    </inkml:context>
    <inkml:brush xml:id="br0">
      <inkml:brushProperty name="width" value="0.025" units="cm"/>
      <inkml:brushProperty name="height" value="0.025" units="cm"/>
      <inkml:brushProperty name="color" value="#004F8B"/>
    </inkml:brush>
  </inkml:definitions>
  <inkml:trace contextRef="#ctx0" brushRef="#br0">24 225 8192,'13'0'11080,"0"-2"-5525,2-1-2791,7-3-3467,4-1-1400,-9 4 3532,34-7-1282,69-22 0,-74 18-1482,0 2 0,50-6 0,-48 11-5268,72-19 0,-11-9 5498,-85 25 1105,0 1 0,0 2 0,1 0 0,1 1 0,-1 2 0,33-2 0,9 5-220,173 5 1320,-230-3-894,1 1 0,-1 1 1,0-1-1,0 2 0,0 0 0,-1 0 1,1 0-1,10 8 0,70 53 1474,-67-46-968,-15-12-1245,-1 0-1,0 0 0,0 1 0,-1 0 0,0 0 0,0 0 0,-1 1 0,0 0 0,-1 0 1,0 0-1,4 12 0,8 45 2676,-10-2 6437,-6-55-7736,-2 96 6970,-9-37-5888,9-59-2463,-1 1 0,0-1 1,-1 0-1,0-1 1,0 1-1,-10 12 1,9-14-928,0-1 0,0 0 0,-1 0 1,0-1-1,0 1 0,-1-1 0,1-1 0,-15 8 0,-86 45-1612,98-53 3077,0 0 0,0-1 0,-1 0 0,1 0 0,-1-1 0,0 0 0,1-1 0,-11 1 0,-85-4 0,49 0 0,7 2 0,-1-2 0,1-3 0,1-1 0,-75-20 0,94 20-6,0 0 0,-1 2 0,1 2 0,-52 1 0,38 1 21,-46-6 0,74 4 55,0-1 0,1 0 0,0-1-1,0-1 1,0 0 0,0-1 0,-13-8 0,-12-4 1016,-25-2 7156,41 14-4476,0-2 0,-22-10 0,18 3-3694,3-5-3307,20 16 3235,1 0 0,-1-1 0,1 1 0,0-1 0,0 0 0,1 1 0,-1-1 0,1-1 0,0 1 0,0 0 0,1 0 0,-2-9 0,1-2 0,1-1 0,2-29 0,-1 30 0,1 1 0,-2-1 0,-2-18 0,1 29 0,0 0 0,0-1 0,-1 1 0,1 0 0,-1 0 0,-7-8 0,6 7 0,1 1 0,-1-1 0,1 0 0,-5-11 0,7 15 0,1 0 0,0 0 0,-1 0 0,1 0 0,0 0 0,0 1 0,0-1 0,0 0 0,0 0 0,0 0 0,1 0 0,-1 0 0,1 0 0,-1 1 0,1-1 0,0 0 0,-1 0 0,1 1 0,0-1 0,0 1 0,2-3 0,8-8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6T06:29:59.592"/>
    </inkml:context>
    <inkml:brush xml:id="br0">
      <inkml:brushProperty name="width" value="0.025" units="cm"/>
      <inkml:brushProperty name="height" value="0.025" units="cm"/>
      <inkml:brushProperty name="color" value="#004F8B"/>
    </inkml:brush>
  </inkml:definitions>
  <inkml:trace contextRef="#ctx0" brushRef="#br0">30 172 8192,'3'-9'14352,"6"2"-9485,16-3-7083,-12 6 3235,209-88-1019,-199 83 0,1 1 0,39-7 0,-45 11 0,22-3 0,-1 3 0,1 1 0,78 5 0,-31 1 0,57-3 2485,70 0-14022,-13 0 2567,-188 1 10383,1 0 1,-1 1 0,1 1 0,-1 1-1,0-1 1,0 2 0,-1 0 0,1 1-1,-1 0 1,18 12 0,43 34 2692,-10 4-6237,-40-30-9932,-3 2 6433,-2 8 4494,6 22 3592,-7-14-3609,-13-32 3125,0 1 1,0 0-1,-1 0 1,-1 1-1,0-1 0,-1 20 1,-2 44 3188,0-33-6107,1-28-1139,-1-1 0,-1 1 0,0 0 1,-1-1-1,-1 1 0,-1-1 0,0 0 1,-8 17-1,-4-3 748,-4-2 3415,5-8-1992,-25 39 0,24-31 2560,0 1 3626,4-5 2660,9-18-9092,1 0 0,-1-1 0,1 1 0,-2-1 0,-3 4-1,-1-1-1209,0 0 0,0-1 0,-1 0-1,-11 5 1,-45 14-6270,25-16 5277,-11-4 2144,42-5 220,0 1 1,1 0-1,-1 0 0,1 1 1,0 0-1,-1 0 0,1 1 0,-13 7 1,10-4-2,0-1 0,0 0 0,0-1 0,0 0 0,-1-1 0,0-1 0,1 0 0,-1 0 0,0-1 0,0-1 0,-20-1 0,-3-4 0,1-2 0,-65-20 0,73 21 0,0 1 0,0 1 0,0 2 0,-1 1 0,-35 2 0,-49-2 0,92-2 0,-1-1 0,1 0 0,0-1 0,0-2 0,1 0 0,-29-14 0,29 9-202,0-1 1,1 0-1,-25-24 1,14 12 3049,0 1 5103,3 3-1494,0-2-5929,-56-57-15491,50 44 13150,26 30 3524,0-1 0,1-1 0,0 1 1,-7-14-1,7 9-1604,0 0 0,0-1 1,2 0-1,-5-23 0,5 8-599,-1-36-1,5 4 6345,-1 41-1991,1 0-3940,0-1 0,2 1 1,0 0-1,1 0 0,1 0 1,1 0-1,1 1 0,16-32 1,1 11-4763,4 6-4629,-9 17 21102,-3 10-11042,-2 6-1149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6T06:30:04.680"/>
    </inkml:context>
    <inkml:brush xml:id="br0">
      <inkml:brushProperty name="width" value="0.025" units="cm"/>
      <inkml:brushProperty name="height" value="0.025" units="cm"/>
      <inkml:brushProperty name="color" value="#004F8B"/>
    </inkml:brush>
  </inkml:definitions>
  <inkml:trace contextRef="#ctx0" brushRef="#br0">198 115 8192,'59'1'13512,"1"0"-8286,188-4-5942,-144-14-5395,-44 6 3382,0-1 56,-38 7 503,1 0 1,39-1-1,-23 3 2170,53-11 0,-39 6 0,15-4 1527,-27 5-1743,0 1 1,44 0-1,-25 5-1277,21 1 7090,-1 3 5897,-73-2-11305,0 1 0,0-1 1,0 1-1,0 0 0,-1 1 1,1 0-1,-1 0 0,1 0 1,-1 1-1,0 0 0,8 7 1,23 23-567,-4 3-5769,-6-8-6081,-20-20 12227,1 0 0,-2 1 0,0 0 0,0 0 0,0 0 0,-2 1 0,1-1 0,-1 1 0,-1 0 0,0 1 0,0-1 0,1 16 0,-1 17 0,-3 86 0,-2-64 0,3-9-3303,0 1 6392,0 96 14079,-5-89-16100,-1-19-538,3-35-1578,-1 0 1,0 0 0,0-1-1,-1 1 1,0-1 0,-1 1-1,-8 12 1,-11 6 2873,6-10-2526,2 0 1,0 0 0,-24 41 0,34-53 132,0-1-1,0 0 1,0 0 0,-1 0-1,0-1 1,0 0 0,0 0-1,-1 0 1,0-1 0,1-1-1,-13 5 1,-31 18-1827,33-16 2394,-1-1 0,0-1 0,0 0 0,-1-2 0,1 0 0,-1-2 0,-23 4 0,-20-3 0,1-2 0,-71-5 0,23 0 0,51 3 0,35 1 0,0-1 0,1-2 0,-1 0 0,-31-6 0,40 2 0,1 0 0,-1-1 0,-16-10 0,-20-8 0,-21-7 0,41 17 0,-33-11 0,0 5 480,0-3-1,-84-44 1,124 51 1502,9 3-2094,2-1 0,0-1 0,0 0 0,-13-21 0,18 23-159,1 0 1,1-1 0,0 0 0,0 0 0,1 0 0,1-1 0,1 1 0,0-1 0,-1-18 0,0-20 828,5-68-1,1 50 1734,4 9-1627,-3 50 1584,0 1 0,0-1 0,1 0 1,1 1-1,9-18 0,9-5 1149,10-5-6491,-13 18 3094,-2-2 0,0 0 0,18-34 0,-32 51 0,0 0 0,0 0 0,1 1 0,0 0 0,0 0 0,1 0 0,7-5 0,-11 8 0,-1 1 0,1 0 0,0-1 0,0 1 0,0 0 0,-1 0 0,1 0 0,0 0 0,0 1 0,0-1 0,1 1 0,-1-1 0,0 1 0,0-1 0,0 1 0,0 0 0,0 0 0,0 0 0,1 1 0,-1-1 0,0 0 0,0 1 0,0-1 0,0 1 0,0 0 0,0 0 0,3 1 0,5 8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6T06:30:12.419"/>
    </inkml:context>
    <inkml:brush xml:id="br0">
      <inkml:brushProperty name="width" value="0.025" units="cm"/>
      <inkml:brushProperty name="height" value="0.025" units="cm"/>
      <inkml:brushProperty name="color" value="#004F8B"/>
    </inkml:brush>
  </inkml:definitions>
  <inkml:trace contextRef="#ctx0" brushRef="#br0">88 144 8192,'22'-16'15266,"-3"6"-11420,1 2-3500,23-3-3086,-17 6 4044,46-3 739,38 9-13247,-29 1 2884,-27-5 7779,-45 2 541,-1-1 0,0 0 0,0 0 0,1-1 0,-1 0 0,-1-1 0,10-5 0,-9 4 0,0 1 0,1 0 0,0 1 0,-1 0 0,18-4 0,2 4 0,49 2 0,-55 2 0,0-1 0,1-1 0,-1-1 0,22-5 0,-11 0 2617,1 2 1,-1 1-1,39 1 0,44 4-3218,-32 0-9267,-21-3 9868,-38 1 0,0 0 0,0 1 0,0 2 0,31 5 0,-50-5-471,0 0 1,-1 0 0,1 1 0,0-1-1,9 7 1,-6-2 1996,-1-1 1,1 2-1,-1-1 1,0 1-1,8 11 1,-7-7 933,0 1 1,-1 0-1,8 18 1,1 14-4069,2 64 5189,-10-49-3711,-4-31 146,-1 0 0,-1 48 0,-10-21-2861,3-47 1972,0 0 0,0 0 1,-1-1-1,0 0 0,-1 0 0,0 0 1,-13 14-1,-7 8-5840,18-20 6608,0 0 0,-1-1 0,0-1 1,-1 1-1,0-2 0,0 1 0,-1-1 0,1-1 0,-2 0 0,1 0 0,-1-1 0,0-1 0,0 0 1,0-1-1,-22 4 0,-13-1 199,-1-2 0,-89-5 0,55-1-228,-36 4 134,-122-5 0,171-11 0,51 10 0,0 0 0,-21-2 0,-56 7 0,71 1 0,1-1 0,-1-2 0,0 0 0,-30-6 0,46 4-6,1 0 1,0 0-1,0 0 1,0-1-1,1 0 1,-1 0-1,1 0 1,0-1-1,0 0 1,-7-8-1,-14-11 4194,-3 4 7262,19 15-11165,1-1 0,0-1-1,0 0 1,0 0-1,1-1 1,0 0 0,1-1-1,0 0 1,-12-17 0,8 8-2050,1 0 0,-12-30 0,7 17-10091,-2 3 10659,11 17 4193,0-1 1,0 1-1,1-1 1,-5-15 0,4-11-1923,6 25-9078,-1-15 1417,1-17 11731,9 2 4600,5 21-8152,-1 10-1592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6T06:27:23.451"/>
    </inkml:context>
    <inkml:brush xml:id="br0">
      <inkml:brushProperty name="width" value="0.1" units="cm"/>
      <inkml:brushProperty name="height" value="0.1" units="cm"/>
      <inkml:brushProperty name="color" value="#004F8B"/>
    </inkml:brush>
  </inkml:definitions>
  <inkml:trace contextRef="#ctx0" brushRef="#br0">90 297 8192,'-7'-16'17380,"7"15"-17364,-1 1 0,1-1 0,-1 0 0,1 1 0,-1-1 0,1 1 0,0-1 0,-1 0 0,1 1 0,0-1 0,0 0 0,-1 0 0,1 1 0,0-1 0,0 0 1,0 0-1,0 1 0,0-1 0,0 0 0,0 0 0,0 1 0,0-1 0,0 0 0,0 0 0,0 1 0,1-1 0,-1 0 0,0 0 0,1 1 0,-1-1 0,0 0 0,1 1 0,-1-1 0,1 1 0,-1-1 0,1 0 0,-1 1 1,1-1-1,0 0 0,11-7-16,1 0 0,0 1 0,0 0 0,22-7 0,30-16 0,-20 3 0,1 3 0,75-29 0,-92 43 0,2 2 0,-1 0 0,1 2 0,0 1 0,48-1 0,-12 2-1660,-1-8-6826,-44 7 5837,0 1 1,32-2-1,98 7 3143,-66 1-918,297-2 424,-374 0-527,-1 1 0,0 0 1,0 0-1,12 4 0,-11-2 1763,0 0 0,0 1 0,-1 0 0,1 1 0,15 10 0,-11-5 2251,-1 1 0,20 21 0,2 9-708,-26-29-3324,-1 0 1,1 1-1,-2 0 1,0 0-1,0 0 1,6 28-1,4 37-1188,-8-27-2888,1 73-3168,-11 65 7971,0-57-431,3-58 249,-3 84 0,1-149 0,-1-1 0,0 1 0,0 0 0,-1-1 0,0 1 0,0-1 0,-1 0 0,0 0 0,0 0 0,-1 0 0,0-1 0,0 1 0,-1-2 0,0 1 0,0 0 0,-1-1 0,0 0 0,0-1 0,0 0 0,-1 0 0,0 0 0,-13 5 0,-23 15 0,35-19 0,0-1 0,0 0 0,-1 0 0,1-1 0,-1-1 0,0 1 0,-18 3 0,-56-1 2329,-44-8-4938,33-1 2889,70 2-280,-1-1 0,1-2 0,0 0 0,-40-13 0,-94-43 0,141 51-58,0-1 0,0-1 0,1 0 0,-17-16 0,15 12 1156,0 1-1,-32-18 1,26 20 7894,0 1-3891,-5-3-2810,-16-5-3344,-31-14 741,30 11 312,-55-23 0,82 37 0,0-1 0,-33-22 0,3 2 0,18 9-8930,3-3 4789,-1-10 3906,-8-23 5515,6-4 921,13 18-4798,5 7-3554,1 0-4220,2 8-2707,-2-17 8265,10 23 7091,0-1 0,1-39 1,3 48-6279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6T06:30:17.972"/>
    </inkml:context>
    <inkml:brush xml:id="br0">
      <inkml:brushProperty name="width" value="0.025" units="cm"/>
      <inkml:brushProperty name="height" value="0.025" units="cm"/>
      <inkml:brushProperty name="color" value="#004F8B"/>
    </inkml:brush>
  </inkml:definitions>
  <inkml:trace contextRef="#ctx0" brushRef="#br0">33 115 8192,'19'0'7657,"17"0"299,1 0-4477,80-8-5874,-66-1 3720,-19 5-1325,0 0 0,1 3 0,43 2 0,-47 0 0,1 0 0,-1-2 0,0-2 0,42-8 0,-52 7 811,57-16-3319,-44 13-1522,0 1 1,0 1 0,51 0-1,-24 6 3300,-27 1 2371,1-2 1,-1-1-1,60-10 0,-35 2-2498,-1 2 0,1 3 0,95 5 0,-56 0 480,-85 0 1019,0 0-1,0 0 1,0 1 0,0 0-1,0 1 1,-1 1 0,1-1 0,-1 2-1,0-1 1,13 9 0,7 7 3608,51 43 1,-65-49-4026,-10-8-585,1 0 0,-1 0 0,0 1 0,8 11 0,-9-10-1143,0 0 0,-1 0-1,0 1 1,-1-1 0,0 1 0,4 15-1,-4-6-1208,0 0-1,-1 28 0,-2 13 5152,0-7-2439,0-19 0,-3 36 0,2-64 0,-1 0 0,1 1 0,-1-1 0,0 0 0,0 0 0,-1 0 0,1-1 0,-1 1 0,0-1 0,-7 9 0,-43 38 0,38-37 0,2-1 0,-1-1 0,-1-1 0,0 0 0,0-1 0,-27 12 0,-3 1 0,29-13 0,-2-2 0,1 0 0,-1 0 0,0-2 0,0 0 0,-35 5 0,-31-5 0,-100-8 0,54 0 0,53 3 0,-92-3 0,150-1 0,-1-1 0,-37-12 0,-14-4 0,-57-15 0,46 10 0,-52 0 0,103 18 43,12 4 22,0-1-1,1 0 1,0-2-1,0 0 1,0-1-1,-29-16 1,21 6 8707,-19-13-1106,3-5-6125,37 31-1573,0-1-1,1 0 1,-1-1 0,1 1-1,1-1 1,-1 1 0,1-1 0,0 0-1,0 0 1,1-1 0,0 1-1,0 0 1,-2-14 0,1-19 32,1-1 0,8-74 0,-5 104 0,0 1 0,1-1 0,0 1 0,1 0 0,0-1 0,0 1 0,1 0 0,0 1 0,1-1 0,0 1 0,0 0 0,1 0 0,0 0 0,0 1 0,0 0 0,9-7 0,-3 6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6T06:30:29.956"/>
    </inkml:context>
    <inkml:brush xml:id="br0">
      <inkml:brushProperty name="width" value="0.025" units="cm"/>
      <inkml:brushProperty name="height" value="0.025" units="cm"/>
      <inkml:brushProperty name="color" value="#004F8B"/>
    </inkml:brush>
  </inkml:definitions>
  <inkml:trace contextRef="#ctx0" brushRef="#br0">32 113 8192,'36'-3'15831,"-9"-1"-12297,-1-2-3679,21-4-2419,-16 6 3930,191-27-1366,-54 4 0,-90 17 0,123-8 0,765 19 0,-958-1 0,0 0 0,0 1 0,0-1 0,-1 1 0,1 1 0,0-1 0,-1 2 0,14 4 0,-18-5 0,-1 0 0,1 0 0,0 0 0,0 0 0,-1 0 0,1 1 0,-1-1 0,0 1 0,0-1 0,0 1 0,0 0 0,0 0 0,-1 0 0,1 0 0,-1 0 0,0 1 0,0-1 0,0 0 0,0 0 0,-1 1 0,1-1 0,-1 5 0,3 19 0,-2 0 0,-1 0 0,-1 0 0,-1 0 0,-7 30 0,5-45-206,0-1 1,0 0-1,-9 14 1,-9 13-6667,19-33 4970,-23 29-4483,-8-7 4571,-44 17 3973,13-8-4160,-3 6 1808,-108 50 1,126-68 219,28-12 722,-40 14-1,52-23 1232,-1 0 0,1-1-1,-22 2 1,-216-3-2576,106-4 1078,111 2 5375,1-2-3501,-31-7-5084,-40-3-9317,-24-5 9302,63 7 2717,44 8 26,1-1 0,-1-1 0,1-1 0,1-1 0,-1 0 0,1-1 0,0-1 0,1 0 0,0-1 0,0-1 0,-15-14 0,23 19-4,0 1 0,-1 0 0,0 0 0,0 1 0,0 0 0,0 0 0,-14-3 0,15 5 41,1 0 0,0 0 0,-1 0 0,1-1 0,0 0 0,0 0 0,1-1 0,-1 1 0,1-1 0,-1 0-1,1-1 1,1 0 0,-1 1 0,1-1 0,-5-6 0,-27-63 12960,9-5-8581,23 65-4411,1 0 0,1 0 0,0 0 0,1 0 0,0 0 0,1 0 0,1-1 0,0 1 0,6-24 0,-7 35-5,1 0 0,0-1 0,0 1 0,1 0 0,-1 0 0,0 0 0,1 0 0,0 0 0,0 0 0,0 1 0,0-1 0,0 0 0,1 1 0,-1 0 0,1-1 0,3-1 0,10-5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6T06:30:33.600"/>
    </inkml:context>
    <inkml:brush xml:id="br0">
      <inkml:brushProperty name="width" value="0.025" units="cm"/>
      <inkml:brushProperty name="height" value="0.025" units="cm"/>
      <inkml:brushProperty name="color" value="#004F8B"/>
    </inkml:brush>
  </inkml:definitions>
  <inkml:trace contextRef="#ctx0" brushRef="#br0">135 113 8192,'0'-1'138,"1"0"0,-1 0 0,1-1 1,-1 1-1,1 0 0,0 0 0,-1 0 0,1 0 1,0 0-1,0 0 0,0 0 0,0 0 0,0 0 1,0 0-1,0 1 0,0-1 0,0 0 0,0 1 1,1-1-1,-1 1 0,0-1 0,0 1 1,1-1-1,-1 1 0,0 0 0,0 0 0,3 0 1,41-6 4657,-40 6-4623,100-15 3914,-70 9-1539,53-3 0,-72 9-2548,17-1 0,-1-1 0,65-11 0,-30-1 0,0 3 0,0 3 0,110 1 0,-63 8 3364,1 0-4582,228-1-14258,-134-1 10784,-150 6 6423,-37-2 1059,-1 2 1,0 0 0,0 1-1,36 17 1,-14 1-2342,-38-20-649,0 0-1,-1 0 1,1 0-1,-1 1 1,0-1 0,0 1-1,5 10 1,-5-8 420,0 1 0,-1-1 0,1 1 0,-2 0 1,1 0-1,-2 0 0,1 0 0,-1 1 0,1 10 0,-2-11-13,0-1-1,-1 1 1,1-1 0,-1 1-1,-1-1 1,0 1-1,0-1 1,0 0-1,-1 0 1,-5 10 0,5-12-355,0-1 0,0 1 0,-1-1 1,1 0-1,-1 0 0,0 0 1,0 0-1,0 0 0,-6 2 0,-17 11-2654,-40 19-1,0-12-6041,40-17 12996,5-1-1628,-1 0 0,1-2 0,-29 2 0,29-4-2532,1 1-1,-21 6 1,2-1-4010,-1-3-3689,-12 0 2624,1 4 4059,18-3 1290,-51 2 0,52-5-266,-45 8 0,45-5 0,-46 2 0,-471-7 0,264-3 0,276 3 0,-1-2 0,0 1 0,1-1 0,-1-1 0,1 0 0,0-1 0,0 0 0,0 0 0,0-1 0,0 0 0,1-1 0,-1 0 0,1 0 0,0-1 0,1-1 0,-11-9 0,6 2-349,-17-19 3932,22 25-967,1-2 0,0 1-1,-8-16 1,13 20-1983,-1 1 0,2-1 0,-1 0 0,0 0 0,1 1 0,0-1 0,0 0 0,1 0 0,-1 0 0,1-6 0,1 6-963,-1 0 0,1 1 0,0-1 1,0 1-1,1-1 0,-1 1 0,4-7 1,-1 4 329,-1 0 0,1 1 0,0-1 0,1 1 0,-1 0 0,1 0 0,1 1 0,-1-1 0,1 1 0,0 0 0,0 1 0,0 0 0,1 0 0,-1 0 0,1 0 0,10-2 0,-5 1 0,1-1 0,-1 0 0,21-14 0,-19 11 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6T06:30:38.769"/>
    </inkml:context>
    <inkml:brush xml:id="br0">
      <inkml:brushProperty name="width" value="0.025" units="cm"/>
      <inkml:brushProperty name="height" value="0.025" units="cm"/>
      <inkml:brushProperty name="color" value="#004F8B"/>
    </inkml:brush>
  </inkml:definitions>
  <inkml:trace contextRef="#ctx0" brushRef="#br0">76 31 8192,'16'-1'10598,"0"-1"-5088,4-1-2450,8-4-3164,11-1-2330,-13 4 3826,356-1-1139,-208 7-8351,-106-2-678,0 0 7304,136 0 16388,-102 0-11739,-80 2-3373,1 1 1,-2 1 0,1 1-1,0 1 1,-1 1 0,30 14-1,17 5 1564,-56-22-217,36 12-1146,-34-11-1984,-1 1 1,0 0 0,14 10-1,-21-13 966,-1 1-1,0 1 1,0-1-1,0 1 1,0-1-1,-1 1 1,0 1-1,7 9 1,-8-10 707,-1 1-1,1 0 1,-1-1 0,0 1 0,-1 0 0,3 9 0,-1 15 306,-1 0 0,-1 0 0,-1-1 0,-1 1 0,-8 41 0,7-65 0,1-1 0,-1 1 0,0-1 0,0 1 0,-1-1 0,0 0 0,1 0 0,-2 0 0,1 0 0,-1 0 0,1-1 0,-1 1 0,-5 3 0,1-2 0,1 0 0,-1-1 0,-1 0 0,1 0 0,-1-1 0,0 0 0,-12 4 0,-3-2 0,0 0 0,-1-2 0,0-1 0,1 0 0,-36-3 0,-32-4 0,-1-3 0,1-5 0,-130-34 0,134 20 0,53 14 0,1 2 0,-2 1 0,1 2 0,-56-4 0,43 7 2905,21-1-3470,0-1-1,0-2 1,-28-11-1,1-4 2371,41 15 1676,1 1 0,0-2 1,-18-14-1,8 4-4049,-1 3-6659,3 3 9481,0-1-1,1 0 1,-28-29-1,39 34-2181,0 0-1,1-1 1,0-1 0,0 1-1,-6-14 1,-8-19-72,13 25 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6T06:30:42.287"/>
    </inkml:context>
    <inkml:brush xml:id="br0">
      <inkml:brushProperty name="width" value="0.025" units="cm"/>
      <inkml:brushProperty name="height" value="0.025" units="cm"/>
      <inkml:brushProperty name="color" value="#004F8B"/>
    </inkml:brush>
  </inkml:definitions>
  <inkml:trace contextRef="#ctx0" brushRef="#br0">141 34 8192,'202'0'11608,"-1"0"-5716,41 0-3674,120 0-4067,138 0 1937,-494 0-84,0 0-1,0 0 0,0 1 0,-1 0 0,1 0 1,0 0-1,0 1 0,-1 0 0,1 0 1,-1 0-1,0 1 0,0 0 0,0 0 0,0 0 1,0 0-1,-1 1 0,1 0 0,-1 0 0,6 7 1,-5-7-4,-1 0 0,1 1 0,-1-1 0,0 1 0,0 0 0,0 1 0,-1-1 0,1 1 0,-1-1 0,-1 1 0,1 0 0,-1 0 0,0 0 0,0 0 0,-1 0 0,0 1 0,0-1 0,-1 0 0,1 1 0,-1-1 0,-1 1 0,1-1 0,-2 8 0,-3 10 0,0-1 0,-15 38 0,15-50 0,0-1 0,0 0 0,-1 0 0,-1 0 0,0 0 0,0-1 0,-14 14 0,5-8 0,-7 8 0,-38 28 0,53-45 0,-1-1 0,0 1 0,0-1 0,-1-1 0,1 0 0,-1 0 0,0-1 0,-18 4 0,-11 0-2070,-120 14 2187,89-18-6902,-51-2 3611,-52 0-3663,59-5 7564,55-3-743,-59-14-1,71 11 193,0 2 0,-76-3 0,66 12-508,20 0 1606,-59-5 1,82 2 434,1-1 0,-24-7 1,28 7 122,0-1 0,0 0 0,1-1 0,-15-10 0,-14-10-958,25 18-829,1-1 1,0-1-1,-16-14 1,23 19-49,1-1 0,-1 1 1,1-1-1,0 0 1,0 0-1,1 0 0,-1 0 1,1 0-1,0 0 0,1-1 1,-1 1-1,0-8 1,1 2 2,1 1 0,0 0 0,0-1 0,1 1 0,0 0 0,1-1 0,0 1 0,1 0 0,0 0 0,1 1 0,9-19 0,5-5 0,43-59 0,-60 91 0,54-58 0,-40 42 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6T06:30:49.341"/>
    </inkml:context>
    <inkml:brush xml:id="br0">
      <inkml:brushProperty name="width" value="0.025" units="cm"/>
      <inkml:brushProperty name="height" value="0.025" units="cm"/>
      <inkml:brushProperty name="color" value="#004F8B"/>
    </inkml:brush>
  </inkml:definitions>
  <inkml:trace contextRef="#ctx0" brushRef="#br0">62 112 8192,'38'0'12901,"-1"-1"-7495,133-15-5691,-60 6 296,-81 9-113,0-2 1,0-1 0,0-1 0,32-9-1,-35 6-2815,1 1 0,-1 2 0,2 1 0,-1 1 0,32 0-1,-16 3 4674,0 0 5908,-23-1-7068,0 0-1,0-2 1,21-5-1,-19 3 1403,1 1-1,24-1 0,237 6-1792,-267 1-1791,-1-1 0,1 2 0,-1 0 0,0 1 0,0 1 0,0 1 0,-1 0 0,0 1 0,0 0 0,0 1 0,16 13 0,-18-12 1839,-1 2-1,0 0 0,20 25 1,-26-28-21,1 0 0,-2 0-1,1 1 1,-1 0 0,0 1 0,-1-1 0,0 1 0,-1 0 0,1 0 0,-2 0 0,0 0 0,0 0 0,-1 0-1,0 1 1,-1 13 0,0-16 1435,-1 78 10398,-1-65-11385,0 0-1,-6 22 1,6-32-1633,-2 0-1,1-1 1,-1 1 0,-1-1 0,-8 14 0,8-16-449,0-1 1,0 0 0,-1 0 0,0-1-1,-1 1 1,0-1 0,-12 9 0,2-5 1122,0 0 0,-1-2 1,0 0-1,0 0 0,-1-2 1,0 0-1,0-1 0,0-1 0,-26 2 1,-21-2 497,-96-6 0,51 0-422,92 0 203,0 0 0,0-1 0,0-1 0,0-1 0,-21-7 0,20 5 0,-1 0 0,0 2 0,-38-4 0,46 7 0,1 0 0,-1-1 0,1 0 0,0-1 0,-22-10 0,21 8 0,0 1 0,-1 0 0,1 1 0,-22-3 0,-74-9-440,-142-44 18902,230 52-19407,0-2 1,1 0 0,0-2-1,1 0 1,0-1 0,1-1-1,-23-21 1,36 29 1196,0 1 0,1-1-1,-1 0 1,1 0 0,1-1 0,-1 1 0,1-1 0,0 0-1,1 0 1,0 0 0,0 0 0,0 0 0,1 0-1,-1-10 1,0-6 693,2 0-1,0 0 0,5-29 1,-1 29-945,3 5 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6T06:30:54.840"/>
    </inkml:context>
    <inkml:brush xml:id="br0">
      <inkml:brushProperty name="width" value="0.025" units="cm"/>
      <inkml:brushProperty name="height" value="0.025" units="cm"/>
      <inkml:brushProperty name="color" value="#004F8B"/>
    </inkml:brush>
  </inkml:definitions>
  <inkml:trace contextRef="#ctx0" brushRef="#br0">0 199 8192,'0'72'11089,"0"0"-4969,0 14-3591,0 43-4132,0 68 1490,2-179 113,0 0 0,0 0 0,2-1 0,0 1 0,2-1 0,-1 0 0,2 0 0,0 0 0,1-1 0,1 0 0,1-1 0,18 23 0,-21-30 0,0 0 0,1-1 0,0 0 0,0-1 0,1 1 0,0-2 0,0 1 0,18 7 0,15 10 0,4-3-664,-31-16-1195,0 0 0,-1-1 0,20 1 1,103-5-10705,-67-2 15203,442 3-2640,-479-2 0,0-2 0,0-1 0,0-1 0,-1-2 0,0-1 0,37-16 0,-18-1 10631,-1-6-5943,19-12-1985,-25 15-430,-11 0-6130,-26 21 2038,-1 0 0,1-1 0,-1 1 0,-1-1 0,0 0 1,0 0-1,6-17 0,-8 16 1441,-1 1 1,0-1 0,0 1-1,0-16 1,-2-271 196,-2 123 2663,2 163-2554,-1 1 0,1 0 0,-2 0 0,1 0 0,-1 0 0,-1 0 0,-4-13 0,3 14 1019,-1-1 0,0 1 0,0 0 0,-1 1 0,0-1 0,0 1 0,-1 0 0,0 0 0,0 1 0,-1 0-1,-8-6 1,-34-20-4235,29 20 4804,-33-16-1,38 22-578,1 1 0,-1 0 0,-18-2 0,-25 1-2951,-95 6 985,-77 1-10327,102 0 7103,1-1 6326,98 2-2073,1 1 0,-41 9 0,4 0 0,43-7 4819,1 1 1,-33 13 0,0-1-1257,19-7-3563,18-5 0,-1 0 0,1-2 0,-1 0 0,-24 1 0,36-4 0,0 0 0,0 0 0,0 1 0,0-1 0,0 2 0,0-1 0,1 1 0,-1 0 0,1 0 0,-10 7 0,2-2 0,-1 0 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6T06:30:59.211"/>
    </inkml:context>
    <inkml:brush xml:id="br0">
      <inkml:brushProperty name="width" value="0.025" units="cm"/>
      <inkml:brushProperty name="height" value="0.025" units="cm"/>
      <inkml:brushProperty name="color" value="#004F8B"/>
    </inkml:brush>
  </inkml:definitions>
  <inkml:trace contextRef="#ctx0" brushRef="#br0">174 32 8192,'-22'22'13943,"-10"9"-8286,21-19-6651,0 1 0,-12 18 0,7-3 2398,-11 35 1190,19-40-5810,1 1 0,-5 35-1,10-41 676,0 0-1,2 1 0,2 33 1,-1-39 2960,2 0-1,-1-1 1,7 17 0,-7-23-609,1 1 0,0-1 0,0-1 0,0 1 1,1 0-1,0-1 0,0 1 0,0-1 0,1 0 1,0-1-1,0 1 0,0-1 0,9 6 1,2-1 280,1-1 0,0 0 1,25 7-1,-9-3-275,12 11 184,-38-18 0,1-1 0,-1 1 0,1-2 0,1 1 0,-1-1 0,9 2 0,21 0 0,-1-2 0,1-1 0,56-5 0,-11 0 0,161-14 0,-58 9 0,-49 4 0,-103 0 0,0-2 0,0-2 0,34-12 0,-3 1 0,-34 12 0,44-3 0,-55 8 0,0 0 0,-1-1 0,0 0 0,0-2 0,0 0 0,35-16 0,-5-5 0,-26 15 0,0-1 0,32-24 0,-46 29 0,1 1 0,0 1 0,18-8 0,-22 11 0,-1 0 0,1 0 0,-1-1 0,0 0 0,0 0 0,0 0 0,0 0 0,0-1 0,-1 0 0,1 0 0,-1 0 0,0 0 0,0-1 0,-1 0 0,1 1 0,3-9 0,-3 3-24,0-1-1,-1 1 1,-1-1 0,0 0 0,0 0 0,-1 0 0,0 0 0,-2-15 0,1 20 192,0-1 0,-1 1 1,0-1-1,0 1 0,-1-1 0,1 1 1,-1 0-1,-1 0 0,1 0 1,-1 0-1,0 0 0,-1 1 1,1-1-1,-1 1 0,-5-5 1,1 3 1045,-1 1 1,1 0 0,-1 1-1,0 0 1,0 0 0,-1 1-1,-17-6 1,-75-15 6079,68 19-8759,-80-13-2253,-4-1-8034,76 14 11143,0 1 1,-1 2-1,-73 6 0,28-1 492,-5-1 117,-114-3 0,121-11 1006,56 7 4157,-34-1 0,-82 3 625,-72 5-5791,43 1 908,151-2-905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6T06:31:55.044"/>
    </inkml:context>
    <inkml:brush xml:id="br0">
      <inkml:brushProperty name="width" value="0.025" units="cm"/>
      <inkml:brushProperty name="height" value="0.025" units="cm"/>
      <inkml:brushProperty name="color" value="#004F8B"/>
    </inkml:brush>
  </inkml:definitions>
  <inkml:trace contextRef="#ctx0" brushRef="#br0">343 57 8192,'-49'2'14991,"16"1"-10760,2 4-3851,24-4-810,0 0-1,0 0 0,0 0 1,0 1-1,1-1 1,-9 8-1,-21 24 1865,-2 19-1434,23-33 0,-27 31 0,37-46 0,1 0 0,-1 1 0,1-1 0,1 1 0,-1 0 0,1 0 0,0 0 0,1 0 0,-1 0 0,1 1 0,1-1 0,0 1 0,0-1 0,0 1 0,1-1 0,0 1 0,0 0 0,1-1 0,0 1 0,3 10 0,1 2 0,1 1 0,1-1 0,1 0 0,0-1 0,2 0 0,12 20 0,-18-33-475,49 72 1805,-27-46-3240,-6-12-3091,2-2-4394,-3-6 8361,-11-7 864,1 1-1,-1 0 0,0 1 0,0-1 0,-1 1 0,0 1 0,0-1 1,7 12-1,-8-12 171,0 0 0,1-1 0,0 0 0,0 0 0,0 0 0,1-1 0,-1 0 0,1-1 0,1 0 0,-1 0 0,0 0 0,11 2 0,32 16 0,63 27 8739,-59-27-9606,-1 2-7005,-41-18 7872,0-1 0,1 0 0,0-1 0,0 0 0,0-1 0,0-1 0,17 1 0,105-4 0,-60-2 0,28 5 0,98-4 0,-180-2 0,0 0 0,0-2 0,30-11 0,26-6 0,-44 15 0,47-17 0,-68 20 0,0-1 0,0 0 0,-1-1 0,0 0 0,0-1 0,14-12 0,-18 11 0,0 0 0,-1 0 0,0-1 0,-1 0 0,0-1 0,8-18 0,14-23 0,-20 39-433,0-1 1,-1-1 0,-1 1 0,5-17-1,-5 10 2251,-1 0-1,4-31 1,-5-6 5543,-5-79 1,-2 45-7354,3 84-8,0-1 0,-1 1 0,0 0 0,-1 0 0,0 0 0,0 0 0,-1 0 0,0 0 0,0 0 0,-9-13 0,9 16 0,-1 0 0,1 0 0,-1 1 0,0-1 0,0 1 0,-1 0 0,0 0 0,1 1 0,-1-1 0,0 1 0,-1 0 0,1 0 0,0 1 0,-1 0 0,1 0 0,-7-2 0,-5 1 0,0-2 0,1 0 0,0-1 0,-23-12 0,18 9 0,0 1 0,-1 1 0,-32-7 0,46 13 0,-30-5-3838,0 1 1,0 2 0,0 2 0,-41 4-1,-1 0 5003,-34-2-1165,-153-3 0,161-11-107,64 6 1105,-57-1-1,75 8 6328,1 0-5016,-49 1-8708,35-1 6257,18 0 3689,1 0 3502,-6 0-4604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6T06:27:44.280"/>
    </inkml:context>
    <inkml:brush xml:id="br0">
      <inkml:brushProperty name="width" value="0.1" units="cm"/>
      <inkml:brushProperty name="height" value="0.1" units="cm"/>
      <inkml:brushProperty name="color" value="#004F8B"/>
    </inkml:brush>
  </inkml:definitions>
  <inkml:trace contextRef="#ctx0" brushRef="#br0">151 297 8192,'2'-25'11384,"5"4"-5816,-5 17-5251,0 1 0,0-1 1,1 0-1,-1 1 1,1 0-1,0-1 0,5-3 1,0 1-899,-1 0 1,1 1 0,0 0 0,12-5-1,6-1 1761,-24 10-927,102-54-253,-15 6 0,-75 42 0,0 1 0,0 0 0,1 1 0,0 1 0,0 0 0,1 1 0,-1 1 0,31-1 0,39 2-1312,113 3 4059,-103-2-6734,0 1-8931,-76-2 12265,-1-1-1,0-1 1,22-6 0,-19 4 683,40-4 1,-2 6 10239,0 2-4441,12 1-3139,36 2-3490,38 0 833,-137-2-51,-1 0 0,1 1 0,0 0 0,-1 0 0,1 1 0,-1 0 0,0 0 0,12 6 0,-12-5-663,-1 1 1,0 0-1,0 1 1,0-1-1,-1 1 1,1 1-1,-1-1 1,-1 1-1,1-1 1,-1 1-1,0 1 1,0-1-1,0 0 1,3 10-1,8 16-6753,12 13 7621,-17-27-592,6 13 405,-2 0 0,-2 2 0,18 65 0,-24-64 0,-1 1 0,-2-1 0,-2 1 0,-4 56 0,1-8 0,2 6-205,0 117 18446,0-132-20118,0-37-3276,0 0-3601,-1-21 7668,0 0 1,-6 31-1,4-32 1655,-2 0 0,0 0-1,0-1 1,-2 1-1,-8 15 1,5-14 53,-1 0 0,0-1 0,-26 27 1,-22 8-5519,18-22 4896,-86 43 0,89-51 0,25-15 0,0 1 0,0-1 0,-1-1 0,0-1 0,1 0 0,-1 0 0,-19 0 0,-103-4 0,74-1 0,-399 0 0,275 2 0,159-2 0,0-1 0,0-1 0,0-2 0,1 0 0,-50-20 0,-19-6 0,52 23 0,35 8 0,0-1 0,-1 0 0,1 0 0,0 0 0,0-1 0,0 0 0,0 0 0,1-1 0,-1 0 0,1-1 0,0 0 0,0 0 0,0 0 0,-5-7 0,-8-12 0,2 0 0,1-2 0,1 0 0,1-1 0,2 0 0,-20-56 0,23 56 0,1 0 0,1 0 0,2-1 0,0 0 0,2 0 0,-1-44 0,5 31 0,-1 5 0,1-1 0,2 1 0,1-1 0,2 1 0,18-64 0,7-4 0,-19 60 0,21-49 0,17-16 0,-47 104 0,1-1 0,0 1 0,0-1 0,1 1 0,-1 0 0,1 0 0,7-7 0,-1 4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6T06:27:49.466"/>
    </inkml:context>
    <inkml:brush xml:id="br0">
      <inkml:brushProperty name="width" value="0.1" units="cm"/>
      <inkml:brushProperty name="height" value="0.1" units="cm"/>
      <inkml:brushProperty name="color" value="#004F8B"/>
    </inkml:brush>
  </inkml:definitions>
  <inkml:trace contextRef="#ctx0" brushRef="#br0">123 208 8192,'14'-4'19131,"-6"-1"-19213,3-1-2321,-3 3 3779,249-77-1376,-240 75 0,1 1 0,-1 1 0,30-2 0,-28 4 0,0-1 0,35-10 0,22-10 0,0 3 0,92-12 0,24 26 0,-161 5 0,-22 1 0,1 1 0,-1 0 0,1 0 0,-1 1 0,1 0 0,-1 0 0,-1 1 0,10 5 0,-7-3 0,0-1 0,-1-1 0,2 0 0,-1 0 0,17 2 0,53-1 0,-65-6 0,-1 1 0,1 1 0,0 1 0,-1 0 0,1 1 0,-1 0 0,1 1 0,15 8 0,-17-6 0,16 8 0,0-1 0,44 13 0,-54-21 0,-1 0 0,0 1 0,-1 1 0,1 1 0,-1 1 0,-1 0 0,31 22 0,0 4 880,-37-28-2501,0 0 0,0 1 0,15 16-1,-22-20 605,-1 1-1,1 0 1,-1 0-1,0 0 1,0 0-1,0 1 1,-1-1-1,0 1 1,0 0-1,0-1 1,1 11-1,1 28 966,-1 0 1,-3 0-1,-8 67 0,7-98 52,-2 0 0,1 0 0,-2-1 0,1 1 0,-2-1 0,0 0 0,-11 20 0,-5 2 0,-30 37 0,33-47 0,-14 14-41,-67 63 0,42-46 9566,5-10-1161,-34 12-8448,27-19-177,28-19-11908,-3-2 7168,3-3 4855,-46 12 0,57-21 146,-1-1 0,-30 1 0,-23 5 0,5 0 0,-1-3 0,0-2 0,-98-8 0,40 1 0,17 4 0,-126-5 0,226 2 0,1-1 0,-1-1 0,0 1 0,0-2 0,1 1 0,0-2 0,0 1 0,0-1 0,0-1 0,1 0 0,0 0 0,0 0 0,1-2 0,-13-11 0,8 4 0,1 0 0,0-1 0,0 0 0,2-1 0,0 0 0,1-1 0,-8-23 0,5 9 0,-14-57 0,15 40 186,3-1 1,-4-95-1,11 53 10139,0-20-3286,6 3-6940,3 69-1012,-4 29-926,1-1 0,0 1 0,11-20 0,6 3-530,2 6 3336,-21 19 108,1 1-1,-1 1 1,0-1-1,0 0 1,1 1-1,-1 0 1,1 0-1,6-2 1,10 4-1075,-4 3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6T06:27:57.347"/>
    </inkml:context>
    <inkml:brush xml:id="br0">
      <inkml:brushProperty name="width" value="0.1" units="cm"/>
      <inkml:brushProperty name="height" value="0.1" units="cm"/>
      <inkml:brushProperty name="color" value="#004F8B"/>
    </inkml:brush>
  </inkml:definitions>
  <inkml:trace contextRef="#ctx0" brushRef="#br0">7 151 8192,'19'-1'12187,"1"-3"-6657,5-3-3620,12-6-3854,8-2 2283,15 0-339,2 3 0,-1 2 0,1 4 0,105 1 0,-138 3-692,1 0 1,36-9-1,-33 5 171,47-2-1,-49 7 1162,0-1-1,0-1 1,34-9-1,-39 6-1836,0 2-1,29-1 0,110 6 6495,-67 1-6441,-34-3 1776,82 3-2523,-122 0 2031,0 1 0,0 1-1,-1 1 1,25 9 0,-28-7-2999,0-1-371,0 2 0,0 0 1,31 18-1,-44-22 2791,-1 1-1,-1 0 1,1-1 0,-1 2-1,9 10 1,-10-11 558,0 1 0,-1-1 0,0 1 0,0 0 0,0 0 0,-1 0 0,3 11 0,-2-1-119,0 0 0,-1 1 0,-1-1 0,0 1 0,-2 20 0,0-29 0,0 1 0,0-1 0,-1 0 0,0 1 0,-1-1 0,0 0 0,0 0 0,0-1 0,-1 1 0,0-1 0,-10 13 0,-28 33 0,25-31 0,-1 0 0,-39 37 0,50-52 0,-1-1 0,0-1 0,0 0 0,0 0 0,-1 0 0,0-1 0,1-1 0,-2 1 0,1-1 0,0-1 0,-1 0 0,-14 2 0,14-2-5,1 0 0,-1 0 1,1 1-1,0 1 0,0-1 0,0 1 1,0 1-1,1 0 0,-9 6 1,8-4 81,-1-2 1,0 1-1,0-1 0,0 0 1,-1-1-1,-17 4 1,-22 2-1531,-90 14 19043,77-20-16200,-104-5 937,-85 1-11254,-9-1-2140,87 1 10712,136-3 1507,30 1-1635,1 1-1,0-1 1,0-1-1,-12-5 1,-24-19 4383,14 3 8483,15 11-11839,0 1 1,1-2-1,0 0 1,1 0 0,-18-30-1,24 33-570,0-1-1,1-1 1,0 1 0,1-1-1,0 1 1,1-1 0,1 0-1,0 0 1,0-15 0,1 11 26,-2-10 0,2-1 0,1 1 0,2 0 0,8-52 0,-3 60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6T06:28:02.226"/>
    </inkml:context>
    <inkml:brush xml:id="br0">
      <inkml:brushProperty name="width" value="0.1" units="cm"/>
      <inkml:brushProperty name="height" value="0.1" units="cm"/>
      <inkml:brushProperty name="color" value="#004F8B"/>
    </inkml:brush>
  </inkml:definitions>
  <inkml:trace contextRef="#ctx0" brushRef="#br0">60 267 8192,'25'0'10465,"-1"1"-4975,29-1-1824,32-5-6692,-48-2 4453,31-8-1427,34-8 0,-40 5 0,0 2 0,1 3 0,0 3 0,1 3 0,84 1 0,-123 6 0,-11 1 0,1 0 0,-1-1 0,1-1 0,0 0 0,-1-1 0,0 0 0,1-1 0,-1-1 0,16-7 0,-14 4 0,0 1 0,0 1 0,0 0 0,0 1 0,33-3 0,84 4 0,-112 4 0,17-3-1535,1-2 1,-1-1 0,-1-2-1,60-19 1,-56 13 692,2 3-1,-1 1 1,53-3-1,-42 10-5477,72 5 5660,-120-2 548,1 0 1,0 0 0,-1 0 0,1 1-1,-1-1 1,0 1 0,1 0-1,-1 1 1,0-1 0,0 1-1,-1 0 1,1 1 0,-1-1 0,1 1-1,3 4 1,-2-1 581,-1 0 1,0 0-1,0 0 1,-1 1-1,0 0 1,0 0-1,-1 0 1,5 16-1,-2 8 2561,-1 1 0,-1 0 0,-2 0 0,-2 36 0,0-64-2617,1 66-414,-4 89 0,0-147-113,-1 0 0,0 0 0,-1 0 0,0-1 0,-1 0 0,0 0 0,-1 0 0,-15 19 0,-3 9-3140,-6 2-6180,-8-3 5482,20-23 3878,-1-1-1,0-1 0,-2-1 0,-34 16 1,-186 71 73,168-66 0,58-25 0,-1-1 0,0-1 0,0 0 0,-26 6 0,-10-6 0,-1-2 0,1-3 0,-59-4 0,37 0 0,-154-20 0,171 14 0,36 5 0,-1-1 0,1-1 0,0-2 0,0 0 0,1-1 0,-35-18 0,-2-1 10,46 22 44,0 0 0,1-1 0,-1 0 0,1 0-1,0-2 1,1 1 0,0-1 0,-14-14 0,8 5 3107,-2 1 0,-19-15 0,-17-14 4895,23 9-8068,19 22 12,-1 1 0,0 0 0,-1 1 0,0 0 0,0 2 0,-1-1 0,-1 2 0,0 0 0,-17-7 0,26 12 0,1 0 0,-1-1 0,1 0 0,0 0 0,1 0 0,-1-1 0,1 0 0,0 0 0,1 0 0,-9-13 0,-23-29 0,32 43 0,0 1 0,1-1 0,-1 0 0,1 1 0,0-2 0,0 1 0,0 0 0,1-1 0,-1 1 0,1-1 0,1 0 0,-1 1 0,1-1 0,0 0 0,0 0 0,1 0 0,0 0 0,0 0 0,0 0 0,1 0 0,0 0 0,0 0 0,2-6 0,3-6 0,1 0 0,1 0 0,1 1 0,0 0 0,21-28 0,-29 43 0,0 0 0,1 0 0,-1 0 0,1 0 0,0 0 0,0 0 0,-1 1 0,1-1 0,0 1 0,0-1 0,0 1 0,1 0 0,-1 0 0,0 0 0,0 0 0,1 0 0,-1 0 0,1 1 0,-1-1 0,0 1 0,1 0 0,-1-1 0,1 1 0,-1 0 0,1 1 0,-1-1 0,1 0 0,-1 1 0,0-1 0,1 1 0,-1 0 0,1 0 0,-1 0 0,0 0 0,0 0 0,3 2 0,14 8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6T06:28:09.534"/>
    </inkml:context>
    <inkml:brush xml:id="br0">
      <inkml:brushProperty name="width" value="0.1" units="cm"/>
      <inkml:brushProperty name="height" value="0.1" units="cm"/>
      <inkml:brushProperty name="color" value="#004F8B"/>
    </inkml:brush>
  </inkml:definitions>
  <inkml:trace contextRef="#ctx0" brushRef="#br0">49 355 8192,'1'-30'15266,"3"10"-11420,3 2-3500,-5 15-650,-1-1 0,2 1-1,-1 0 1,0 0-1,0 0 1,1 0-1,0 1 1,3-4-1,20-10 1609,48-20-1349,-38 17-873,1 2 1,48-16 0,5 2-9558,-18 6 5072,1 6 6615,-42 11-922,32-11 1,-43 11-519,1 2 0,0 0 0,0 1 0,32-2 0,261 5 228,-147 4 0,-156-1 445,0 0 1,-1 0-1,1 1 1,0 0-1,0 1 1,-1 0-1,1 1 1,-1 0-1,0 0 0,0 1 1,0 1-1,14 11 1,-11-7-342,0 0-1,21 25 1,-20-19-3155,21 33 0,-30-40 3051,4 3 0,-1 1 0,-1 0 0,0 0 0,-1 1 0,0 0 0,6 21 0,-6-7 0,1 0 0,-1 0 0,-1 0 0,0 35 0,-4-19 0,-4 148 0,2-182 1498,0 0 1,-1-1-1,0 1 1,-1 0-1,0-1 1,-1 1-1,0-1 1,0 0-1,-1 0 0,-9 12 1,10-16-1352,-1 1-1,1-1 1,-1 0 0,0-1 0,-1 1 0,-9 5-1,-13 3-5438,-3-6-5396,-41-3 9926,-89-6 0,43-1 756,51 5 6,40 0 0,1-1 0,-1-2 0,0 0 0,1-2 0,-42-9 0,58 8 0,1-1 0,-1 1 0,1-2 0,0 1 0,0-1 0,0-1 0,-10-10 0,9 9 0,0 0 0,0 0 0,-1 0 0,-17-7 0,-106-33 0,54 22 0,62 18 0,0-1 0,1-1 0,0 0 0,1-1 0,-28-24 0,-19-13 0,20 15-2018,-20-24 10013,-7-6 4050,34 33-12045,-50-51 0,74 66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6T06:28:14.594"/>
    </inkml:context>
    <inkml:brush xml:id="br0">
      <inkml:brushProperty name="width" value="0.1" units="cm"/>
      <inkml:brushProperty name="height" value="0.1" units="cm"/>
      <inkml:brushProperty name="color" value="#004F8B"/>
    </inkml:brush>
  </inkml:definitions>
  <inkml:trace contextRef="#ctx0" brushRef="#br0">0 240 8192,'5'-12'14721,"6"2"-10081,20-8-6936,-14 8 3253,0-1-957,0 1 0,0 0 0,1 2 0,0 0 0,36-11 0,-23 10 0,-11 3 0,1 1 0,0 0 0,36-2 0,-19 4 84,1-3 0,55-14 0,-5 0-4133,-64 16-2960,42-2 0,-3 7 6802,-40 0 207,1 0 0,0-2 0,-1-1 0,38-8 0,-27 3-15,1 0 0,0 3 0,71 0 0,-16 9 3525,-78-3-2061,-1 1-1,1 0 0,-1 1 0,1 1 1,-1 0-1,0 0 0,14 10 1,-13-7-865,1-1 0,-1-1 0,1 0 0,24 6 0,-19-8-576,1 1 0,-1 1 0,-1 1 1,1 1-1,-1 0 0,-1 1 0,25 17 0,-25-15-8,-1 0 0,0 2 0,-1 0 0,-1 0 0,24 30 0,-29-33 0,-1 0 0,-1 1 0,0 0 0,0 0 0,-1 1 0,-1-1 0,0 1 0,-1 1 0,4 12 0,-1 5 0,-1-1 0,0 0 0,3 57 0,-8-66-276,0 0 384,-1 1 1,-1 0-1,-1 0 0,-6 30 0,6-45-338,0 1-1,0-1 0,-1 1 1,0-1-1,0 0 0,-1 0 1,-4 6-1,3-6-474,0-1 0,0 0 0,0-1 0,0 1 0,-1-1 0,1 0 0,-1 0-1,-8 3 1,0 0-1373,-1 0 1,-1-2-1,-19 6 0,12-6 734,-39 3-1,-114-8 3007,84-3-2420,-39 5 758,-125-5 0,138-10 0,-35-3 0,73 17 0,-43-2 0,103-3 38,0 0 0,1-2 0,0 0 1,0-1-1,-29-15 0,29 13 292,-24-12 9248,-1-2-4082,-7-7-2826,-18-22-2951,64 48 281,2 0 0,-1-1 0,0 0 0,1 0 0,0 0 0,0 0 0,0 0 0,1-1 0,0 1 0,0-1 0,0 1 0,1-1 0,0 0 0,-1-10 0,0-11 0,3-53 0,1 48 0,0-146 0,-2 153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6T06:28:23.679"/>
    </inkml:context>
    <inkml:brush xml:id="br0">
      <inkml:brushProperty name="width" value="0.1" units="cm"/>
      <inkml:brushProperty name="height" value="0.1" units="cm"/>
      <inkml:brushProperty name="color" value="#004F8B"/>
    </inkml:brush>
  </inkml:definitions>
  <inkml:trace contextRef="#ctx0" brushRef="#br0">92 122 8192,'24'-1'12344,"0"-2"-6834,5-2-3739,14-3-3860,8-2 2575,57-19-486,-79 20 0,1 1 0,46-7 0,11 0 0,-59 10 0,0 0 0,34-1 0,56 4 3599,0 1-4207,237 3-13631,-166-1 7846,-64 0 6012,-115-1 401,0 1 1,-1 0 0,0 0 0,1 1-1,-1 0 1,0 1 0,0 0-1,0 1 1,0 0 0,0 0 0,-1 0-1,0 1 1,0 1 0,0-1-1,-1 1 1,0 1 0,0-1 0,0 1-1,-1 1 1,0-1 0,0 1-1,-1 0 1,0 0 0,0 0 0,-1 1-1,5 15 1,5 18 1667,-8-20-2356,-2-1 0,4 33-1,-7-24 3401,0 3 3749,-1-29-5483,-1 40 5895,-6-4-5083,5-36-2138,1-1-1,0 1 0,-1 0 0,0-1 1,0 1-1,0-1 0,-5 6 0,4-6-385,0 0-1,0-1 1,0 1 0,0-1-1,0 0 1,-1 1-1,1-2 1,-8 4-1,-29 10-6670,1-3 4405,14-5 3047,1 1 0,1 1 1,-39 21-1,29-14-67,0-1 0,-1-1 0,0-2 0,-1-2 0,-46 9 0,29-12 25,-1-2 0,1-2 1,-75-6-1,22 1 3819,64 1 4296,2 0-4002,-80-15-2339,63 9-1799,1 3 0,-95 3 0,81 2 0,56-3-224,1 1 0,-1-2 0,1 0 0,0 0 0,0-1 0,0-1 0,0 0 0,0 0 0,-18-13 0,-41-18 162,64 33 287,0 0-1,1 0 1,0-1-1,-1 0 1,1 0 0,1 0-1,-1-1 1,1 0-1,0 0 1,-9-12-1,0-3-313,1 0 0,-10-23 0,-13-21 188,30 55-1197,1-1 1,-1-1-1,1 1 1,1-1-1,0 0 1,1 1-1,-4-19 1,6 21 1357,0 0 1,1-1 0,0 1-1,1-14 1,0 17 674,0-1-1,0 1 1,1-1-1,-1 1 1,1 0-1,1 0 1,3-8 0,7-6-935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miau.my-x.hu/myx-free/coco/test/143039720251214231144.html" TargetMode="External"/><Relationship Id="rId1" Type="http://schemas.openxmlformats.org/officeDocument/2006/relationships/hyperlink" Target="https://miau.my-x.hu/myx-free/coco/test/370358020251214230930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miau.my-x.hu/myx-free/coco/test/786400220251214231058.html" TargetMode="External"/><Relationship Id="rId1" Type="http://schemas.openxmlformats.org/officeDocument/2006/relationships/hyperlink" Target="https://miau.my-x.hu/myx-free/coco/test/76109722025121423055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2"/>
  <sheetViews>
    <sheetView topLeftCell="A30" zoomScale="48" workbookViewId="0">
      <selection activeCell="J49" sqref="J49"/>
    </sheetView>
  </sheetViews>
  <sheetFormatPr defaultColWidth="8.77734375" defaultRowHeight="14.4" x14ac:dyDescent="0.3"/>
  <cols>
    <col min="1" max="1" width="28.44140625" bestFit="1" customWidth="1"/>
    <col min="2" max="4" width="21.5546875" bestFit="1" customWidth="1"/>
    <col min="5" max="5" width="23.88671875" bestFit="1" customWidth="1"/>
    <col min="6" max="7" width="21.5546875" bestFit="1" customWidth="1"/>
    <col min="8" max="8" width="16" bestFit="1" customWidth="1"/>
    <col min="9" max="9" width="9.88671875" bestFit="1" customWidth="1"/>
    <col min="10" max="10" width="14.21875" bestFit="1" customWidth="1"/>
    <col min="11" max="11" width="21.21875" bestFit="1" customWidth="1"/>
  </cols>
  <sheetData>
    <row r="1" spans="1:8" ht="30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5" t="s">
        <v>19</v>
      </c>
    </row>
    <row r="2" spans="1:8" x14ac:dyDescent="0.3">
      <c r="A2" s="2" t="s">
        <v>7</v>
      </c>
      <c r="B2" s="2">
        <v>10</v>
      </c>
      <c r="C2" s="2">
        <v>95</v>
      </c>
      <c r="D2" s="2">
        <v>85</v>
      </c>
      <c r="E2" s="2">
        <v>3</v>
      </c>
      <c r="F2" s="2">
        <v>2</v>
      </c>
      <c r="G2" s="4">
        <v>2</v>
      </c>
      <c r="H2" s="6" t="s">
        <v>20</v>
      </c>
    </row>
    <row r="3" spans="1:8" x14ac:dyDescent="0.3">
      <c r="A3" s="2" t="s">
        <v>8</v>
      </c>
      <c r="B3" s="2">
        <v>16</v>
      </c>
      <c r="C3" s="2">
        <v>65</v>
      </c>
      <c r="D3" s="2">
        <v>60</v>
      </c>
      <c r="E3" s="2">
        <v>2</v>
      </c>
      <c r="F3" s="2">
        <v>6</v>
      </c>
      <c r="G3" s="4">
        <v>4</v>
      </c>
      <c r="H3" s="6" t="s">
        <v>21</v>
      </c>
    </row>
    <row r="4" spans="1:8" x14ac:dyDescent="0.3">
      <c r="A4" s="2" t="s">
        <v>9</v>
      </c>
      <c r="B4" s="2">
        <v>12</v>
      </c>
      <c r="C4" s="2">
        <v>90</v>
      </c>
      <c r="D4" s="2">
        <v>82</v>
      </c>
      <c r="E4" s="2">
        <v>7</v>
      </c>
      <c r="F4" s="2">
        <v>2</v>
      </c>
      <c r="G4" s="4">
        <v>2</v>
      </c>
      <c r="H4" s="6" t="s">
        <v>21</v>
      </c>
    </row>
    <row r="5" spans="1:8" x14ac:dyDescent="0.3">
      <c r="A5" s="2" t="s">
        <v>10</v>
      </c>
      <c r="B5" s="2">
        <v>14</v>
      </c>
      <c r="C5" s="2">
        <v>70</v>
      </c>
      <c r="D5" s="2">
        <v>65</v>
      </c>
      <c r="E5" s="2">
        <v>3</v>
      </c>
      <c r="F5" s="2">
        <v>5</v>
      </c>
      <c r="G5" s="4">
        <v>3</v>
      </c>
      <c r="H5" s="6" t="s">
        <v>21</v>
      </c>
    </row>
    <row r="6" spans="1:8" x14ac:dyDescent="0.3">
      <c r="A6" s="2" t="s">
        <v>11</v>
      </c>
      <c r="B6" s="2">
        <v>18</v>
      </c>
      <c r="C6" s="2">
        <v>60</v>
      </c>
      <c r="D6" s="2">
        <v>58</v>
      </c>
      <c r="E6" s="2">
        <v>3</v>
      </c>
      <c r="F6" s="2">
        <v>7</v>
      </c>
      <c r="G6" s="4">
        <v>5</v>
      </c>
      <c r="H6" s="6" t="s">
        <v>22</v>
      </c>
    </row>
    <row r="7" spans="1:8" x14ac:dyDescent="0.3">
      <c r="A7" s="2" t="s">
        <v>12</v>
      </c>
      <c r="B7" s="2">
        <v>13</v>
      </c>
      <c r="C7" s="2">
        <v>98</v>
      </c>
      <c r="D7" s="2">
        <v>88</v>
      </c>
      <c r="E7" s="2">
        <v>6</v>
      </c>
      <c r="F7" s="2">
        <v>1</v>
      </c>
      <c r="G7" s="4">
        <v>2</v>
      </c>
      <c r="H7" s="6" t="s">
        <v>21</v>
      </c>
    </row>
    <row r="8" spans="1:8" x14ac:dyDescent="0.3">
      <c r="A8" s="2" t="s">
        <v>13</v>
      </c>
      <c r="B8" s="2">
        <v>15</v>
      </c>
      <c r="C8" s="2">
        <v>80</v>
      </c>
      <c r="D8" s="2">
        <v>70</v>
      </c>
      <c r="E8" s="2">
        <v>4</v>
      </c>
      <c r="F8" s="2">
        <v>4</v>
      </c>
      <c r="G8" s="4">
        <v>3</v>
      </c>
      <c r="H8" s="6" t="s">
        <v>21</v>
      </c>
    </row>
    <row r="9" spans="1:8" x14ac:dyDescent="0.3">
      <c r="A9" s="2" t="s">
        <v>14</v>
      </c>
      <c r="B9" s="2">
        <v>11</v>
      </c>
      <c r="C9" s="2">
        <v>55</v>
      </c>
      <c r="D9" s="2">
        <v>60</v>
      </c>
      <c r="E9" s="2">
        <v>2</v>
      </c>
      <c r="F9" s="2">
        <v>5</v>
      </c>
      <c r="G9" s="4">
        <v>4</v>
      </c>
      <c r="H9" s="6" t="s">
        <v>21</v>
      </c>
    </row>
    <row r="10" spans="1:8" x14ac:dyDescent="0.3">
      <c r="A10" s="2" t="s">
        <v>15</v>
      </c>
      <c r="B10" s="2">
        <v>14</v>
      </c>
      <c r="C10" s="2">
        <v>85</v>
      </c>
      <c r="D10" s="2">
        <v>78</v>
      </c>
      <c r="E10" s="2">
        <v>5</v>
      </c>
      <c r="F10" s="2">
        <v>3</v>
      </c>
      <c r="G10" s="4">
        <v>3</v>
      </c>
      <c r="H10" s="6" t="s">
        <v>21</v>
      </c>
    </row>
    <row r="11" spans="1:8" x14ac:dyDescent="0.3">
      <c r="A11" s="2" t="s">
        <v>16</v>
      </c>
      <c r="B11" s="2">
        <v>14</v>
      </c>
      <c r="C11" s="2">
        <v>85</v>
      </c>
      <c r="D11" s="2">
        <v>72</v>
      </c>
      <c r="E11" s="2">
        <v>5</v>
      </c>
      <c r="F11" s="2">
        <v>4</v>
      </c>
      <c r="G11" s="4">
        <v>3</v>
      </c>
      <c r="H11" s="6" t="s">
        <v>21</v>
      </c>
    </row>
    <row r="12" spans="1:8" x14ac:dyDescent="0.3">
      <c r="A12" s="2" t="s">
        <v>17</v>
      </c>
      <c r="B12" s="2">
        <v>9</v>
      </c>
      <c r="C12" s="2">
        <v>92</v>
      </c>
      <c r="D12" s="2">
        <v>86</v>
      </c>
      <c r="E12" s="2">
        <v>6</v>
      </c>
      <c r="F12" s="2">
        <v>1</v>
      </c>
      <c r="G12" s="4">
        <v>1</v>
      </c>
      <c r="H12" s="6" t="s">
        <v>20</v>
      </c>
    </row>
    <row r="13" spans="1:8" x14ac:dyDescent="0.3">
      <c r="A13" s="2" t="s">
        <v>18</v>
      </c>
      <c r="B13" s="2">
        <v>17</v>
      </c>
      <c r="C13" s="2">
        <v>65</v>
      </c>
      <c r="D13" s="2">
        <v>62</v>
      </c>
      <c r="E13" s="2">
        <v>2</v>
      </c>
      <c r="F13" s="2">
        <v>6</v>
      </c>
      <c r="G13" s="4">
        <v>4</v>
      </c>
      <c r="H13" s="6" t="s">
        <v>22</v>
      </c>
    </row>
    <row r="15" spans="1:8" x14ac:dyDescent="0.3">
      <c r="A15" t="s">
        <v>24</v>
      </c>
      <c r="B15" s="7" t="s">
        <v>26</v>
      </c>
      <c r="C15" s="7" t="s">
        <v>26</v>
      </c>
      <c r="D15" s="7" t="s">
        <v>26</v>
      </c>
      <c r="E15" s="7" t="s">
        <v>26</v>
      </c>
      <c r="F15" s="7" t="s">
        <v>26</v>
      </c>
      <c r="G15" s="7" t="s">
        <v>26</v>
      </c>
      <c r="H15" s="9" t="s">
        <v>28</v>
      </c>
    </row>
    <row r="16" spans="1:8" x14ac:dyDescent="0.3">
      <c r="A16" t="s">
        <v>23</v>
      </c>
      <c r="B16">
        <f>IF(B30&gt;0,0,1)</f>
        <v>0</v>
      </c>
      <c r="C16">
        <f t="shared" ref="C16:G16" si="0">IF(C30&gt;0,0,1)</f>
        <v>1</v>
      </c>
      <c r="D16">
        <f t="shared" si="0"/>
        <v>1</v>
      </c>
      <c r="E16">
        <f t="shared" si="0"/>
        <v>1</v>
      </c>
      <c r="F16">
        <f t="shared" si="0"/>
        <v>0</v>
      </c>
      <c r="G16">
        <f t="shared" si="0"/>
        <v>0</v>
      </c>
    </row>
    <row r="17" spans="1:11" x14ac:dyDescent="0.3">
      <c r="A17" t="str">
        <f>A1</f>
        <v>Constructed Coaching Variant</v>
      </c>
      <c r="B17" t="str">
        <f t="shared" ref="B17:H17" si="1">B1</f>
        <v>Coach Questions (n)</v>
      </c>
      <c r="C17" t="str">
        <f t="shared" si="1"/>
        <v>Open Questions (%)</v>
      </c>
      <c r="D17" t="str">
        <f t="shared" si="1"/>
        <v>Coachee Talk Time (%)</v>
      </c>
      <c r="E17" t="str">
        <f t="shared" si="1"/>
        <v>Reflective Interventions (n)</v>
      </c>
      <c r="F17" t="str">
        <f t="shared" si="1"/>
        <v>Action Points (n)</v>
      </c>
      <c r="G17" t="str">
        <f t="shared" si="1"/>
        <v>Structure Level (1–5)</v>
      </c>
      <c r="H17" t="str">
        <f t="shared" si="1"/>
        <v>Price (relative)</v>
      </c>
      <c r="I17" t="s">
        <v>89</v>
      </c>
      <c r="J17" t="s">
        <v>149</v>
      </c>
      <c r="K17" t="s">
        <v>191</v>
      </c>
    </row>
    <row r="18" spans="1:11" x14ac:dyDescent="0.3">
      <c r="A18" t="str">
        <f t="shared" ref="A18" si="2">A2</f>
        <v>Minimal Question Coaching</v>
      </c>
      <c r="B18">
        <f>RANK(B2,B$2:B$13,B$16)</f>
        <v>11</v>
      </c>
      <c r="C18">
        <f t="shared" ref="C18:G18" si="3">RANK(C2,C$2:C$13,C$16)</f>
        <v>11</v>
      </c>
      <c r="D18">
        <f t="shared" si="3"/>
        <v>10</v>
      </c>
      <c r="E18">
        <f t="shared" si="3"/>
        <v>4</v>
      </c>
      <c r="F18">
        <f t="shared" si="3"/>
        <v>9</v>
      </c>
      <c r="G18">
        <f t="shared" si="3"/>
        <v>9</v>
      </c>
      <c r="H18">
        <v>100</v>
      </c>
      <c r="I18">
        <f>STD!H50</f>
        <v>100</v>
      </c>
      <c r="J18">
        <f>IF(STD!J50*STD!AA50&lt;=0,1,0)</f>
        <v>1</v>
      </c>
      <c r="K18" t="s">
        <v>192</v>
      </c>
    </row>
    <row r="19" spans="1:11" x14ac:dyDescent="0.3">
      <c r="A19" t="str">
        <f t="shared" ref="A19" si="4">A3</f>
        <v>Action-Oriented Coaching</v>
      </c>
      <c r="B19">
        <f t="shared" ref="B19:G19" si="5">RANK(B3,B$2:B$13,B$16)</f>
        <v>3</v>
      </c>
      <c r="C19">
        <f t="shared" si="5"/>
        <v>3</v>
      </c>
      <c r="D19">
        <f t="shared" si="5"/>
        <v>2</v>
      </c>
      <c r="E19">
        <f t="shared" si="5"/>
        <v>1</v>
      </c>
      <c r="F19">
        <f t="shared" si="5"/>
        <v>2</v>
      </c>
      <c r="G19">
        <f t="shared" si="5"/>
        <v>2</v>
      </c>
      <c r="H19">
        <v>200</v>
      </c>
      <c r="I19">
        <f>STD!H51</f>
        <v>200</v>
      </c>
      <c r="J19">
        <f>IF(STD!J51*STD!AA51&lt;=0,1,0)</f>
        <v>1</v>
      </c>
      <c r="K19" t="s">
        <v>192</v>
      </c>
    </row>
    <row r="20" spans="1:11" x14ac:dyDescent="0.3">
      <c r="A20" t="str">
        <f t="shared" ref="A20" si="6">A4</f>
        <v>Reflection-Centred Coaching</v>
      </c>
      <c r="B20">
        <f t="shared" ref="B20:G20" si="7">RANK(B4,B$2:B$13,B$16)</f>
        <v>9</v>
      </c>
      <c r="C20">
        <f t="shared" si="7"/>
        <v>9</v>
      </c>
      <c r="D20">
        <f t="shared" si="7"/>
        <v>9</v>
      </c>
      <c r="E20">
        <f t="shared" si="7"/>
        <v>12</v>
      </c>
      <c r="F20">
        <f t="shared" si="7"/>
        <v>9</v>
      </c>
      <c r="G20">
        <f t="shared" si="7"/>
        <v>9</v>
      </c>
      <c r="H20">
        <v>200</v>
      </c>
      <c r="I20">
        <f>STD!H52</f>
        <v>200</v>
      </c>
      <c r="J20">
        <f>IF(STD!J52*STD!AA52&lt;=0,1,0)</f>
        <v>1</v>
      </c>
      <c r="K20" t="s">
        <v>192</v>
      </c>
    </row>
    <row r="21" spans="1:11" x14ac:dyDescent="0.3">
      <c r="A21" t="str">
        <f t="shared" ref="A21" si="8">A5</f>
        <v>Rapid Solution Coaching</v>
      </c>
      <c r="B21">
        <f t="shared" ref="B21:G21" si="9">RANK(B5,B$2:B$13,B$16)</f>
        <v>5</v>
      </c>
      <c r="C21">
        <f t="shared" si="9"/>
        <v>5</v>
      </c>
      <c r="D21">
        <f t="shared" si="9"/>
        <v>5</v>
      </c>
      <c r="E21">
        <f t="shared" si="9"/>
        <v>4</v>
      </c>
      <c r="F21">
        <f t="shared" si="9"/>
        <v>4</v>
      </c>
      <c r="G21">
        <f t="shared" si="9"/>
        <v>5</v>
      </c>
      <c r="H21">
        <v>200</v>
      </c>
      <c r="I21">
        <f>STD!H53</f>
        <v>200</v>
      </c>
      <c r="J21">
        <f>IF(STD!J53*STD!AA53&lt;=0,1,0)</f>
        <v>1</v>
      </c>
      <c r="K21" t="s">
        <v>192</v>
      </c>
    </row>
    <row r="22" spans="1:11" x14ac:dyDescent="0.3">
      <c r="A22" t="str">
        <f t="shared" ref="A22" si="10">A6</f>
        <v>Highly Structured Goal Coaching</v>
      </c>
      <c r="B22">
        <f t="shared" ref="B22:G22" si="11">RANK(B6,B$2:B$13,B$16)</f>
        <v>1</v>
      </c>
      <c r="C22">
        <f t="shared" si="11"/>
        <v>2</v>
      </c>
      <c r="D22">
        <f t="shared" si="11"/>
        <v>1</v>
      </c>
      <c r="E22">
        <f t="shared" si="11"/>
        <v>4</v>
      </c>
      <c r="F22">
        <f t="shared" si="11"/>
        <v>1</v>
      </c>
      <c r="G22">
        <f t="shared" si="11"/>
        <v>1</v>
      </c>
      <c r="H22">
        <v>300</v>
      </c>
      <c r="I22">
        <f>STD!H54</f>
        <v>300</v>
      </c>
      <c r="J22">
        <f>IF(STD!J54*STD!AA54&lt;=0,1,0)</f>
        <v>1</v>
      </c>
      <c r="K22" t="s">
        <v>192</v>
      </c>
    </row>
    <row r="23" spans="1:11" x14ac:dyDescent="0.3">
      <c r="A23" t="str">
        <f t="shared" ref="A23" si="12">A7</f>
        <v>Dialogic Deep Coaching</v>
      </c>
      <c r="B23">
        <f t="shared" ref="B23:G23" si="13">RANK(B7,B$2:B$13,B$16)</f>
        <v>8</v>
      </c>
      <c r="C23">
        <f t="shared" si="13"/>
        <v>12</v>
      </c>
      <c r="D23">
        <f t="shared" si="13"/>
        <v>12</v>
      </c>
      <c r="E23">
        <f t="shared" si="13"/>
        <v>10</v>
      </c>
      <c r="F23">
        <f t="shared" si="13"/>
        <v>11</v>
      </c>
      <c r="G23">
        <f t="shared" si="13"/>
        <v>9</v>
      </c>
      <c r="H23">
        <v>200</v>
      </c>
      <c r="I23">
        <f>STD!H55</f>
        <v>200</v>
      </c>
      <c r="J23">
        <f>IF(STD!J55*STD!AA55&lt;=0,1,0)</f>
        <v>1</v>
      </c>
      <c r="K23" t="s">
        <v>192</v>
      </c>
    </row>
    <row r="24" spans="1:11" x14ac:dyDescent="0.3">
      <c r="A24" t="str">
        <f t="shared" ref="A24" si="14">A8</f>
        <v>Balanced Hybrid Coaching</v>
      </c>
      <c r="B24">
        <f t="shared" ref="B24:G24" si="15">RANK(B8,B$2:B$13,B$16)</f>
        <v>4</v>
      </c>
      <c r="C24">
        <f t="shared" si="15"/>
        <v>6</v>
      </c>
      <c r="D24">
        <f t="shared" si="15"/>
        <v>6</v>
      </c>
      <c r="E24">
        <f t="shared" si="15"/>
        <v>7</v>
      </c>
      <c r="F24">
        <f t="shared" si="15"/>
        <v>6</v>
      </c>
      <c r="G24">
        <f t="shared" si="15"/>
        <v>5</v>
      </c>
      <c r="H24">
        <v>200</v>
      </c>
      <c r="I24">
        <f>STD!H56</f>
        <v>200</v>
      </c>
      <c r="J24">
        <f>IF(STD!J56*STD!AA56&lt;=0,1,0)</f>
        <v>1</v>
      </c>
      <c r="K24" t="s">
        <v>192</v>
      </c>
    </row>
    <row r="25" spans="1:11" x14ac:dyDescent="0.3">
      <c r="A25" t="str">
        <f t="shared" ref="A25" si="16">A9</f>
        <v>Feedback-Driven Coaching</v>
      </c>
      <c r="B25">
        <f t="shared" ref="B25:G25" si="17">RANK(B9,B$2:B$13,B$16)</f>
        <v>10</v>
      </c>
      <c r="C25">
        <f t="shared" si="17"/>
        <v>1</v>
      </c>
      <c r="D25">
        <f t="shared" si="17"/>
        <v>2</v>
      </c>
      <c r="E25">
        <f t="shared" si="17"/>
        <v>1</v>
      </c>
      <c r="F25">
        <f t="shared" si="17"/>
        <v>4</v>
      </c>
      <c r="G25">
        <f t="shared" si="17"/>
        <v>2</v>
      </c>
      <c r="H25">
        <v>200</v>
      </c>
      <c r="I25">
        <f>STD!H57</f>
        <v>200</v>
      </c>
      <c r="J25">
        <f>IF(STD!J57*STD!AA57&lt;=0,1,0)</f>
        <v>1</v>
      </c>
      <c r="K25" t="s">
        <v>192</v>
      </c>
    </row>
    <row r="26" spans="1:11" x14ac:dyDescent="0.3">
      <c r="A26" t="str">
        <f t="shared" ref="A26" si="18">A10</f>
        <v>Exploratory Leadership Coaching</v>
      </c>
      <c r="B26">
        <f t="shared" ref="B26:G26" si="19">RANK(B10,B$2:B$13,B$16)</f>
        <v>5</v>
      </c>
      <c r="C26">
        <f t="shared" si="19"/>
        <v>7</v>
      </c>
      <c r="D26">
        <f t="shared" si="19"/>
        <v>8</v>
      </c>
      <c r="E26">
        <f t="shared" si="19"/>
        <v>8</v>
      </c>
      <c r="F26">
        <f t="shared" si="19"/>
        <v>8</v>
      </c>
      <c r="G26">
        <f t="shared" si="19"/>
        <v>5</v>
      </c>
      <c r="H26">
        <v>200</v>
      </c>
      <c r="I26">
        <f>STD!H58</f>
        <v>200</v>
      </c>
      <c r="J26">
        <f>IF(STD!J58*STD!AA58&lt;=0,1,0)</f>
        <v>1</v>
      </c>
      <c r="K26" t="s">
        <v>192</v>
      </c>
    </row>
    <row r="27" spans="1:11" x14ac:dyDescent="0.3">
      <c r="A27" t="str">
        <f t="shared" ref="A27" si="20">A11</f>
        <v>Adaptive Integrative Coaching</v>
      </c>
      <c r="B27">
        <f t="shared" ref="B27:G27" si="21">RANK(B11,B$2:B$13,B$16)</f>
        <v>5</v>
      </c>
      <c r="C27">
        <f t="shared" si="21"/>
        <v>7</v>
      </c>
      <c r="D27">
        <f t="shared" si="21"/>
        <v>7</v>
      </c>
      <c r="E27">
        <f t="shared" si="21"/>
        <v>8</v>
      </c>
      <c r="F27">
        <f t="shared" si="21"/>
        <v>6</v>
      </c>
      <c r="G27">
        <f t="shared" si="21"/>
        <v>5</v>
      </c>
      <c r="H27">
        <v>200</v>
      </c>
      <c r="I27">
        <f>STD!H59</f>
        <v>200</v>
      </c>
      <c r="J27">
        <f>IF(STD!J59*STD!AA59&lt;=0,1,0)</f>
        <v>1</v>
      </c>
      <c r="K27" t="s">
        <v>192</v>
      </c>
    </row>
    <row r="28" spans="1:11" x14ac:dyDescent="0.3">
      <c r="A28" t="str">
        <f t="shared" ref="A28" si="22">A12</f>
        <v>Presence-Based Coaching</v>
      </c>
      <c r="B28">
        <f t="shared" ref="B28:G28" si="23">RANK(B12,B$2:B$13,B$16)</f>
        <v>12</v>
      </c>
      <c r="C28">
        <f t="shared" si="23"/>
        <v>10</v>
      </c>
      <c r="D28">
        <f t="shared" si="23"/>
        <v>11</v>
      </c>
      <c r="E28">
        <f t="shared" si="23"/>
        <v>10</v>
      </c>
      <c r="F28">
        <f t="shared" si="23"/>
        <v>11</v>
      </c>
      <c r="G28">
        <f t="shared" si="23"/>
        <v>12</v>
      </c>
      <c r="H28">
        <v>100</v>
      </c>
      <c r="I28">
        <f>STD!H60</f>
        <v>100</v>
      </c>
      <c r="J28">
        <f>IF(STD!J60*STD!AA60&lt;=0,1,0)</f>
        <v>1</v>
      </c>
      <c r="K28" t="s">
        <v>192</v>
      </c>
    </row>
    <row r="29" spans="1:11" x14ac:dyDescent="0.3">
      <c r="A29" t="str">
        <f t="shared" ref="A29" si="24">A13</f>
        <v>Performance-Focused Coaching</v>
      </c>
      <c r="B29">
        <f t="shared" ref="B29:G29" si="25">RANK(B13,B$2:B$13,B$16)</f>
        <v>2</v>
      </c>
      <c r="C29">
        <f t="shared" si="25"/>
        <v>3</v>
      </c>
      <c r="D29">
        <f t="shared" si="25"/>
        <v>4</v>
      </c>
      <c r="E29">
        <f t="shared" si="25"/>
        <v>1</v>
      </c>
      <c r="F29">
        <f t="shared" si="25"/>
        <v>2</v>
      </c>
      <c r="G29">
        <f t="shared" si="25"/>
        <v>2</v>
      </c>
      <c r="H29">
        <v>300</v>
      </c>
      <c r="I29">
        <f>STD!H61</f>
        <v>300</v>
      </c>
      <c r="J29">
        <f>IF(STD!J61*STD!AA61&lt;=0,1,0)</f>
        <v>1</v>
      </c>
      <c r="K29" t="s">
        <v>192</v>
      </c>
    </row>
    <row r="30" spans="1:11" x14ac:dyDescent="0.3">
      <c r="A30" t="s">
        <v>25</v>
      </c>
      <c r="B30" s="8">
        <f>CORREL(B2:B13,$H$18:$H$29)</f>
        <v>0.87855523245975387</v>
      </c>
      <c r="C30" s="8">
        <f t="shared" ref="C30:G30" si="26">CORREL(C2:C13,$H$18:$H$29)</f>
        <v>-0.63481598398253103</v>
      </c>
      <c r="D30" s="8">
        <f t="shared" si="26"/>
        <v>-0.68306294150810698</v>
      </c>
      <c r="E30" s="8">
        <f t="shared" si="26"/>
        <v>-0.34299717028501769</v>
      </c>
      <c r="F30" s="8">
        <f t="shared" si="26"/>
        <v>0.73989543550048498</v>
      </c>
      <c r="G30" s="8">
        <f t="shared" si="26"/>
        <v>0.80178372573727319</v>
      </c>
      <c r="H30" s="8"/>
    </row>
    <row r="33" spans="1:11" x14ac:dyDescent="0.3">
      <c r="A33" t="str">
        <f>A17</f>
        <v>Constructed Coaching Variant</v>
      </c>
      <c r="B33" t="str">
        <f t="shared" ref="B33:G33" si="27">B17</f>
        <v>Coach Questions (n)</v>
      </c>
      <c r="C33" t="str">
        <f t="shared" si="27"/>
        <v>Open Questions (%)</v>
      </c>
      <c r="D33" t="str">
        <f t="shared" si="27"/>
        <v>Coachee Talk Time (%)</v>
      </c>
      <c r="E33" t="str">
        <f t="shared" si="27"/>
        <v>Reflective Interventions (n)</v>
      </c>
      <c r="F33" t="str">
        <f t="shared" si="27"/>
        <v>Action Points (n)</v>
      </c>
      <c r="G33" t="str">
        <f t="shared" si="27"/>
        <v>Structure Level (1–5)</v>
      </c>
      <c r="H33" t="s">
        <v>27</v>
      </c>
      <c r="I33" t="s">
        <v>89</v>
      </c>
      <c r="J33" t="s">
        <v>149</v>
      </c>
      <c r="K33" t="s">
        <v>190</v>
      </c>
    </row>
    <row r="34" spans="1:11" x14ac:dyDescent="0.3">
      <c r="A34" t="str">
        <f t="shared" ref="A34:G34" si="28">A18</f>
        <v>Minimal Question Coaching</v>
      </c>
      <c r="B34">
        <f t="shared" si="28"/>
        <v>11</v>
      </c>
      <c r="C34">
        <f t="shared" si="28"/>
        <v>11</v>
      </c>
      <c r="D34">
        <f t="shared" si="28"/>
        <v>10</v>
      </c>
      <c r="E34">
        <f t="shared" si="28"/>
        <v>4</v>
      </c>
      <c r="F34">
        <f t="shared" si="28"/>
        <v>9</v>
      </c>
      <c r="G34">
        <f t="shared" si="28"/>
        <v>9</v>
      </c>
      <c r="H34">
        <v>1000</v>
      </c>
      <c r="I34" s="20">
        <f>Y0!H50</f>
        <v>980.5</v>
      </c>
      <c r="J34">
        <f>IF(Y0!J50*Y0!AA50&lt;=0,1,0)</f>
        <v>1</v>
      </c>
      <c r="K34">
        <f>RANK(I34,I$34:I$45,0)</f>
        <v>9</v>
      </c>
    </row>
    <row r="35" spans="1:11" x14ac:dyDescent="0.3">
      <c r="A35" t="str">
        <f t="shared" ref="A35:G35" si="29">A19</f>
        <v>Action-Oriented Coaching</v>
      </c>
      <c r="B35">
        <f t="shared" si="29"/>
        <v>3</v>
      </c>
      <c r="C35">
        <f t="shared" si="29"/>
        <v>3</v>
      </c>
      <c r="D35">
        <f t="shared" si="29"/>
        <v>2</v>
      </c>
      <c r="E35">
        <f t="shared" si="29"/>
        <v>1</v>
      </c>
      <c r="F35">
        <f t="shared" si="29"/>
        <v>2</v>
      </c>
      <c r="G35">
        <f t="shared" si="29"/>
        <v>2</v>
      </c>
      <c r="H35">
        <v>1000</v>
      </c>
      <c r="I35" s="20">
        <f>Y0!H51</f>
        <v>1024.9000000000001</v>
      </c>
      <c r="J35">
        <f>IF(Y0!J51*Y0!AA51&lt;=0,1,0)</f>
        <v>1</v>
      </c>
      <c r="K35">
        <f t="shared" ref="K35:K45" si="30">RANK(I35,I$34:I$45,0)</f>
        <v>2</v>
      </c>
    </row>
    <row r="36" spans="1:11" x14ac:dyDescent="0.3">
      <c r="A36" t="str">
        <f t="shared" ref="A36:G36" si="31">A20</f>
        <v>Reflection-Centred Coaching</v>
      </c>
      <c r="B36">
        <f t="shared" si="31"/>
        <v>9</v>
      </c>
      <c r="C36">
        <f t="shared" si="31"/>
        <v>9</v>
      </c>
      <c r="D36">
        <f t="shared" si="31"/>
        <v>9</v>
      </c>
      <c r="E36">
        <f t="shared" si="31"/>
        <v>12</v>
      </c>
      <c r="F36">
        <f t="shared" si="31"/>
        <v>9</v>
      </c>
      <c r="G36">
        <f t="shared" si="31"/>
        <v>9</v>
      </c>
      <c r="H36">
        <v>1000</v>
      </c>
      <c r="I36" s="20">
        <f>Y0!H52</f>
        <v>975</v>
      </c>
      <c r="J36">
        <f>IF(Y0!J52*Y0!AA52&lt;=0,1,0)</f>
        <v>1</v>
      </c>
      <c r="K36">
        <f t="shared" si="30"/>
        <v>10</v>
      </c>
    </row>
    <row r="37" spans="1:11" x14ac:dyDescent="0.3">
      <c r="A37" t="str">
        <f t="shared" ref="A37:G37" si="32">A21</f>
        <v>Rapid Solution Coaching</v>
      </c>
      <c r="B37">
        <f t="shared" si="32"/>
        <v>5</v>
      </c>
      <c r="C37">
        <f t="shared" si="32"/>
        <v>5</v>
      </c>
      <c r="D37">
        <f t="shared" si="32"/>
        <v>5</v>
      </c>
      <c r="E37">
        <f t="shared" si="32"/>
        <v>4</v>
      </c>
      <c r="F37">
        <f t="shared" si="32"/>
        <v>4</v>
      </c>
      <c r="G37">
        <f t="shared" si="32"/>
        <v>5</v>
      </c>
      <c r="H37">
        <v>1000</v>
      </c>
      <c r="I37" s="20">
        <f>Y0!H53</f>
        <v>1008.4</v>
      </c>
      <c r="J37">
        <f>IF(Y0!J53*Y0!AA53&lt;=0,1,0)</f>
        <v>1</v>
      </c>
      <c r="K37">
        <f t="shared" si="30"/>
        <v>5</v>
      </c>
    </row>
    <row r="38" spans="1:11" x14ac:dyDescent="0.3">
      <c r="A38" s="22" t="str">
        <f t="shared" ref="A38:G38" si="33">A22</f>
        <v>Highly Structured Goal Coaching</v>
      </c>
      <c r="B38" s="22">
        <f t="shared" si="33"/>
        <v>1</v>
      </c>
      <c r="C38" s="22">
        <f t="shared" si="33"/>
        <v>2</v>
      </c>
      <c r="D38" s="22">
        <f t="shared" si="33"/>
        <v>1</v>
      </c>
      <c r="E38" s="22">
        <f t="shared" si="33"/>
        <v>4</v>
      </c>
      <c r="F38" s="22">
        <f t="shared" si="33"/>
        <v>1</v>
      </c>
      <c r="G38" s="22">
        <f t="shared" si="33"/>
        <v>1</v>
      </c>
      <c r="H38" s="22">
        <v>1000</v>
      </c>
      <c r="I38" s="23">
        <f>Y0!H54</f>
        <v>1026.4000000000001</v>
      </c>
      <c r="J38" s="22">
        <f>IF(Y0!J54*Y0!AA54&lt;=0,1,0)</f>
        <v>1</v>
      </c>
      <c r="K38" s="22">
        <f t="shared" si="30"/>
        <v>1</v>
      </c>
    </row>
    <row r="39" spans="1:11" x14ac:dyDescent="0.3">
      <c r="A39" t="str">
        <f t="shared" ref="A39:G39" si="34">A23</f>
        <v>Dialogic Deep Coaching</v>
      </c>
      <c r="B39">
        <f t="shared" si="34"/>
        <v>8</v>
      </c>
      <c r="C39">
        <f t="shared" si="34"/>
        <v>12</v>
      </c>
      <c r="D39">
        <f t="shared" si="34"/>
        <v>12</v>
      </c>
      <c r="E39">
        <f t="shared" si="34"/>
        <v>10</v>
      </c>
      <c r="F39">
        <f t="shared" si="34"/>
        <v>11</v>
      </c>
      <c r="G39">
        <f t="shared" si="34"/>
        <v>9</v>
      </c>
      <c r="H39">
        <v>1000</v>
      </c>
      <c r="I39" s="20">
        <f>Y0!H55</f>
        <v>972.5</v>
      </c>
      <c r="J39">
        <f>IF(Y0!J55*Y0!AA55&lt;=0,1,0)</f>
        <v>1</v>
      </c>
      <c r="K39">
        <f t="shared" si="30"/>
        <v>11</v>
      </c>
    </row>
    <row r="40" spans="1:11" x14ac:dyDescent="0.3">
      <c r="A40" t="str">
        <f t="shared" ref="A40:G40" si="35">A24</f>
        <v>Balanced Hybrid Coaching</v>
      </c>
      <c r="B40">
        <f t="shared" si="35"/>
        <v>4</v>
      </c>
      <c r="C40">
        <f t="shared" si="35"/>
        <v>6</v>
      </c>
      <c r="D40">
        <f t="shared" si="35"/>
        <v>6</v>
      </c>
      <c r="E40">
        <f t="shared" si="35"/>
        <v>7</v>
      </c>
      <c r="F40">
        <f t="shared" si="35"/>
        <v>6</v>
      </c>
      <c r="G40">
        <f t="shared" si="35"/>
        <v>5</v>
      </c>
      <c r="H40">
        <v>1000</v>
      </c>
      <c r="I40" s="20">
        <f>Y0!H56</f>
        <v>1002.5</v>
      </c>
      <c r="J40">
        <f>IF(Y0!J56*Y0!AA56&lt;=0,1,0)</f>
        <v>1</v>
      </c>
      <c r="K40">
        <f t="shared" si="30"/>
        <v>6</v>
      </c>
    </row>
    <row r="41" spans="1:11" x14ac:dyDescent="0.3">
      <c r="A41" t="str">
        <f t="shared" ref="A41:G41" si="36">A25</f>
        <v>Feedback-Driven Coaching</v>
      </c>
      <c r="B41">
        <f t="shared" si="36"/>
        <v>10</v>
      </c>
      <c r="C41">
        <f t="shared" si="36"/>
        <v>1</v>
      </c>
      <c r="D41">
        <f t="shared" si="36"/>
        <v>2</v>
      </c>
      <c r="E41">
        <f t="shared" si="36"/>
        <v>1</v>
      </c>
      <c r="F41">
        <f t="shared" si="36"/>
        <v>4</v>
      </c>
      <c r="G41">
        <f t="shared" si="36"/>
        <v>2</v>
      </c>
      <c r="H41">
        <v>1000</v>
      </c>
      <c r="I41" s="20">
        <f>Y0!H57</f>
        <v>1021.4</v>
      </c>
      <c r="J41">
        <f>IF(Y0!J57*Y0!AA57&lt;=0,1,0)</f>
        <v>1</v>
      </c>
      <c r="K41">
        <f t="shared" si="30"/>
        <v>4</v>
      </c>
    </row>
    <row r="42" spans="1:11" x14ac:dyDescent="0.3">
      <c r="A42" t="str">
        <f t="shared" ref="A42:G42" si="37">A26</f>
        <v>Exploratory Leadership Coaching</v>
      </c>
      <c r="B42">
        <f t="shared" si="37"/>
        <v>5</v>
      </c>
      <c r="C42">
        <f t="shared" si="37"/>
        <v>7</v>
      </c>
      <c r="D42">
        <f t="shared" si="37"/>
        <v>8</v>
      </c>
      <c r="E42">
        <f t="shared" si="37"/>
        <v>8</v>
      </c>
      <c r="F42">
        <f t="shared" si="37"/>
        <v>8</v>
      </c>
      <c r="G42">
        <f t="shared" si="37"/>
        <v>5</v>
      </c>
      <c r="H42">
        <v>1000</v>
      </c>
      <c r="I42" s="20">
        <f>Y0!H58</f>
        <v>995.5</v>
      </c>
      <c r="J42">
        <f>IF(Y0!J58*Y0!AA58&lt;=0,1,0)</f>
        <v>1</v>
      </c>
      <c r="K42">
        <f t="shared" si="30"/>
        <v>8</v>
      </c>
    </row>
    <row r="43" spans="1:11" x14ac:dyDescent="0.3">
      <c r="A43" t="str">
        <f t="shared" ref="A43:G43" si="38">A27</f>
        <v>Adaptive Integrative Coaching</v>
      </c>
      <c r="B43">
        <f t="shared" si="38"/>
        <v>5</v>
      </c>
      <c r="C43">
        <f t="shared" si="38"/>
        <v>7</v>
      </c>
      <c r="D43">
        <f t="shared" si="38"/>
        <v>7</v>
      </c>
      <c r="E43">
        <f t="shared" si="38"/>
        <v>8</v>
      </c>
      <c r="F43">
        <f t="shared" si="38"/>
        <v>6</v>
      </c>
      <c r="G43">
        <f t="shared" si="38"/>
        <v>5</v>
      </c>
      <c r="H43">
        <v>1000</v>
      </c>
      <c r="I43" s="20">
        <f>Y0!H59</f>
        <v>998.5</v>
      </c>
      <c r="J43">
        <f>IF(Y0!J59*Y0!AA59&lt;=0,1,0)</f>
        <v>1</v>
      </c>
      <c r="K43">
        <f t="shared" si="30"/>
        <v>7</v>
      </c>
    </row>
    <row r="44" spans="1:11" x14ac:dyDescent="0.3">
      <c r="A44" s="24" t="str">
        <f t="shared" ref="A44:G44" si="39">A28</f>
        <v>Presence-Based Coaching</v>
      </c>
      <c r="B44" s="24">
        <f t="shared" si="39"/>
        <v>12</v>
      </c>
      <c r="C44" s="24">
        <f t="shared" si="39"/>
        <v>10</v>
      </c>
      <c r="D44" s="24">
        <f t="shared" si="39"/>
        <v>11</v>
      </c>
      <c r="E44" s="24">
        <f t="shared" si="39"/>
        <v>10</v>
      </c>
      <c r="F44" s="24">
        <f t="shared" si="39"/>
        <v>11</v>
      </c>
      <c r="G44" s="24">
        <f t="shared" si="39"/>
        <v>12</v>
      </c>
      <c r="H44" s="24">
        <v>1000</v>
      </c>
      <c r="I44" s="25">
        <f>Y0!H60</f>
        <v>970.5</v>
      </c>
      <c r="J44" s="24">
        <f>IF(Y0!J60*Y0!AA60&lt;=0,1,0)</f>
        <v>1</v>
      </c>
      <c r="K44" s="24">
        <f t="shared" si="30"/>
        <v>12</v>
      </c>
    </row>
    <row r="45" spans="1:11" x14ac:dyDescent="0.3">
      <c r="A45" t="str">
        <f t="shared" ref="A45:G45" si="40">A29</f>
        <v>Performance-Focused Coaching</v>
      </c>
      <c r="B45">
        <f t="shared" si="40"/>
        <v>2</v>
      </c>
      <c r="C45">
        <f t="shared" si="40"/>
        <v>3</v>
      </c>
      <c r="D45">
        <f t="shared" si="40"/>
        <v>4</v>
      </c>
      <c r="E45">
        <f t="shared" si="40"/>
        <v>1</v>
      </c>
      <c r="F45">
        <f t="shared" si="40"/>
        <v>2</v>
      </c>
      <c r="G45">
        <f t="shared" si="40"/>
        <v>2</v>
      </c>
      <c r="H45">
        <v>1000</v>
      </c>
      <c r="I45" s="20">
        <f>Y0!H61</f>
        <v>1023.9</v>
      </c>
      <c r="J45">
        <f>IF(Y0!J61*Y0!AA61&lt;=0,1,0)</f>
        <v>1</v>
      </c>
      <c r="K45">
        <f t="shared" si="30"/>
        <v>3</v>
      </c>
    </row>
    <row r="48" spans="1:11" x14ac:dyDescent="0.3">
      <c r="A48" t="s">
        <v>208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 t="s">
        <v>230</v>
      </c>
      <c r="J48" t="s">
        <v>25</v>
      </c>
      <c r="K48" t="s">
        <v>231</v>
      </c>
    </row>
    <row r="49" spans="1:12" ht="43.2" x14ac:dyDescent="0.3">
      <c r="A49" t="str">
        <f>A33</f>
        <v>Constructed Coaching Variant</v>
      </c>
      <c r="B49" t="str">
        <f t="shared" ref="B49:G49" si="41">B33</f>
        <v>Coach Questions (n)</v>
      </c>
      <c r="C49" t="str">
        <f t="shared" si="41"/>
        <v>Open Questions (%)</v>
      </c>
      <c r="D49" t="str">
        <f t="shared" si="41"/>
        <v>Coachee Talk Time (%)</v>
      </c>
      <c r="E49" t="str">
        <f t="shared" si="41"/>
        <v>Reflective Interventions (n)</v>
      </c>
      <c r="F49" t="str">
        <f t="shared" si="41"/>
        <v>Action Points (n)</v>
      </c>
      <c r="G49" t="str">
        <f t="shared" si="41"/>
        <v>Structure Level (1–5)</v>
      </c>
      <c r="H49" s="7" t="s">
        <v>207</v>
      </c>
      <c r="I49" t="s">
        <v>209</v>
      </c>
      <c r="J49" s="32">
        <f>CORREL(H50:H61,K50:K61)</f>
        <v>7.6923076923076941E-2</v>
      </c>
      <c r="K49" s="7" t="str">
        <f>H49</f>
        <v>Subjective Ideality Ranking for a given partner</v>
      </c>
      <c r="L49" t="str">
        <f>I49</f>
        <v>Mirroring</v>
      </c>
    </row>
    <row r="50" spans="1:12" x14ac:dyDescent="0.3">
      <c r="A50" t="str">
        <f t="shared" ref="A50" si="42">A34</f>
        <v>Minimal Question Coaching</v>
      </c>
      <c r="B50">
        <f>RANK(B2,B$2:B$13,B$48)</f>
        <v>11</v>
      </c>
      <c r="C50">
        <f t="shared" ref="C50:G50" si="43">RANK(C2,C$2:C$13,C$48)</f>
        <v>2</v>
      </c>
      <c r="D50">
        <f t="shared" si="43"/>
        <v>3</v>
      </c>
      <c r="E50">
        <f t="shared" si="43"/>
        <v>7</v>
      </c>
      <c r="F50">
        <f t="shared" si="43"/>
        <v>9</v>
      </c>
      <c r="G50">
        <f t="shared" si="43"/>
        <v>9</v>
      </c>
      <c r="H50">
        <v>1000</v>
      </c>
      <c r="I50">
        <f>13000-H50</f>
        <v>12000</v>
      </c>
      <c r="K50">
        <f>K34*1000</f>
        <v>9000</v>
      </c>
      <c r="L50">
        <f>13000-K50</f>
        <v>4000</v>
      </c>
    </row>
    <row r="51" spans="1:12" x14ac:dyDescent="0.3">
      <c r="A51" t="str">
        <f t="shared" ref="A51" si="44">A35</f>
        <v>Action-Oriented Coaching</v>
      </c>
      <c r="B51">
        <f t="shared" ref="B51:G51" si="45">RANK(B3,B$2:B$13,B$48)</f>
        <v>3</v>
      </c>
      <c r="C51">
        <f t="shared" si="45"/>
        <v>9</v>
      </c>
      <c r="D51">
        <f t="shared" si="45"/>
        <v>10</v>
      </c>
      <c r="E51">
        <f t="shared" si="45"/>
        <v>10</v>
      </c>
      <c r="F51">
        <f t="shared" si="45"/>
        <v>2</v>
      </c>
      <c r="G51">
        <f t="shared" si="45"/>
        <v>2</v>
      </c>
      <c r="H51">
        <v>2000</v>
      </c>
      <c r="I51">
        <f t="shared" ref="I51:I61" si="46">13000-H51</f>
        <v>11000</v>
      </c>
      <c r="K51">
        <f t="shared" ref="K51:K61" si="47">K35*1000</f>
        <v>2000</v>
      </c>
      <c r="L51">
        <f t="shared" ref="L51:L61" si="48">13000-K51</f>
        <v>11000</v>
      </c>
    </row>
    <row r="52" spans="1:12" x14ac:dyDescent="0.3">
      <c r="A52" t="str">
        <f t="shared" ref="A52" si="49">A36</f>
        <v>Reflection-Centred Coaching</v>
      </c>
      <c r="B52">
        <f t="shared" ref="B52:G52" si="50">RANK(B4,B$2:B$13,B$48)</f>
        <v>9</v>
      </c>
      <c r="C52">
        <f t="shared" si="50"/>
        <v>4</v>
      </c>
      <c r="D52">
        <f t="shared" si="50"/>
        <v>4</v>
      </c>
      <c r="E52">
        <f t="shared" si="50"/>
        <v>1</v>
      </c>
      <c r="F52">
        <f t="shared" si="50"/>
        <v>9</v>
      </c>
      <c r="G52">
        <f t="shared" si="50"/>
        <v>9</v>
      </c>
      <c r="H52">
        <v>3000</v>
      </c>
      <c r="I52">
        <f t="shared" si="46"/>
        <v>10000</v>
      </c>
      <c r="K52">
        <f t="shared" si="47"/>
        <v>10000</v>
      </c>
      <c r="L52">
        <f t="shared" si="48"/>
        <v>3000</v>
      </c>
    </row>
    <row r="53" spans="1:12" x14ac:dyDescent="0.3">
      <c r="A53" t="str">
        <f t="shared" ref="A53" si="51">A37</f>
        <v>Rapid Solution Coaching</v>
      </c>
      <c r="B53">
        <f t="shared" ref="B53:G53" si="52">RANK(B5,B$2:B$13,B$48)</f>
        <v>5</v>
      </c>
      <c r="C53">
        <f t="shared" si="52"/>
        <v>8</v>
      </c>
      <c r="D53">
        <f t="shared" si="52"/>
        <v>8</v>
      </c>
      <c r="E53">
        <f t="shared" si="52"/>
        <v>7</v>
      </c>
      <c r="F53">
        <f t="shared" si="52"/>
        <v>4</v>
      </c>
      <c r="G53">
        <f t="shared" si="52"/>
        <v>5</v>
      </c>
      <c r="H53">
        <v>4000</v>
      </c>
      <c r="I53">
        <f t="shared" si="46"/>
        <v>9000</v>
      </c>
      <c r="K53">
        <f t="shared" si="47"/>
        <v>5000</v>
      </c>
      <c r="L53">
        <f t="shared" si="48"/>
        <v>8000</v>
      </c>
    </row>
    <row r="54" spans="1:12" x14ac:dyDescent="0.3">
      <c r="A54" s="27" t="str">
        <f t="shared" ref="A54" si="53">A38</f>
        <v>Highly Structured Goal Coaching</v>
      </c>
      <c r="B54">
        <f t="shared" ref="B54:G54" si="54">RANK(B6,B$2:B$13,B$48)</f>
        <v>1</v>
      </c>
      <c r="C54">
        <f t="shared" si="54"/>
        <v>11</v>
      </c>
      <c r="D54">
        <f t="shared" si="54"/>
        <v>12</v>
      </c>
      <c r="E54">
        <f t="shared" si="54"/>
        <v>7</v>
      </c>
      <c r="F54">
        <f t="shared" si="54"/>
        <v>1</v>
      </c>
      <c r="G54">
        <f t="shared" si="54"/>
        <v>1</v>
      </c>
      <c r="H54">
        <v>5000</v>
      </c>
      <c r="I54">
        <f t="shared" si="46"/>
        <v>8000</v>
      </c>
      <c r="K54">
        <f t="shared" si="47"/>
        <v>1000</v>
      </c>
      <c r="L54">
        <f t="shared" si="48"/>
        <v>12000</v>
      </c>
    </row>
    <row r="55" spans="1:12" x14ac:dyDescent="0.3">
      <c r="A55" s="27" t="str">
        <f t="shared" ref="A55" si="55">A39</f>
        <v>Dialogic Deep Coaching</v>
      </c>
      <c r="B55">
        <f t="shared" ref="B55:G55" si="56">RANK(B7,B$2:B$13,B$48)</f>
        <v>8</v>
      </c>
      <c r="C55">
        <f t="shared" si="56"/>
        <v>1</v>
      </c>
      <c r="D55">
        <f t="shared" si="56"/>
        <v>1</v>
      </c>
      <c r="E55">
        <f t="shared" si="56"/>
        <v>2</v>
      </c>
      <c r="F55">
        <f t="shared" si="56"/>
        <v>11</v>
      </c>
      <c r="G55">
        <f t="shared" si="56"/>
        <v>9</v>
      </c>
      <c r="H55">
        <v>6000</v>
      </c>
      <c r="I55">
        <f t="shared" si="46"/>
        <v>7000</v>
      </c>
      <c r="K55">
        <f t="shared" si="47"/>
        <v>11000</v>
      </c>
      <c r="L55">
        <f t="shared" si="48"/>
        <v>2000</v>
      </c>
    </row>
    <row r="56" spans="1:12" x14ac:dyDescent="0.3">
      <c r="A56" s="27" t="str">
        <f t="shared" ref="A56" si="57">A40</f>
        <v>Balanced Hybrid Coaching</v>
      </c>
      <c r="B56">
        <f t="shared" ref="B56:G56" si="58">RANK(B8,B$2:B$13,B$48)</f>
        <v>4</v>
      </c>
      <c r="C56">
        <f t="shared" si="58"/>
        <v>7</v>
      </c>
      <c r="D56">
        <f t="shared" si="58"/>
        <v>7</v>
      </c>
      <c r="E56">
        <f t="shared" si="58"/>
        <v>6</v>
      </c>
      <c r="F56">
        <f t="shared" si="58"/>
        <v>6</v>
      </c>
      <c r="G56">
        <f t="shared" si="58"/>
        <v>5</v>
      </c>
      <c r="H56">
        <v>7000</v>
      </c>
      <c r="I56">
        <f t="shared" si="46"/>
        <v>6000</v>
      </c>
      <c r="K56">
        <f t="shared" si="47"/>
        <v>6000</v>
      </c>
      <c r="L56">
        <f t="shared" si="48"/>
        <v>7000</v>
      </c>
    </row>
    <row r="57" spans="1:12" x14ac:dyDescent="0.3">
      <c r="A57" s="27" t="str">
        <f t="shared" ref="A57" si="59">A41</f>
        <v>Feedback-Driven Coaching</v>
      </c>
      <c r="B57">
        <f t="shared" ref="B57:G57" si="60">RANK(B9,B$2:B$13,B$48)</f>
        <v>10</v>
      </c>
      <c r="C57">
        <f t="shared" si="60"/>
        <v>12</v>
      </c>
      <c r="D57">
        <f t="shared" si="60"/>
        <v>10</v>
      </c>
      <c r="E57">
        <f t="shared" si="60"/>
        <v>10</v>
      </c>
      <c r="F57">
        <f t="shared" si="60"/>
        <v>4</v>
      </c>
      <c r="G57">
        <f t="shared" si="60"/>
        <v>2</v>
      </c>
      <c r="H57">
        <v>8000</v>
      </c>
      <c r="I57">
        <f t="shared" si="46"/>
        <v>5000</v>
      </c>
      <c r="K57">
        <f t="shared" si="47"/>
        <v>4000</v>
      </c>
      <c r="L57">
        <f t="shared" si="48"/>
        <v>9000</v>
      </c>
    </row>
    <row r="58" spans="1:12" x14ac:dyDescent="0.3">
      <c r="A58" s="27" t="str">
        <f t="shared" ref="A58" si="61">A42</f>
        <v>Exploratory Leadership Coaching</v>
      </c>
      <c r="B58">
        <f t="shared" ref="B58:G58" si="62">RANK(B10,B$2:B$13,B$48)</f>
        <v>5</v>
      </c>
      <c r="C58">
        <f t="shared" si="62"/>
        <v>5</v>
      </c>
      <c r="D58">
        <f t="shared" si="62"/>
        <v>5</v>
      </c>
      <c r="E58">
        <f t="shared" si="62"/>
        <v>4</v>
      </c>
      <c r="F58">
        <f t="shared" si="62"/>
        <v>8</v>
      </c>
      <c r="G58">
        <f t="shared" si="62"/>
        <v>5</v>
      </c>
      <c r="H58">
        <v>9000</v>
      </c>
      <c r="I58">
        <f t="shared" si="46"/>
        <v>4000</v>
      </c>
      <c r="K58">
        <f t="shared" si="47"/>
        <v>8000</v>
      </c>
      <c r="L58">
        <f t="shared" si="48"/>
        <v>5000</v>
      </c>
    </row>
    <row r="59" spans="1:12" x14ac:dyDescent="0.3">
      <c r="A59" s="27" t="str">
        <f t="shared" ref="A59" si="63">A43</f>
        <v>Adaptive Integrative Coaching</v>
      </c>
      <c r="B59">
        <f t="shared" ref="B59:G59" si="64">RANK(B11,B$2:B$13,B$48)</f>
        <v>5</v>
      </c>
      <c r="C59">
        <f t="shared" si="64"/>
        <v>5</v>
      </c>
      <c r="D59">
        <f t="shared" si="64"/>
        <v>6</v>
      </c>
      <c r="E59">
        <f t="shared" si="64"/>
        <v>4</v>
      </c>
      <c r="F59">
        <f t="shared" si="64"/>
        <v>6</v>
      </c>
      <c r="G59">
        <f t="shared" si="64"/>
        <v>5</v>
      </c>
      <c r="H59">
        <v>10000</v>
      </c>
      <c r="I59">
        <f t="shared" si="46"/>
        <v>3000</v>
      </c>
      <c r="K59">
        <f t="shared" si="47"/>
        <v>7000</v>
      </c>
      <c r="L59">
        <f t="shared" si="48"/>
        <v>6000</v>
      </c>
    </row>
    <row r="60" spans="1:12" x14ac:dyDescent="0.3">
      <c r="A60" s="27" t="str">
        <f t="shared" ref="A60" si="65">A44</f>
        <v>Presence-Based Coaching</v>
      </c>
      <c r="B60">
        <f t="shared" ref="B60:G60" si="66">RANK(B12,B$2:B$13,B$48)</f>
        <v>12</v>
      </c>
      <c r="C60">
        <f t="shared" si="66"/>
        <v>3</v>
      </c>
      <c r="D60">
        <f t="shared" si="66"/>
        <v>2</v>
      </c>
      <c r="E60">
        <f t="shared" si="66"/>
        <v>2</v>
      </c>
      <c r="F60">
        <f t="shared" si="66"/>
        <v>11</v>
      </c>
      <c r="G60">
        <f t="shared" si="66"/>
        <v>12</v>
      </c>
      <c r="H60">
        <v>11000</v>
      </c>
      <c r="I60">
        <f t="shared" si="46"/>
        <v>2000</v>
      </c>
      <c r="K60">
        <f t="shared" si="47"/>
        <v>12000</v>
      </c>
      <c r="L60">
        <f t="shared" si="48"/>
        <v>1000</v>
      </c>
    </row>
    <row r="61" spans="1:12" x14ac:dyDescent="0.3">
      <c r="A61" t="str">
        <f t="shared" ref="A61" si="67">A45</f>
        <v>Performance-Focused Coaching</v>
      </c>
      <c r="B61">
        <f t="shared" ref="B61:G61" si="68">RANK(B13,B$2:B$13,B$48)</f>
        <v>2</v>
      </c>
      <c r="C61">
        <f t="shared" si="68"/>
        <v>9</v>
      </c>
      <c r="D61">
        <f t="shared" si="68"/>
        <v>9</v>
      </c>
      <c r="E61">
        <f t="shared" si="68"/>
        <v>10</v>
      </c>
      <c r="F61">
        <f t="shared" si="68"/>
        <v>2</v>
      </c>
      <c r="G61">
        <f t="shared" si="68"/>
        <v>2</v>
      </c>
      <c r="H61">
        <v>12000</v>
      </c>
      <c r="I61">
        <f t="shared" si="46"/>
        <v>1000</v>
      </c>
      <c r="K61">
        <f t="shared" si="47"/>
        <v>3000</v>
      </c>
      <c r="L61">
        <f t="shared" si="48"/>
        <v>10000</v>
      </c>
    </row>
    <row r="64" spans="1:12" x14ac:dyDescent="0.3">
      <c r="A64" t="str">
        <f>A50</f>
        <v>Minimal Question Coaching</v>
      </c>
      <c r="B64">
        <f>B50</f>
        <v>11</v>
      </c>
      <c r="C64">
        <f t="shared" ref="C64:G64" si="69">C50</f>
        <v>2</v>
      </c>
      <c r="D64">
        <f t="shared" si="69"/>
        <v>3</v>
      </c>
      <c r="E64">
        <f t="shared" si="69"/>
        <v>7</v>
      </c>
      <c r="F64">
        <f t="shared" si="69"/>
        <v>9</v>
      </c>
      <c r="G64">
        <f t="shared" si="69"/>
        <v>9</v>
      </c>
      <c r="H64">
        <f>K50</f>
        <v>9000</v>
      </c>
    </row>
    <row r="65" spans="1:8" x14ac:dyDescent="0.3">
      <c r="A65" t="str">
        <f t="shared" ref="A65:G65" si="70">A51</f>
        <v>Action-Oriented Coaching</v>
      </c>
      <c r="B65">
        <f t="shared" si="70"/>
        <v>3</v>
      </c>
      <c r="C65">
        <f t="shared" si="70"/>
        <v>9</v>
      </c>
      <c r="D65">
        <f t="shared" si="70"/>
        <v>10</v>
      </c>
      <c r="E65">
        <f t="shared" si="70"/>
        <v>10</v>
      </c>
      <c r="F65">
        <f t="shared" si="70"/>
        <v>2</v>
      </c>
      <c r="G65">
        <f t="shared" si="70"/>
        <v>2</v>
      </c>
      <c r="H65">
        <f t="shared" ref="H65:H75" si="71">K51</f>
        <v>2000</v>
      </c>
    </row>
    <row r="66" spans="1:8" x14ac:dyDescent="0.3">
      <c r="A66" t="str">
        <f t="shared" ref="A66:G66" si="72">A52</f>
        <v>Reflection-Centred Coaching</v>
      </c>
      <c r="B66">
        <f t="shared" si="72"/>
        <v>9</v>
      </c>
      <c r="C66">
        <f t="shared" si="72"/>
        <v>4</v>
      </c>
      <c r="D66">
        <f t="shared" si="72"/>
        <v>4</v>
      </c>
      <c r="E66">
        <f t="shared" si="72"/>
        <v>1</v>
      </c>
      <c r="F66">
        <f t="shared" si="72"/>
        <v>9</v>
      </c>
      <c r="G66">
        <f t="shared" si="72"/>
        <v>9</v>
      </c>
      <c r="H66">
        <f t="shared" si="71"/>
        <v>10000</v>
      </c>
    </row>
    <row r="67" spans="1:8" x14ac:dyDescent="0.3">
      <c r="A67" t="str">
        <f t="shared" ref="A67:G67" si="73">A53</f>
        <v>Rapid Solution Coaching</v>
      </c>
      <c r="B67">
        <f t="shared" si="73"/>
        <v>5</v>
      </c>
      <c r="C67">
        <f t="shared" si="73"/>
        <v>8</v>
      </c>
      <c r="D67">
        <f t="shared" si="73"/>
        <v>8</v>
      </c>
      <c r="E67">
        <f t="shared" si="73"/>
        <v>7</v>
      </c>
      <c r="F67">
        <f t="shared" si="73"/>
        <v>4</v>
      </c>
      <c r="G67">
        <f t="shared" si="73"/>
        <v>5</v>
      </c>
      <c r="H67">
        <f t="shared" si="71"/>
        <v>5000</v>
      </c>
    </row>
    <row r="68" spans="1:8" x14ac:dyDescent="0.3">
      <c r="A68" t="str">
        <f t="shared" ref="A68:G68" si="74">A54</f>
        <v>Highly Structured Goal Coaching</v>
      </c>
      <c r="B68">
        <f t="shared" si="74"/>
        <v>1</v>
      </c>
      <c r="C68">
        <f t="shared" si="74"/>
        <v>11</v>
      </c>
      <c r="D68">
        <f t="shared" si="74"/>
        <v>12</v>
      </c>
      <c r="E68">
        <f t="shared" si="74"/>
        <v>7</v>
      </c>
      <c r="F68">
        <f t="shared" si="74"/>
        <v>1</v>
      </c>
      <c r="G68">
        <f t="shared" si="74"/>
        <v>1</v>
      </c>
      <c r="H68">
        <f t="shared" si="71"/>
        <v>1000</v>
      </c>
    </row>
    <row r="69" spans="1:8" x14ac:dyDescent="0.3">
      <c r="A69" t="str">
        <f t="shared" ref="A69:G69" si="75">A55</f>
        <v>Dialogic Deep Coaching</v>
      </c>
      <c r="B69">
        <f t="shared" si="75"/>
        <v>8</v>
      </c>
      <c r="C69">
        <f t="shared" si="75"/>
        <v>1</v>
      </c>
      <c r="D69">
        <f t="shared" si="75"/>
        <v>1</v>
      </c>
      <c r="E69">
        <f t="shared" si="75"/>
        <v>2</v>
      </c>
      <c r="F69">
        <f t="shared" si="75"/>
        <v>11</v>
      </c>
      <c r="G69">
        <f t="shared" si="75"/>
        <v>9</v>
      </c>
      <c r="H69">
        <f t="shared" si="71"/>
        <v>11000</v>
      </c>
    </row>
    <row r="70" spans="1:8" x14ac:dyDescent="0.3">
      <c r="A70" t="str">
        <f t="shared" ref="A70:G70" si="76">A56</f>
        <v>Balanced Hybrid Coaching</v>
      </c>
      <c r="B70">
        <f t="shared" si="76"/>
        <v>4</v>
      </c>
      <c r="C70">
        <f t="shared" si="76"/>
        <v>7</v>
      </c>
      <c r="D70">
        <f t="shared" si="76"/>
        <v>7</v>
      </c>
      <c r="E70">
        <f t="shared" si="76"/>
        <v>6</v>
      </c>
      <c r="F70">
        <f t="shared" si="76"/>
        <v>6</v>
      </c>
      <c r="G70">
        <f t="shared" si="76"/>
        <v>5</v>
      </c>
      <c r="H70">
        <f t="shared" si="71"/>
        <v>6000</v>
      </c>
    </row>
    <row r="71" spans="1:8" x14ac:dyDescent="0.3">
      <c r="A71" t="str">
        <f t="shared" ref="A71:G71" si="77">A57</f>
        <v>Feedback-Driven Coaching</v>
      </c>
      <c r="B71">
        <f t="shared" si="77"/>
        <v>10</v>
      </c>
      <c r="C71">
        <f t="shared" si="77"/>
        <v>12</v>
      </c>
      <c r="D71">
        <f t="shared" si="77"/>
        <v>10</v>
      </c>
      <c r="E71">
        <f t="shared" si="77"/>
        <v>10</v>
      </c>
      <c r="F71">
        <f t="shared" si="77"/>
        <v>4</v>
      </c>
      <c r="G71">
        <f t="shared" si="77"/>
        <v>2</v>
      </c>
      <c r="H71">
        <f t="shared" si="71"/>
        <v>4000</v>
      </c>
    </row>
    <row r="72" spans="1:8" x14ac:dyDescent="0.3">
      <c r="A72" t="str">
        <f t="shared" ref="A72:G72" si="78">A58</f>
        <v>Exploratory Leadership Coaching</v>
      </c>
      <c r="B72">
        <f t="shared" si="78"/>
        <v>5</v>
      </c>
      <c r="C72">
        <f t="shared" si="78"/>
        <v>5</v>
      </c>
      <c r="D72">
        <f t="shared" si="78"/>
        <v>5</v>
      </c>
      <c r="E72">
        <f t="shared" si="78"/>
        <v>4</v>
      </c>
      <c r="F72">
        <f t="shared" si="78"/>
        <v>8</v>
      </c>
      <c r="G72">
        <f t="shared" si="78"/>
        <v>5</v>
      </c>
      <c r="H72">
        <f t="shared" si="71"/>
        <v>8000</v>
      </c>
    </row>
    <row r="73" spans="1:8" x14ac:dyDescent="0.3">
      <c r="A73" t="str">
        <f t="shared" ref="A73:G73" si="79">A59</f>
        <v>Adaptive Integrative Coaching</v>
      </c>
      <c r="B73">
        <f t="shared" si="79"/>
        <v>5</v>
      </c>
      <c r="C73">
        <f t="shared" si="79"/>
        <v>5</v>
      </c>
      <c r="D73">
        <f t="shared" si="79"/>
        <v>6</v>
      </c>
      <c r="E73">
        <f t="shared" si="79"/>
        <v>4</v>
      </c>
      <c r="F73">
        <f t="shared" si="79"/>
        <v>6</v>
      </c>
      <c r="G73">
        <f t="shared" si="79"/>
        <v>5</v>
      </c>
      <c r="H73">
        <f t="shared" si="71"/>
        <v>7000</v>
      </c>
    </row>
    <row r="74" spans="1:8" x14ac:dyDescent="0.3">
      <c r="A74" t="str">
        <f t="shared" ref="A74:G74" si="80">A60</f>
        <v>Presence-Based Coaching</v>
      </c>
      <c r="B74">
        <f t="shared" si="80"/>
        <v>12</v>
      </c>
      <c r="C74">
        <f t="shared" si="80"/>
        <v>3</v>
      </c>
      <c r="D74">
        <f t="shared" si="80"/>
        <v>2</v>
      </c>
      <c r="E74">
        <f t="shared" si="80"/>
        <v>2</v>
      </c>
      <c r="F74">
        <f t="shared" si="80"/>
        <v>11</v>
      </c>
      <c r="G74">
        <f t="shared" si="80"/>
        <v>12</v>
      </c>
      <c r="H74">
        <f t="shared" si="71"/>
        <v>12000</v>
      </c>
    </row>
    <row r="75" spans="1:8" x14ac:dyDescent="0.3">
      <c r="A75" t="str">
        <f t="shared" ref="A75:G75" si="81">A61</f>
        <v>Performance-Focused Coaching</v>
      </c>
      <c r="B75">
        <f t="shared" si="81"/>
        <v>2</v>
      </c>
      <c r="C75">
        <f t="shared" si="81"/>
        <v>9</v>
      </c>
      <c r="D75">
        <f t="shared" si="81"/>
        <v>9</v>
      </c>
      <c r="E75">
        <f t="shared" si="81"/>
        <v>10</v>
      </c>
      <c r="F75">
        <f t="shared" si="81"/>
        <v>2</v>
      </c>
      <c r="G75">
        <f t="shared" si="81"/>
        <v>2</v>
      </c>
      <c r="H75">
        <f t="shared" si="71"/>
        <v>3000</v>
      </c>
    </row>
    <row r="79" spans="1:8" x14ac:dyDescent="0.3">
      <c r="A79" s="26" t="s">
        <v>204</v>
      </c>
    </row>
    <row r="80" spans="1:8" x14ac:dyDescent="0.3">
      <c r="A80" s="26" t="s">
        <v>193</v>
      </c>
    </row>
    <row r="81" spans="1:1" x14ac:dyDescent="0.3">
      <c r="A81" s="26" t="s">
        <v>205</v>
      </c>
    </row>
    <row r="82" spans="1:1" x14ac:dyDescent="0.3">
      <c r="A82" s="26" t="s">
        <v>194</v>
      </c>
    </row>
    <row r="83" spans="1:1" x14ac:dyDescent="0.3">
      <c r="A83" s="26" t="s">
        <v>195</v>
      </c>
    </row>
    <row r="84" spans="1:1" x14ac:dyDescent="0.3">
      <c r="A84" s="26" t="s">
        <v>196</v>
      </c>
    </row>
    <row r="85" spans="1:1" x14ac:dyDescent="0.3">
      <c r="A85" s="26" t="s">
        <v>197</v>
      </c>
    </row>
    <row r="86" spans="1:1" x14ac:dyDescent="0.3">
      <c r="A86" s="26" t="s">
        <v>198</v>
      </c>
    </row>
    <row r="87" spans="1:1" x14ac:dyDescent="0.3">
      <c r="A87" s="26" t="s">
        <v>199</v>
      </c>
    </row>
    <row r="88" spans="1:1" x14ac:dyDescent="0.3">
      <c r="A88" s="26" t="s">
        <v>200</v>
      </c>
    </row>
    <row r="89" spans="1:1" x14ac:dyDescent="0.3">
      <c r="A89" s="26" t="s">
        <v>201</v>
      </c>
    </row>
    <row r="90" spans="1:1" x14ac:dyDescent="0.3">
      <c r="A90" s="26" t="s">
        <v>206</v>
      </c>
    </row>
    <row r="91" spans="1:1" x14ac:dyDescent="0.3">
      <c r="A91" s="26" t="s">
        <v>202</v>
      </c>
    </row>
    <row r="92" spans="1:1" x14ac:dyDescent="0.3">
      <c r="A92" s="26" t="s">
        <v>203</v>
      </c>
    </row>
  </sheetData>
  <conditionalFormatting sqref="B18:G29 I18:I2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G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8:H2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8:I2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ED9AD-34C7-4057-A527-C250AF7F2DF9}">
  <dimension ref="A1:AC74"/>
  <sheetViews>
    <sheetView tabSelected="1" topLeftCell="A32" zoomScale="72" workbookViewId="0">
      <selection activeCell="M49" sqref="M49"/>
    </sheetView>
  </sheetViews>
  <sheetFormatPr defaultRowHeight="14.4" x14ac:dyDescent="0.3"/>
  <cols>
    <col min="12" max="13" width="13.33203125" bestFit="1" customWidth="1"/>
    <col min="14" max="15" width="10.77734375" bestFit="1" customWidth="1"/>
  </cols>
  <sheetData>
    <row r="1" spans="1:29" ht="18" x14ac:dyDescent="0.3">
      <c r="A1" s="10"/>
      <c r="R1" s="10"/>
    </row>
    <row r="2" spans="1:29" x14ac:dyDescent="0.3">
      <c r="A2" s="11"/>
      <c r="R2" s="11"/>
    </row>
    <row r="5" spans="1:29" ht="18" x14ac:dyDescent="0.3">
      <c r="A5" s="29" t="s">
        <v>29</v>
      </c>
      <c r="B5" s="30" t="s">
        <v>210</v>
      </c>
      <c r="C5" s="29" t="s">
        <v>30</v>
      </c>
      <c r="D5" s="30">
        <v>12</v>
      </c>
      <c r="E5" s="29" t="s">
        <v>31</v>
      </c>
      <c r="F5" s="30">
        <v>6</v>
      </c>
      <c r="G5" s="29" t="s">
        <v>32</v>
      </c>
      <c r="H5" s="30">
        <v>12</v>
      </c>
      <c r="I5" s="29" t="s">
        <v>33</v>
      </c>
      <c r="J5" s="30">
        <v>0</v>
      </c>
      <c r="K5" s="29" t="s">
        <v>34</v>
      </c>
      <c r="L5" s="30" t="s">
        <v>211</v>
      </c>
      <c r="R5" s="29" t="s">
        <v>29</v>
      </c>
      <c r="S5" s="30" t="s">
        <v>210</v>
      </c>
      <c r="T5" s="29" t="s">
        <v>30</v>
      </c>
      <c r="U5" s="30">
        <v>12</v>
      </c>
      <c r="V5" s="29" t="s">
        <v>31</v>
      </c>
      <c r="W5" s="30">
        <v>6</v>
      </c>
      <c r="X5" s="29" t="s">
        <v>32</v>
      </c>
      <c r="Y5" s="30">
        <v>12</v>
      </c>
      <c r="Z5" s="29" t="s">
        <v>33</v>
      </c>
      <c r="AA5" s="30">
        <v>0</v>
      </c>
      <c r="AB5" s="29" t="s">
        <v>34</v>
      </c>
      <c r="AC5" s="30" t="s">
        <v>211</v>
      </c>
    </row>
    <row r="6" spans="1:29" ht="18.600000000000001" thickBot="1" x14ac:dyDescent="0.35">
      <c r="A6" s="10"/>
      <c r="R6" s="10"/>
    </row>
    <row r="7" spans="1:29" ht="15" thickBot="1" x14ac:dyDescent="0.35">
      <c r="A7" s="14" t="s">
        <v>36</v>
      </c>
      <c r="B7" s="14" t="s">
        <v>37</v>
      </c>
      <c r="C7" s="14" t="s">
        <v>38</v>
      </c>
      <c r="D7" s="14" t="s">
        <v>39</v>
      </c>
      <c r="E7" s="14" t="s">
        <v>40</v>
      </c>
      <c r="F7" s="14" t="s">
        <v>41</v>
      </c>
      <c r="G7" s="14" t="s">
        <v>42</v>
      </c>
      <c r="H7" s="14" t="s">
        <v>43</v>
      </c>
      <c r="J7" s="21" t="s">
        <v>226</v>
      </c>
      <c r="K7" s="21" t="s">
        <v>226</v>
      </c>
      <c r="L7" s="21" t="s">
        <v>226</v>
      </c>
      <c r="M7" s="21" t="s">
        <v>226</v>
      </c>
      <c r="N7" s="21" t="s">
        <v>226</v>
      </c>
      <c r="O7" s="21" t="s">
        <v>226</v>
      </c>
      <c r="P7" s="21" t="s">
        <v>226</v>
      </c>
      <c r="R7" s="14" t="s">
        <v>36</v>
      </c>
      <c r="S7" s="14" t="s">
        <v>37</v>
      </c>
      <c r="T7" s="14" t="s">
        <v>38</v>
      </c>
      <c r="U7" s="14" t="s">
        <v>39</v>
      </c>
      <c r="V7" s="14" t="s">
        <v>40</v>
      </c>
      <c r="W7" s="14" t="s">
        <v>41</v>
      </c>
      <c r="X7" s="14" t="s">
        <v>42</v>
      </c>
      <c r="Y7" s="14" t="s">
        <v>43</v>
      </c>
    </row>
    <row r="8" spans="1:29" ht="15" thickBot="1" x14ac:dyDescent="0.35">
      <c r="A8" s="14" t="s">
        <v>44</v>
      </c>
      <c r="B8" s="15">
        <v>11</v>
      </c>
      <c r="C8" s="15">
        <v>2</v>
      </c>
      <c r="D8" s="15">
        <v>3</v>
      </c>
      <c r="E8" s="15">
        <v>7</v>
      </c>
      <c r="F8" s="15">
        <v>9</v>
      </c>
      <c r="G8" s="15">
        <v>9</v>
      </c>
      <c r="H8" s="15">
        <v>9000</v>
      </c>
      <c r="J8">
        <f>'Coaching Variants'!B50</f>
        <v>11</v>
      </c>
      <c r="K8">
        <f>'Coaching Variants'!C50</f>
        <v>2</v>
      </c>
      <c r="L8">
        <f>'Coaching Variants'!D50</f>
        <v>3</v>
      </c>
      <c r="M8">
        <f>'Coaching Variants'!E50</f>
        <v>7</v>
      </c>
      <c r="N8">
        <f>'Coaching Variants'!F50</f>
        <v>9</v>
      </c>
      <c r="O8">
        <f>'Coaching Variants'!G50</f>
        <v>9</v>
      </c>
      <c r="P8">
        <f>'Coaching Variants'!L50</f>
        <v>4000</v>
      </c>
      <c r="R8" s="14" t="s">
        <v>44</v>
      </c>
      <c r="S8" s="15">
        <v>11</v>
      </c>
      <c r="T8" s="15">
        <v>2</v>
      </c>
      <c r="U8" s="15">
        <v>3</v>
      </c>
      <c r="V8" s="15">
        <v>7</v>
      </c>
      <c r="W8" s="15">
        <v>9</v>
      </c>
      <c r="X8" s="15">
        <v>9</v>
      </c>
      <c r="Y8" s="15">
        <v>4000</v>
      </c>
    </row>
    <row r="9" spans="1:29" ht="15" thickBot="1" x14ac:dyDescent="0.35">
      <c r="A9" s="14" t="s">
        <v>45</v>
      </c>
      <c r="B9" s="15">
        <v>3</v>
      </c>
      <c r="C9" s="15">
        <v>9</v>
      </c>
      <c r="D9" s="15">
        <v>10</v>
      </c>
      <c r="E9" s="15">
        <v>10</v>
      </c>
      <c r="F9" s="15">
        <v>2</v>
      </c>
      <c r="G9" s="15">
        <v>2</v>
      </c>
      <c r="H9" s="15">
        <v>2000</v>
      </c>
      <c r="J9">
        <f>'Coaching Variants'!B51</f>
        <v>3</v>
      </c>
      <c r="K9">
        <f>'Coaching Variants'!C51</f>
        <v>9</v>
      </c>
      <c r="L9">
        <f>'Coaching Variants'!D51</f>
        <v>10</v>
      </c>
      <c r="M9">
        <f>'Coaching Variants'!E51</f>
        <v>10</v>
      </c>
      <c r="N9">
        <f>'Coaching Variants'!F51</f>
        <v>2</v>
      </c>
      <c r="O9">
        <f>'Coaching Variants'!G51</f>
        <v>2</v>
      </c>
      <c r="P9">
        <f>'Coaching Variants'!L51</f>
        <v>11000</v>
      </c>
      <c r="R9" s="14" t="s">
        <v>45</v>
      </c>
      <c r="S9" s="15">
        <v>3</v>
      </c>
      <c r="T9" s="15">
        <v>9</v>
      </c>
      <c r="U9" s="15">
        <v>10</v>
      </c>
      <c r="V9" s="15">
        <v>10</v>
      </c>
      <c r="W9" s="15">
        <v>2</v>
      </c>
      <c r="X9" s="15">
        <v>2</v>
      </c>
      <c r="Y9" s="15">
        <v>11000</v>
      </c>
    </row>
    <row r="10" spans="1:29" ht="15" thickBot="1" x14ac:dyDescent="0.35">
      <c r="A10" s="14" t="s">
        <v>46</v>
      </c>
      <c r="B10" s="15">
        <v>9</v>
      </c>
      <c r="C10" s="15">
        <v>4</v>
      </c>
      <c r="D10" s="15">
        <v>4</v>
      </c>
      <c r="E10" s="15">
        <v>1</v>
      </c>
      <c r="F10" s="15">
        <v>9</v>
      </c>
      <c r="G10" s="15">
        <v>9</v>
      </c>
      <c r="H10" s="15">
        <v>10000</v>
      </c>
      <c r="J10">
        <f>'Coaching Variants'!B52</f>
        <v>9</v>
      </c>
      <c r="K10">
        <f>'Coaching Variants'!C52</f>
        <v>4</v>
      </c>
      <c r="L10">
        <f>'Coaching Variants'!D52</f>
        <v>4</v>
      </c>
      <c r="M10">
        <f>'Coaching Variants'!E52</f>
        <v>1</v>
      </c>
      <c r="N10">
        <f>'Coaching Variants'!F52</f>
        <v>9</v>
      </c>
      <c r="O10">
        <f>'Coaching Variants'!G52</f>
        <v>9</v>
      </c>
      <c r="P10">
        <f>'Coaching Variants'!L52</f>
        <v>3000</v>
      </c>
      <c r="R10" s="14" t="s">
        <v>46</v>
      </c>
      <c r="S10" s="15">
        <v>9</v>
      </c>
      <c r="T10" s="15">
        <v>4</v>
      </c>
      <c r="U10" s="15">
        <v>4</v>
      </c>
      <c r="V10" s="15">
        <v>1</v>
      </c>
      <c r="W10" s="15">
        <v>9</v>
      </c>
      <c r="X10" s="15">
        <v>9</v>
      </c>
      <c r="Y10" s="15">
        <v>3000</v>
      </c>
    </row>
    <row r="11" spans="1:29" ht="15" thickBot="1" x14ac:dyDescent="0.35">
      <c r="A11" s="14" t="s">
        <v>47</v>
      </c>
      <c r="B11" s="15">
        <v>5</v>
      </c>
      <c r="C11" s="15">
        <v>8</v>
      </c>
      <c r="D11" s="15">
        <v>8</v>
      </c>
      <c r="E11" s="15">
        <v>7</v>
      </c>
      <c r="F11" s="15">
        <v>4</v>
      </c>
      <c r="G11" s="15">
        <v>5</v>
      </c>
      <c r="H11" s="15">
        <v>5000</v>
      </c>
      <c r="J11">
        <f>'Coaching Variants'!B53</f>
        <v>5</v>
      </c>
      <c r="K11">
        <f>'Coaching Variants'!C53</f>
        <v>8</v>
      </c>
      <c r="L11">
        <f>'Coaching Variants'!D53</f>
        <v>8</v>
      </c>
      <c r="M11">
        <f>'Coaching Variants'!E53</f>
        <v>7</v>
      </c>
      <c r="N11">
        <f>'Coaching Variants'!F53</f>
        <v>4</v>
      </c>
      <c r="O11">
        <f>'Coaching Variants'!G53</f>
        <v>5</v>
      </c>
      <c r="P11">
        <f>'Coaching Variants'!L53</f>
        <v>8000</v>
      </c>
      <c r="R11" s="14" t="s">
        <v>47</v>
      </c>
      <c r="S11" s="15">
        <v>5</v>
      </c>
      <c r="T11" s="15">
        <v>8</v>
      </c>
      <c r="U11" s="15">
        <v>8</v>
      </c>
      <c r="V11" s="15">
        <v>7</v>
      </c>
      <c r="W11" s="15">
        <v>4</v>
      </c>
      <c r="X11" s="15">
        <v>5</v>
      </c>
      <c r="Y11" s="15">
        <v>8000</v>
      </c>
    </row>
    <row r="12" spans="1:29" ht="15" thickBot="1" x14ac:dyDescent="0.35">
      <c r="A12" s="14" t="s">
        <v>48</v>
      </c>
      <c r="B12" s="15">
        <v>1</v>
      </c>
      <c r="C12" s="15">
        <v>11</v>
      </c>
      <c r="D12" s="15">
        <v>12</v>
      </c>
      <c r="E12" s="15">
        <v>7</v>
      </c>
      <c r="F12" s="15">
        <v>1</v>
      </c>
      <c r="G12" s="15">
        <v>1</v>
      </c>
      <c r="H12" s="15">
        <v>1000</v>
      </c>
      <c r="J12">
        <f>'Coaching Variants'!B54</f>
        <v>1</v>
      </c>
      <c r="K12">
        <f>'Coaching Variants'!C54</f>
        <v>11</v>
      </c>
      <c r="L12">
        <f>'Coaching Variants'!D54</f>
        <v>12</v>
      </c>
      <c r="M12">
        <f>'Coaching Variants'!E54</f>
        <v>7</v>
      </c>
      <c r="N12">
        <f>'Coaching Variants'!F54</f>
        <v>1</v>
      </c>
      <c r="O12">
        <f>'Coaching Variants'!G54</f>
        <v>1</v>
      </c>
      <c r="P12">
        <f>'Coaching Variants'!L54</f>
        <v>12000</v>
      </c>
      <c r="R12" s="14" t="s">
        <v>48</v>
      </c>
      <c r="S12" s="15">
        <v>1</v>
      </c>
      <c r="T12" s="15">
        <v>11</v>
      </c>
      <c r="U12" s="15">
        <v>12</v>
      </c>
      <c r="V12" s="15">
        <v>7</v>
      </c>
      <c r="W12" s="15">
        <v>1</v>
      </c>
      <c r="X12" s="15">
        <v>1</v>
      </c>
      <c r="Y12" s="15">
        <v>12000</v>
      </c>
    </row>
    <row r="13" spans="1:29" ht="15" thickBot="1" x14ac:dyDescent="0.35">
      <c r="A13" s="14" t="s">
        <v>49</v>
      </c>
      <c r="B13" s="15">
        <v>8</v>
      </c>
      <c r="C13" s="15">
        <v>1</v>
      </c>
      <c r="D13" s="15">
        <v>1</v>
      </c>
      <c r="E13" s="15">
        <v>2</v>
      </c>
      <c r="F13" s="15">
        <v>11</v>
      </c>
      <c r="G13" s="15">
        <v>9</v>
      </c>
      <c r="H13" s="15">
        <v>11000</v>
      </c>
      <c r="J13">
        <f>'Coaching Variants'!B55</f>
        <v>8</v>
      </c>
      <c r="K13">
        <f>'Coaching Variants'!C55</f>
        <v>1</v>
      </c>
      <c r="L13">
        <f>'Coaching Variants'!D55</f>
        <v>1</v>
      </c>
      <c r="M13">
        <f>'Coaching Variants'!E55</f>
        <v>2</v>
      </c>
      <c r="N13">
        <f>'Coaching Variants'!F55</f>
        <v>11</v>
      </c>
      <c r="O13">
        <f>'Coaching Variants'!G55</f>
        <v>9</v>
      </c>
      <c r="P13">
        <f>'Coaching Variants'!L55</f>
        <v>2000</v>
      </c>
      <c r="R13" s="14" t="s">
        <v>49</v>
      </c>
      <c r="S13" s="15">
        <v>8</v>
      </c>
      <c r="T13" s="15">
        <v>1</v>
      </c>
      <c r="U13" s="15">
        <v>1</v>
      </c>
      <c r="V13" s="15">
        <v>2</v>
      </c>
      <c r="W13" s="15">
        <v>11</v>
      </c>
      <c r="X13" s="15">
        <v>9</v>
      </c>
      <c r="Y13" s="15">
        <v>2000</v>
      </c>
    </row>
    <row r="14" spans="1:29" ht="15" thickBot="1" x14ac:dyDescent="0.35">
      <c r="A14" s="14" t="s">
        <v>50</v>
      </c>
      <c r="B14" s="15">
        <v>4</v>
      </c>
      <c r="C14" s="15">
        <v>7</v>
      </c>
      <c r="D14" s="15">
        <v>7</v>
      </c>
      <c r="E14" s="15">
        <v>6</v>
      </c>
      <c r="F14" s="15">
        <v>6</v>
      </c>
      <c r="G14" s="15">
        <v>5</v>
      </c>
      <c r="H14" s="15">
        <v>6000</v>
      </c>
      <c r="J14">
        <f>'Coaching Variants'!B56</f>
        <v>4</v>
      </c>
      <c r="K14">
        <f>'Coaching Variants'!C56</f>
        <v>7</v>
      </c>
      <c r="L14">
        <f>'Coaching Variants'!D56</f>
        <v>7</v>
      </c>
      <c r="M14">
        <f>'Coaching Variants'!E56</f>
        <v>6</v>
      </c>
      <c r="N14">
        <f>'Coaching Variants'!F56</f>
        <v>6</v>
      </c>
      <c r="O14">
        <f>'Coaching Variants'!G56</f>
        <v>5</v>
      </c>
      <c r="P14">
        <f>'Coaching Variants'!L56</f>
        <v>7000</v>
      </c>
      <c r="R14" s="14" t="s">
        <v>50</v>
      </c>
      <c r="S14" s="15">
        <v>4</v>
      </c>
      <c r="T14" s="15">
        <v>7</v>
      </c>
      <c r="U14" s="15">
        <v>7</v>
      </c>
      <c r="V14" s="15">
        <v>6</v>
      </c>
      <c r="W14" s="15">
        <v>6</v>
      </c>
      <c r="X14" s="15">
        <v>5</v>
      </c>
      <c r="Y14" s="15">
        <v>7000</v>
      </c>
    </row>
    <row r="15" spans="1:29" ht="15" thickBot="1" x14ac:dyDescent="0.35">
      <c r="A15" s="14" t="s">
        <v>51</v>
      </c>
      <c r="B15" s="15">
        <v>10</v>
      </c>
      <c r="C15" s="15">
        <v>12</v>
      </c>
      <c r="D15" s="15">
        <v>10</v>
      </c>
      <c r="E15" s="15">
        <v>10</v>
      </c>
      <c r="F15" s="15">
        <v>4</v>
      </c>
      <c r="G15" s="15">
        <v>2</v>
      </c>
      <c r="H15" s="15">
        <v>4000</v>
      </c>
      <c r="J15">
        <f>'Coaching Variants'!B57</f>
        <v>10</v>
      </c>
      <c r="K15">
        <f>'Coaching Variants'!C57</f>
        <v>12</v>
      </c>
      <c r="L15">
        <f>'Coaching Variants'!D57</f>
        <v>10</v>
      </c>
      <c r="M15">
        <f>'Coaching Variants'!E57</f>
        <v>10</v>
      </c>
      <c r="N15">
        <f>'Coaching Variants'!F57</f>
        <v>4</v>
      </c>
      <c r="O15">
        <f>'Coaching Variants'!G57</f>
        <v>2</v>
      </c>
      <c r="P15">
        <f>'Coaching Variants'!L57</f>
        <v>9000</v>
      </c>
      <c r="R15" s="14" t="s">
        <v>51</v>
      </c>
      <c r="S15" s="15">
        <v>10</v>
      </c>
      <c r="T15" s="15">
        <v>12</v>
      </c>
      <c r="U15" s="15">
        <v>10</v>
      </c>
      <c r="V15" s="15">
        <v>10</v>
      </c>
      <c r="W15" s="15">
        <v>4</v>
      </c>
      <c r="X15" s="15">
        <v>2</v>
      </c>
      <c r="Y15" s="15">
        <v>9000</v>
      </c>
    </row>
    <row r="16" spans="1:29" ht="15" thickBot="1" x14ac:dyDescent="0.35">
      <c r="A16" s="14" t="s">
        <v>52</v>
      </c>
      <c r="B16" s="15">
        <v>5</v>
      </c>
      <c r="C16" s="15">
        <v>5</v>
      </c>
      <c r="D16" s="15">
        <v>5</v>
      </c>
      <c r="E16" s="15">
        <v>4</v>
      </c>
      <c r="F16" s="15">
        <v>8</v>
      </c>
      <c r="G16" s="15">
        <v>5</v>
      </c>
      <c r="H16" s="15">
        <v>8000</v>
      </c>
      <c r="J16">
        <f>'Coaching Variants'!B58</f>
        <v>5</v>
      </c>
      <c r="K16">
        <f>'Coaching Variants'!C58</f>
        <v>5</v>
      </c>
      <c r="L16">
        <f>'Coaching Variants'!D58</f>
        <v>5</v>
      </c>
      <c r="M16">
        <f>'Coaching Variants'!E58</f>
        <v>4</v>
      </c>
      <c r="N16">
        <f>'Coaching Variants'!F58</f>
        <v>8</v>
      </c>
      <c r="O16">
        <f>'Coaching Variants'!G58</f>
        <v>5</v>
      </c>
      <c r="P16">
        <f>'Coaching Variants'!L58</f>
        <v>5000</v>
      </c>
      <c r="R16" s="14" t="s">
        <v>52</v>
      </c>
      <c r="S16" s="15">
        <v>5</v>
      </c>
      <c r="T16" s="15">
        <v>5</v>
      </c>
      <c r="U16" s="15">
        <v>5</v>
      </c>
      <c r="V16" s="15">
        <v>4</v>
      </c>
      <c r="W16" s="15">
        <v>8</v>
      </c>
      <c r="X16" s="15">
        <v>5</v>
      </c>
      <c r="Y16" s="15">
        <v>5000</v>
      </c>
    </row>
    <row r="17" spans="1:25" ht="15" thickBot="1" x14ac:dyDescent="0.35">
      <c r="A17" s="14" t="s">
        <v>53</v>
      </c>
      <c r="B17" s="15">
        <v>5</v>
      </c>
      <c r="C17" s="15">
        <v>5</v>
      </c>
      <c r="D17" s="15">
        <v>6</v>
      </c>
      <c r="E17" s="15">
        <v>4</v>
      </c>
      <c r="F17" s="15">
        <v>6</v>
      </c>
      <c r="G17" s="15">
        <v>5</v>
      </c>
      <c r="H17" s="15">
        <v>7000</v>
      </c>
      <c r="J17">
        <f>'Coaching Variants'!B59</f>
        <v>5</v>
      </c>
      <c r="K17">
        <f>'Coaching Variants'!C59</f>
        <v>5</v>
      </c>
      <c r="L17">
        <f>'Coaching Variants'!D59</f>
        <v>6</v>
      </c>
      <c r="M17">
        <f>'Coaching Variants'!E59</f>
        <v>4</v>
      </c>
      <c r="N17">
        <f>'Coaching Variants'!F59</f>
        <v>6</v>
      </c>
      <c r="O17">
        <f>'Coaching Variants'!G59</f>
        <v>5</v>
      </c>
      <c r="P17">
        <f>'Coaching Variants'!L59</f>
        <v>6000</v>
      </c>
      <c r="R17" s="14" t="s">
        <v>53</v>
      </c>
      <c r="S17" s="15">
        <v>5</v>
      </c>
      <c r="T17" s="15">
        <v>5</v>
      </c>
      <c r="U17" s="15">
        <v>6</v>
      </c>
      <c r="V17" s="15">
        <v>4</v>
      </c>
      <c r="W17" s="15">
        <v>6</v>
      </c>
      <c r="X17" s="15">
        <v>5</v>
      </c>
      <c r="Y17" s="15">
        <v>6000</v>
      </c>
    </row>
    <row r="18" spans="1:25" ht="15" thickBot="1" x14ac:dyDescent="0.35">
      <c r="A18" s="14" t="s">
        <v>54</v>
      </c>
      <c r="B18" s="15">
        <v>12</v>
      </c>
      <c r="C18" s="15">
        <v>3</v>
      </c>
      <c r="D18" s="15">
        <v>2</v>
      </c>
      <c r="E18" s="15">
        <v>2</v>
      </c>
      <c r="F18" s="15">
        <v>11</v>
      </c>
      <c r="G18" s="15">
        <v>12</v>
      </c>
      <c r="H18" s="15">
        <v>12000</v>
      </c>
      <c r="J18">
        <f>'Coaching Variants'!B60</f>
        <v>12</v>
      </c>
      <c r="K18">
        <f>'Coaching Variants'!C60</f>
        <v>3</v>
      </c>
      <c r="L18">
        <f>'Coaching Variants'!D60</f>
        <v>2</v>
      </c>
      <c r="M18">
        <f>'Coaching Variants'!E60</f>
        <v>2</v>
      </c>
      <c r="N18">
        <f>'Coaching Variants'!F60</f>
        <v>11</v>
      </c>
      <c r="O18">
        <f>'Coaching Variants'!G60</f>
        <v>12</v>
      </c>
      <c r="P18">
        <f>'Coaching Variants'!L60</f>
        <v>1000</v>
      </c>
      <c r="R18" s="14" t="s">
        <v>54</v>
      </c>
      <c r="S18" s="15">
        <v>12</v>
      </c>
      <c r="T18" s="15">
        <v>3</v>
      </c>
      <c r="U18" s="15">
        <v>2</v>
      </c>
      <c r="V18" s="15">
        <v>2</v>
      </c>
      <c r="W18" s="15">
        <v>11</v>
      </c>
      <c r="X18" s="15">
        <v>12</v>
      </c>
      <c r="Y18" s="15">
        <v>1000</v>
      </c>
    </row>
    <row r="19" spans="1:25" ht="15" thickBot="1" x14ac:dyDescent="0.35">
      <c r="A19" s="14" t="s">
        <v>55</v>
      </c>
      <c r="B19" s="15">
        <v>2</v>
      </c>
      <c r="C19" s="15">
        <v>9</v>
      </c>
      <c r="D19" s="15">
        <v>9</v>
      </c>
      <c r="E19" s="15">
        <v>10</v>
      </c>
      <c r="F19" s="15">
        <v>2</v>
      </c>
      <c r="G19" s="15">
        <v>2</v>
      </c>
      <c r="H19" s="15">
        <v>3000</v>
      </c>
      <c r="J19">
        <f>'Coaching Variants'!B61</f>
        <v>2</v>
      </c>
      <c r="K19">
        <f>'Coaching Variants'!C61</f>
        <v>9</v>
      </c>
      <c r="L19">
        <f>'Coaching Variants'!D61</f>
        <v>9</v>
      </c>
      <c r="M19">
        <f>'Coaching Variants'!E61</f>
        <v>10</v>
      </c>
      <c r="N19">
        <f>'Coaching Variants'!F61</f>
        <v>2</v>
      </c>
      <c r="O19">
        <f>'Coaching Variants'!G61</f>
        <v>2</v>
      </c>
      <c r="P19">
        <f>'Coaching Variants'!L61</f>
        <v>10000</v>
      </c>
      <c r="R19" s="14" t="s">
        <v>55</v>
      </c>
      <c r="S19" s="15">
        <v>2</v>
      </c>
      <c r="T19" s="15">
        <v>9</v>
      </c>
      <c r="U19" s="15">
        <v>9</v>
      </c>
      <c r="V19" s="15">
        <v>10</v>
      </c>
      <c r="W19" s="15">
        <v>2</v>
      </c>
      <c r="X19" s="15">
        <v>2</v>
      </c>
      <c r="Y19" s="15">
        <v>10000</v>
      </c>
    </row>
    <row r="20" spans="1:25" ht="18.600000000000001" thickBot="1" x14ac:dyDescent="0.35">
      <c r="A20" s="10"/>
      <c r="R20" s="10"/>
    </row>
    <row r="21" spans="1:25" ht="15" thickBot="1" x14ac:dyDescent="0.35">
      <c r="A21" s="14" t="s">
        <v>56</v>
      </c>
      <c r="B21" s="14" t="s">
        <v>37</v>
      </c>
      <c r="C21" s="14" t="s">
        <v>38</v>
      </c>
      <c r="D21" s="14" t="s">
        <v>39</v>
      </c>
      <c r="E21" s="14" t="s">
        <v>40</v>
      </c>
      <c r="F21" s="14" t="s">
        <v>41</v>
      </c>
      <c r="G21" s="14" t="s">
        <v>42</v>
      </c>
      <c r="R21" s="14" t="s">
        <v>56</v>
      </c>
      <c r="S21" s="14" t="s">
        <v>37</v>
      </c>
      <c r="T21" s="14" t="s">
        <v>38</v>
      </c>
      <c r="U21" s="14" t="s">
        <v>39</v>
      </c>
      <c r="V21" s="14" t="s">
        <v>40</v>
      </c>
      <c r="W21" s="14" t="s">
        <v>41</v>
      </c>
      <c r="X21" s="14" t="s">
        <v>42</v>
      </c>
    </row>
    <row r="22" spans="1:25" ht="15" thickBot="1" x14ac:dyDescent="0.35">
      <c r="A22" s="14" t="s">
        <v>57</v>
      </c>
      <c r="B22" s="15" t="s">
        <v>216</v>
      </c>
      <c r="C22" s="15" t="s">
        <v>217</v>
      </c>
      <c r="D22" s="15" t="s">
        <v>60</v>
      </c>
      <c r="E22" s="15" t="s">
        <v>228</v>
      </c>
      <c r="F22" s="15" t="s">
        <v>60</v>
      </c>
      <c r="G22" s="15" t="s">
        <v>60</v>
      </c>
      <c r="R22" s="14" t="s">
        <v>57</v>
      </c>
      <c r="S22" s="15" t="s">
        <v>215</v>
      </c>
      <c r="T22" s="15" t="s">
        <v>218</v>
      </c>
      <c r="U22" s="15" t="s">
        <v>60</v>
      </c>
      <c r="V22" s="15" t="s">
        <v>214</v>
      </c>
      <c r="W22" s="15" t="s">
        <v>60</v>
      </c>
      <c r="X22" s="15" t="s">
        <v>60</v>
      </c>
    </row>
    <row r="23" spans="1:25" ht="15" thickBot="1" x14ac:dyDescent="0.35">
      <c r="A23" s="14" t="s">
        <v>61</v>
      </c>
      <c r="B23" s="15" t="s">
        <v>214</v>
      </c>
      <c r="C23" s="15" t="s">
        <v>220</v>
      </c>
      <c r="D23" s="15" t="s">
        <v>215</v>
      </c>
      <c r="E23" s="15" t="s">
        <v>60</v>
      </c>
      <c r="F23" s="15" t="s">
        <v>60</v>
      </c>
      <c r="G23" s="15" t="s">
        <v>60</v>
      </c>
      <c r="R23" s="14" t="s">
        <v>61</v>
      </c>
      <c r="S23" s="15" t="s">
        <v>228</v>
      </c>
      <c r="T23" s="15" t="s">
        <v>221</v>
      </c>
      <c r="U23" s="15" t="s">
        <v>216</v>
      </c>
      <c r="V23" s="15" t="s">
        <v>60</v>
      </c>
      <c r="W23" s="15" t="s">
        <v>60</v>
      </c>
      <c r="X23" s="15" t="s">
        <v>60</v>
      </c>
    </row>
    <row r="24" spans="1:25" ht="15" thickBot="1" x14ac:dyDescent="0.35">
      <c r="A24" s="14" t="s">
        <v>62</v>
      </c>
      <c r="B24" s="15" t="s">
        <v>218</v>
      </c>
      <c r="C24" s="15" t="s">
        <v>60</v>
      </c>
      <c r="D24" s="15" t="s">
        <v>60</v>
      </c>
      <c r="E24" s="15" t="s">
        <v>60</v>
      </c>
      <c r="F24" s="15" t="s">
        <v>60</v>
      </c>
      <c r="G24" s="15" t="s">
        <v>60</v>
      </c>
      <c r="R24" s="14" t="s">
        <v>62</v>
      </c>
      <c r="S24" s="15" t="s">
        <v>217</v>
      </c>
      <c r="T24" s="15" t="s">
        <v>60</v>
      </c>
      <c r="U24" s="15" t="s">
        <v>60</v>
      </c>
      <c r="V24" s="15" t="s">
        <v>60</v>
      </c>
      <c r="W24" s="15" t="s">
        <v>60</v>
      </c>
      <c r="X24" s="15" t="s">
        <v>60</v>
      </c>
    </row>
    <row r="25" spans="1:25" ht="15" thickBot="1" x14ac:dyDescent="0.35">
      <c r="A25" s="14" t="s">
        <v>63</v>
      </c>
      <c r="B25" s="15" t="s">
        <v>213</v>
      </c>
      <c r="C25" s="15" t="s">
        <v>60</v>
      </c>
      <c r="D25" s="15" t="s">
        <v>60</v>
      </c>
      <c r="E25" s="15" t="s">
        <v>219</v>
      </c>
      <c r="F25" s="15" t="s">
        <v>60</v>
      </c>
      <c r="G25" s="15" t="s">
        <v>60</v>
      </c>
      <c r="R25" s="14" t="s">
        <v>63</v>
      </c>
      <c r="S25" s="15" t="s">
        <v>219</v>
      </c>
      <c r="T25" s="15" t="s">
        <v>60</v>
      </c>
      <c r="U25" s="15" t="s">
        <v>60</v>
      </c>
      <c r="V25" s="15" t="s">
        <v>212</v>
      </c>
      <c r="W25" s="15" t="s">
        <v>227</v>
      </c>
      <c r="X25" s="15" t="s">
        <v>60</v>
      </c>
    </row>
    <row r="26" spans="1:25" ht="15" thickBot="1" x14ac:dyDescent="0.35">
      <c r="A26" s="14" t="s">
        <v>64</v>
      </c>
      <c r="B26" s="15" t="s">
        <v>60</v>
      </c>
      <c r="C26" s="15" t="s">
        <v>60</v>
      </c>
      <c r="D26" s="15" t="s">
        <v>216</v>
      </c>
      <c r="E26" s="15" t="s">
        <v>60</v>
      </c>
      <c r="F26" s="15" t="s">
        <v>60</v>
      </c>
      <c r="G26" s="15" t="s">
        <v>60</v>
      </c>
      <c r="R26" s="14" t="s">
        <v>64</v>
      </c>
      <c r="S26" s="15" t="s">
        <v>60</v>
      </c>
      <c r="T26" s="15" t="s">
        <v>60</v>
      </c>
      <c r="U26" s="15" t="s">
        <v>60</v>
      </c>
      <c r="V26" s="15" t="s">
        <v>60</v>
      </c>
      <c r="W26" s="15" t="s">
        <v>60</v>
      </c>
      <c r="X26" s="15" t="s">
        <v>60</v>
      </c>
    </row>
    <row r="27" spans="1:25" ht="15" thickBot="1" x14ac:dyDescent="0.35">
      <c r="A27" s="14" t="s">
        <v>65</v>
      </c>
      <c r="B27" s="15" t="s">
        <v>60</v>
      </c>
      <c r="C27" s="15" t="s">
        <v>60</v>
      </c>
      <c r="D27" s="15" t="s">
        <v>60</v>
      </c>
      <c r="E27" s="15" t="s">
        <v>60</v>
      </c>
      <c r="F27" s="15" t="s">
        <v>60</v>
      </c>
      <c r="G27" s="15" t="s">
        <v>60</v>
      </c>
      <c r="R27" s="14" t="s">
        <v>65</v>
      </c>
      <c r="S27" s="15" t="s">
        <v>60</v>
      </c>
      <c r="T27" s="15" t="s">
        <v>60</v>
      </c>
      <c r="U27" s="15" t="s">
        <v>216</v>
      </c>
      <c r="V27" s="15" t="s">
        <v>60</v>
      </c>
      <c r="W27" s="15" t="s">
        <v>60</v>
      </c>
      <c r="X27" s="15" t="s">
        <v>60</v>
      </c>
    </row>
    <row r="28" spans="1:25" ht="15" thickBot="1" x14ac:dyDescent="0.35">
      <c r="A28" s="14" t="s">
        <v>66</v>
      </c>
      <c r="B28" s="15" t="s">
        <v>60</v>
      </c>
      <c r="C28" s="15" t="s">
        <v>60</v>
      </c>
      <c r="D28" s="15" t="s">
        <v>60</v>
      </c>
      <c r="E28" s="15" t="s">
        <v>60</v>
      </c>
      <c r="F28" s="15" t="s">
        <v>60</v>
      </c>
      <c r="G28" s="15" t="s">
        <v>60</v>
      </c>
      <c r="R28" s="14" t="s">
        <v>66</v>
      </c>
      <c r="S28" s="15" t="s">
        <v>60</v>
      </c>
      <c r="T28" s="15" t="s">
        <v>60</v>
      </c>
      <c r="U28" s="15" t="s">
        <v>60</v>
      </c>
      <c r="V28" s="15" t="s">
        <v>60</v>
      </c>
      <c r="W28" s="15" t="s">
        <v>60</v>
      </c>
      <c r="X28" s="15" t="s">
        <v>60</v>
      </c>
    </row>
    <row r="29" spans="1:25" ht="15" thickBot="1" x14ac:dyDescent="0.35">
      <c r="A29" s="14" t="s">
        <v>67</v>
      </c>
      <c r="B29" s="15" t="s">
        <v>60</v>
      </c>
      <c r="C29" s="15" t="s">
        <v>212</v>
      </c>
      <c r="D29" s="15" t="s">
        <v>60</v>
      </c>
      <c r="E29" s="15" t="s">
        <v>60</v>
      </c>
      <c r="F29" s="15" t="s">
        <v>60</v>
      </c>
      <c r="G29" s="15" t="s">
        <v>60</v>
      </c>
      <c r="R29" s="14" t="s">
        <v>67</v>
      </c>
      <c r="S29" s="15" t="s">
        <v>60</v>
      </c>
      <c r="T29" s="15" t="s">
        <v>60</v>
      </c>
      <c r="U29" s="15" t="s">
        <v>60</v>
      </c>
      <c r="V29" s="15" t="s">
        <v>60</v>
      </c>
      <c r="W29" s="15" t="s">
        <v>60</v>
      </c>
      <c r="X29" s="15" t="s">
        <v>60</v>
      </c>
    </row>
    <row r="30" spans="1:25" ht="15" thickBot="1" x14ac:dyDescent="0.35">
      <c r="A30" s="14" t="s">
        <v>68</v>
      </c>
      <c r="B30" s="15" t="s">
        <v>60</v>
      </c>
      <c r="C30" s="15" t="s">
        <v>60</v>
      </c>
      <c r="D30" s="15" t="s">
        <v>60</v>
      </c>
      <c r="E30" s="15" t="s">
        <v>60</v>
      </c>
      <c r="F30" s="15" t="s">
        <v>60</v>
      </c>
      <c r="G30" s="15" t="s">
        <v>60</v>
      </c>
      <c r="R30" s="14" t="s">
        <v>68</v>
      </c>
      <c r="S30" s="15" t="s">
        <v>60</v>
      </c>
      <c r="T30" s="15" t="s">
        <v>60</v>
      </c>
      <c r="U30" s="15" t="s">
        <v>60</v>
      </c>
      <c r="V30" s="15" t="s">
        <v>60</v>
      </c>
      <c r="W30" s="15" t="s">
        <v>60</v>
      </c>
      <c r="X30" s="15" t="s">
        <v>60</v>
      </c>
    </row>
    <row r="31" spans="1:25" ht="15" thickBot="1" x14ac:dyDescent="0.35">
      <c r="A31" s="14" t="s">
        <v>69</v>
      </c>
      <c r="B31" s="15" t="s">
        <v>221</v>
      </c>
      <c r="C31" s="15" t="s">
        <v>60</v>
      </c>
      <c r="D31" s="15" t="s">
        <v>60</v>
      </c>
      <c r="E31" s="15" t="s">
        <v>60</v>
      </c>
      <c r="F31" s="15" t="s">
        <v>60</v>
      </c>
      <c r="G31" s="15" t="s">
        <v>60</v>
      </c>
      <c r="R31" s="14" t="s">
        <v>69</v>
      </c>
      <c r="S31" s="15" t="s">
        <v>216</v>
      </c>
      <c r="T31" s="15" t="s">
        <v>60</v>
      </c>
      <c r="U31" s="15" t="s">
        <v>60</v>
      </c>
      <c r="V31" s="15" t="s">
        <v>60</v>
      </c>
      <c r="W31" s="15" t="s">
        <v>60</v>
      </c>
      <c r="X31" s="15" t="s">
        <v>60</v>
      </c>
    </row>
    <row r="32" spans="1:25" ht="15" thickBot="1" x14ac:dyDescent="0.35">
      <c r="A32" s="14" t="s">
        <v>70</v>
      </c>
      <c r="B32" s="15" t="s">
        <v>60</v>
      </c>
      <c r="C32" s="15" t="s">
        <v>60</v>
      </c>
      <c r="D32" s="15" t="s">
        <v>60</v>
      </c>
      <c r="E32" s="15" t="s">
        <v>60</v>
      </c>
      <c r="F32" s="15" t="s">
        <v>60</v>
      </c>
      <c r="G32" s="15" t="s">
        <v>60</v>
      </c>
      <c r="R32" s="14" t="s">
        <v>70</v>
      </c>
      <c r="S32" s="15" t="s">
        <v>60</v>
      </c>
      <c r="T32" s="15" t="s">
        <v>60</v>
      </c>
      <c r="U32" s="15" t="s">
        <v>60</v>
      </c>
      <c r="V32" s="15" t="s">
        <v>60</v>
      </c>
      <c r="W32" s="15" t="s">
        <v>60</v>
      </c>
      <c r="X32" s="15" t="s">
        <v>60</v>
      </c>
    </row>
    <row r="33" spans="1:24" ht="15" thickBot="1" x14ac:dyDescent="0.35">
      <c r="A33" s="14" t="s">
        <v>71</v>
      </c>
      <c r="B33" s="15" t="s">
        <v>60</v>
      </c>
      <c r="C33" s="15" t="s">
        <v>60</v>
      </c>
      <c r="D33" s="15" t="s">
        <v>60</v>
      </c>
      <c r="E33" s="15" t="s">
        <v>60</v>
      </c>
      <c r="F33" s="15" t="s">
        <v>60</v>
      </c>
      <c r="G33" s="15" t="s">
        <v>60</v>
      </c>
      <c r="R33" s="14" t="s">
        <v>71</v>
      </c>
      <c r="S33" s="15" t="s">
        <v>60</v>
      </c>
      <c r="T33" s="15" t="s">
        <v>60</v>
      </c>
      <c r="U33" s="15" t="s">
        <v>60</v>
      </c>
      <c r="V33" s="15" t="s">
        <v>60</v>
      </c>
      <c r="W33" s="15" t="s">
        <v>60</v>
      </c>
      <c r="X33" s="15" t="s">
        <v>60</v>
      </c>
    </row>
    <row r="34" spans="1:24" ht="18.600000000000001" thickBot="1" x14ac:dyDescent="0.35">
      <c r="A34" s="10"/>
      <c r="R34" s="10"/>
    </row>
    <row r="35" spans="1:24" ht="15" thickBot="1" x14ac:dyDescent="0.35">
      <c r="A35" s="14" t="s">
        <v>72</v>
      </c>
      <c r="B35" s="14" t="s">
        <v>37</v>
      </c>
      <c r="C35" s="14" t="s">
        <v>38</v>
      </c>
      <c r="D35" s="14" t="s">
        <v>39</v>
      </c>
      <c r="E35" s="14" t="s">
        <v>40</v>
      </c>
      <c r="F35" s="14" t="s">
        <v>41</v>
      </c>
      <c r="G35" s="14" t="s">
        <v>42</v>
      </c>
      <c r="J35" s="21" t="s">
        <v>235</v>
      </c>
      <c r="K35" t="str">
        <f>'Expertise#1 (MCM)'!B35</f>
        <v>X(A1)</v>
      </c>
      <c r="L35" t="str">
        <f>'Expertise#1 (MCM)'!C35</f>
        <v>X(A2)</v>
      </c>
      <c r="M35" t="str">
        <f>'Expertise#1 (MCM)'!D35</f>
        <v>X(A3)</v>
      </c>
      <c r="N35" t="str">
        <f>'Expertise#1 (MCM)'!E35</f>
        <v>X(A4)</v>
      </c>
      <c r="O35" t="str">
        <f>'Expertise#1 (MCM)'!F35</f>
        <v>X(A5)</v>
      </c>
      <c r="P35" t="str">
        <f>'Expertise#1 (MCM)'!G35</f>
        <v>X(A6)</v>
      </c>
      <c r="R35" s="14" t="s">
        <v>72</v>
      </c>
      <c r="S35" s="14" t="s">
        <v>37</v>
      </c>
      <c r="T35" s="14" t="s">
        <v>38</v>
      </c>
      <c r="U35" s="14" t="s">
        <v>39</v>
      </c>
      <c r="V35" s="14" t="s">
        <v>40</v>
      </c>
      <c r="W35" s="14" t="s">
        <v>41</v>
      </c>
      <c r="X35" s="14" t="s">
        <v>42</v>
      </c>
    </row>
    <row r="36" spans="1:24" ht="15" thickBot="1" x14ac:dyDescent="0.35">
      <c r="A36" s="14" t="s">
        <v>57</v>
      </c>
      <c r="B36" s="15">
        <v>1000</v>
      </c>
      <c r="C36" s="15">
        <v>11000</v>
      </c>
      <c r="D36" s="15">
        <v>0</v>
      </c>
      <c r="E36" s="15">
        <v>10000</v>
      </c>
      <c r="F36" s="15">
        <v>0</v>
      </c>
      <c r="G36" s="15">
        <v>0</v>
      </c>
      <c r="J36" t="str">
        <f>'Expertise#1 (MCM)'!A36</f>
        <v>S1</v>
      </c>
      <c r="K36">
        <f>'Expertise#1 (MCM)'!B36+'Expertise#1 (MCM)'!S36+'Expertise#2 (MCM)'!B36+'Expertise#2 (MCM)'!S36</f>
        <v>26000</v>
      </c>
      <c r="L36">
        <f>'Expertise#1 (MCM)'!C36+'Expertise#1 (MCM)'!T36+'Expertise#2 (MCM)'!C36+'Expertise#2 (MCM)'!T36</f>
        <v>26000</v>
      </c>
      <c r="M36">
        <f>'Expertise#1 (MCM)'!D36+'Expertise#1 (MCM)'!U36+'Expertise#2 (MCM)'!D36+'Expertise#2 (MCM)'!U36</f>
        <v>0</v>
      </c>
      <c r="N36">
        <f>'Expertise#1 (MCM)'!E36+'Expertise#1 (MCM)'!V36+'Expertise#2 (MCM)'!E36+'Expertise#2 (MCM)'!V36</f>
        <v>26000</v>
      </c>
      <c r="O36">
        <f>'Expertise#1 (MCM)'!F36+'Expertise#1 (MCM)'!W36+'Expertise#2 (MCM)'!F36+'Expertise#2 (MCM)'!W36</f>
        <v>0</v>
      </c>
      <c r="P36">
        <f>'Expertise#1 (MCM)'!G36+'Expertise#1 (MCM)'!X36+'Expertise#2 (MCM)'!G36+'Expertise#2 (MCM)'!X36</f>
        <v>0</v>
      </c>
      <c r="R36" s="14" t="s">
        <v>57</v>
      </c>
      <c r="S36" s="15">
        <v>12000</v>
      </c>
      <c r="T36" s="15">
        <v>2000</v>
      </c>
      <c r="U36" s="15">
        <v>0</v>
      </c>
      <c r="V36" s="15">
        <v>3000</v>
      </c>
      <c r="W36" s="15">
        <v>0</v>
      </c>
      <c r="X36" s="15">
        <v>0</v>
      </c>
    </row>
    <row r="37" spans="1:24" ht="15" thickBot="1" x14ac:dyDescent="0.35">
      <c r="A37" s="14" t="s">
        <v>61</v>
      </c>
      <c r="B37" s="15">
        <v>3000</v>
      </c>
      <c r="C37" s="15">
        <v>9000</v>
      </c>
      <c r="D37" s="15">
        <v>12000</v>
      </c>
      <c r="E37" s="15">
        <v>0</v>
      </c>
      <c r="F37" s="15">
        <v>0</v>
      </c>
      <c r="G37" s="15">
        <v>0</v>
      </c>
      <c r="J37" t="str">
        <f>'Expertise#1 (MCM)'!A37</f>
        <v>S2</v>
      </c>
      <c r="K37">
        <f>'Expertise#1 (MCM)'!B37+'Expertise#1 (MCM)'!S37+'Expertise#2 (MCM)'!B37+'Expertise#2 (MCM)'!S37</f>
        <v>26000</v>
      </c>
      <c r="L37">
        <f>'Expertise#1 (MCM)'!C37+'Expertise#1 (MCM)'!T37+'Expertise#2 (MCM)'!C37+'Expertise#2 (MCM)'!T37</f>
        <v>26000</v>
      </c>
      <c r="M37">
        <f>'Expertise#1 (MCM)'!D37+'Expertise#1 (MCM)'!U37+'Expertise#2 (MCM)'!D37+'Expertise#2 (MCM)'!U37</f>
        <v>26000</v>
      </c>
      <c r="N37">
        <f>'Expertise#1 (MCM)'!E37+'Expertise#1 (MCM)'!V37+'Expertise#2 (MCM)'!E37+'Expertise#2 (MCM)'!V37</f>
        <v>0</v>
      </c>
      <c r="O37">
        <f>'Expertise#1 (MCM)'!F37+'Expertise#1 (MCM)'!W37+'Expertise#2 (MCM)'!F37+'Expertise#2 (MCM)'!W37</f>
        <v>0</v>
      </c>
      <c r="P37">
        <f>'Expertise#1 (MCM)'!G37+'Expertise#1 (MCM)'!X37+'Expertise#2 (MCM)'!G37+'Expertise#2 (MCM)'!X37</f>
        <v>0</v>
      </c>
      <c r="R37" s="14" t="s">
        <v>61</v>
      </c>
      <c r="S37" s="15">
        <v>10000</v>
      </c>
      <c r="T37" s="15">
        <v>4000</v>
      </c>
      <c r="U37" s="15">
        <v>1000</v>
      </c>
      <c r="V37" s="15">
        <v>0</v>
      </c>
      <c r="W37" s="15">
        <v>0</v>
      </c>
      <c r="X37" s="15">
        <v>0</v>
      </c>
    </row>
    <row r="38" spans="1:24" ht="15" thickBot="1" x14ac:dyDescent="0.35">
      <c r="A38" s="14" t="s">
        <v>62</v>
      </c>
      <c r="B38" s="15">
        <v>2000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J38" t="str">
        <f>'Expertise#1 (MCM)'!A38</f>
        <v>S3</v>
      </c>
      <c r="K38">
        <f>'Expertise#1 (MCM)'!B38+'Expertise#1 (MCM)'!S38+'Expertise#2 (MCM)'!B38+'Expertise#2 (MCM)'!S38</f>
        <v>26000</v>
      </c>
      <c r="L38">
        <f>'Expertise#1 (MCM)'!C38+'Expertise#1 (MCM)'!T38+'Expertise#2 (MCM)'!C38+'Expertise#2 (MCM)'!T38</f>
        <v>0</v>
      </c>
      <c r="M38">
        <f>'Expertise#1 (MCM)'!D38+'Expertise#1 (MCM)'!U38+'Expertise#2 (MCM)'!D38+'Expertise#2 (MCM)'!U38</f>
        <v>0</v>
      </c>
      <c r="N38">
        <f>'Expertise#1 (MCM)'!E38+'Expertise#1 (MCM)'!V38+'Expertise#2 (MCM)'!E38+'Expertise#2 (MCM)'!V38</f>
        <v>0</v>
      </c>
      <c r="O38">
        <f>'Expertise#1 (MCM)'!F38+'Expertise#1 (MCM)'!W38+'Expertise#2 (MCM)'!F38+'Expertise#2 (MCM)'!W38</f>
        <v>0</v>
      </c>
      <c r="P38">
        <f>'Expertise#1 (MCM)'!G38+'Expertise#1 (MCM)'!X38+'Expertise#2 (MCM)'!G38+'Expertise#2 (MCM)'!X38</f>
        <v>0</v>
      </c>
      <c r="R38" s="14" t="s">
        <v>62</v>
      </c>
      <c r="S38" s="15">
        <v>11000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</row>
    <row r="39" spans="1:24" ht="15" thickBot="1" x14ac:dyDescent="0.35">
      <c r="A39" s="14" t="s">
        <v>63</v>
      </c>
      <c r="B39" s="15">
        <v>6000</v>
      </c>
      <c r="C39" s="15">
        <v>0</v>
      </c>
      <c r="D39" s="15">
        <v>0</v>
      </c>
      <c r="E39" s="15">
        <v>7000</v>
      </c>
      <c r="F39" s="15">
        <v>0</v>
      </c>
      <c r="G39" s="15">
        <v>0</v>
      </c>
      <c r="J39" t="str">
        <f>'Expertise#1 (MCM)'!A39</f>
        <v>S4</v>
      </c>
      <c r="K39">
        <f>'Expertise#1 (MCM)'!B39+'Expertise#1 (MCM)'!S39+'Expertise#2 (MCM)'!B39+'Expertise#2 (MCM)'!S39</f>
        <v>26000</v>
      </c>
      <c r="L39">
        <f>'Expertise#1 (MCM)'!C39+'Expertise#1 (MCM)'!T39+'Expertise#2 (MCM)'!C39+'Expertise#2 (MCM)'!T39</f>
        <v>0</v>
      </c>
      <c r="M39">
        <f>'Expertise#1 (MCM)'!D39+'Expertise#1 (MCM)'!U39+'Expertise#2 (MCM)'!D39+'Expertise#2 (MCM)'!U39</f>
        <v>0</v>
      </c>
      <c r="N39">
        <f>'Expertise#1 (MCM)'!E39+'Expertise#1 (MCM)'!V39+'Expertise#2 (MCM)'!E39+'Expertise#2 (MCM)'!V39</f>
        <v>24000</v>
      </c>
      <c r="O39">
        <f>'Expertise#1 (MCM)'!F39+'Expertise#1 (MCM)'!W39+'Expertise#2 (MCM)'!F39+'Expertise#2 (MCM)'!W39</f>
        <v>12000</v>
      </c>
      <c r="P39">
        <f>'Expertise#1 (MCM)'!G39+'Expertise#1 (MCM)'!X39+'Expertise#2 (MCM)'!G39+'Expertise#2 (MCM)'!X39</f>
        <v>0</v>
      </c>
      <c r="R39" s="14" t="s">
        <v>63</v>
      </c>
      <c r="S39" s="15">
        <v>7000</v>
      </c>
      <c r="T39" s="15">
        <v>0</v>
      </c>
      <c r="U39" s="15">
        <v>0</v>
      </c>
      <c r="V39" s="15">
        <v>5000</v>
      </c>
      <c r="W39" s="15">
        <v>8000</v>
      </c>
      <c r="X39" s="15">
        <v>0</v>
      </c>
    </row>
    <row r="40" spans="1:24" ht="15" thickBot="1" x14ac:dyDescent="0.35">
      <c r="A40" s="14" t="s">
        <v>64</v>
      </c>
      <c r="B40" s="15">
        <v>0</v>
      </c>
      <c r="C40" s="15">
        <v>0</v>
      </c>
      <c r="D40" s="15">
        <v>1000</v>
      </c>
      <c r="E40" s="15">
        <v>0</v>
      </c>
      <c r="F40" s="15">
        <v>0</v>
      </c>
      <c r="G40" s="15">
        <v>0</v>
      </c>
      <c r="J40" t="str">
        <f>'Expertise#1 (MCM)'!A40</f>
        <v>S5</v>
      </c>
      <c r="K40">
        <f>'Expertise#1 (MCM)'!B40+'Expertise#1 (MCM)'!S40+'Expertise#2 (MCM)'!B40+'Expertise#2 (MCM)'!S40</f>
        <v>0</v>
      </c>
      <c r="L40">
        <f>'Expertise#1 (MCM)'!C40+'Expertise#1 (MCM)'!T40+'Expertise#2 (MCM)'!C40+'Expertise#2 (MCM)'!T40</f>
        <v>0</v>
      </c>
      <c r="M40">
        <f>'Expertise#1 (MCM)'!D40+'Expertise#1 (MCM)'!U40+'Expertise#2 (MCM)'!D40+'Expertise#2 (MCM)'!U40</f>
        <v>2000</v>
      </c>
      <c r="N40">
        <f>'Expertise#1 (MCM)'!E40+'Expertise#1 (MCM)'!V40+'Expertise#2 (MCM)'!E40+'Expertise#2 (MCM)'!V40</f>
        <v>0</v>
      </c>
      <c r="O40">
        <f>'Expertise#1 (MCM)'!F40+'Expertise#1 (MCM)'!W40+'Expertise#2 (MCM)'!F40+'Expertise#2 (MCM)'!W40</f>
        <v>0</v>
      </c>
      <c r="P40">
        <f>'Expertise#1 (MCM)'!G40+'Expertise#1 (MCM)'!X40+'Expertise#2 (MCM)'!G40+'Expertise#2 (MCM)'!X40</f>
        <v>0</v>
      </c>
      <c r="R40" s="14" t="s">
        <v>64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</row>
    <row r="41" spans="1:24" ht="15" thickBot="1" x14ac:dyDescent="0.35">
      <c r="A41" s="14" t="s">
        <v>65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J41" t="str">
        <f>'Expertise#1 (MCM)'!A41</f>
        <v>S6</v>
      </c>
      <c r="K41">
        <f>'Expertise#1 (MCM)'!B41+'Expertise#1 (MCM)'!S41+'Expertise#2 (MCM)'!B41+'Expertise#2 (MCM)'!S41</f>
        <v>0</v>
      </c>
      <c r="L41">
        <f>'Expertise#1 (MCM)'!C41+'Expertise#1 (MCM)'!T41+'Expertise#2 (MCM)'!C41+'Expertise#2 (MCM)'!T41</f>
        <v>0</v>
      </c>
      <c r="M41">
        <f>'Expertise#1 (MCM)'!D41+'Expertise#1 (MCM)'!U41+'Expertise#2 (MCM)'!D41+'Expertise#2 (MCM)'!U41</f>
        <v>2000</v>
      </c>
      <c r="N41">
        <f>'Expertise#1 (MCM)'!E41+'Expertise#1 (MCM)'!V41+'Expertise#2 (MCM)'!E41+'Expertise#2 (MCM)'!V41</f>
        <v>0</v>
      </c>
      <c r="O41">
        <f>'Expertise#1 (MCM)'!F41+'Expertise#1 (MCM)'!W41+'Expertise#2 (MCM)'!F41+'Expertise#2 (MCM)'!W41</f>
        <v>0</v>
      </c>
      <c r="P41">
        <f>'Expertise#1 (MCM)'!G41+'Expertise#1 (MCM)'!X41+'Expertise#2 (MCM)'!G41+'Expertise#2 (MCM)'!X41</f>
        <v>0</v>
      </c>
      <c r="R41" s="14" t="s">
        <v>65</v>
      </c>
      <c r="S41" s="15">
        <v>0</v>
      </c>
      <c r="T41" s="15">
        <v>0</v>
      </c>
      <c r="U41" s="15">
        <v>1000</v>
      </c>
      <c r="V41" s="15">
        <v>0</v>
      </c>
      <c r="W41" s="15">
        <v>0</v>
      </c>
      <c r="X41" s="15">
        <v>0</v>
      </c>
    </row>
    <row r="42" spans="1:24" ht="15" thickBot="1" x14ac:dyDescent="0.35">
      <c r="A42" s="14" t="s">
        <v>66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J42" t="str">
        <f>'Expertise#1 (MCM)'!A42</f>
        <v>S7</v>
      </c>
      <c r="K42">
        <f>'Expertise#1 (MCM)'!B42+'Expertise#1 (MCM)'!S42+'Expertise#2 (MCM)'!B42+'Expertise#2 (MCM)'!S42</f>
        <v>0</v>
      </c>
      <c r="L42">
        <f>'Expertise#1 (MCM)'!C42+'Expertise#1 (MCM)'!T42+'Expertise#2 (MCM)'!C42+'Expertise#2 (MCM)'!T42</f>
        <v>0</v>
      </c>
      <c r="M42">
        <f>'Expertise#1 (MCM)'!D42+'Expertise#1 (MCM)'!U42+'Expertise#2 (MCM)'!D42+'Expertise#2 (MCM)'!U42</f>
        <v>0</v>
      </c>
      <c r="N42">
        <f>'Expertise#1 (MCM)'!E42+'Expertise#1 (MCM)'!V42+'Expertise#2 (MCM)'!E42+'Expertise#2 (MCM)'!V42</f>
        <v>0</v>
      </c>
      <c r="O42">
        <f>'Expertise#1 (MCM)'!F42+'Expertise#1 (MCM)'!W42+'Expertise#2 (MCM)'!F42+'Expertise#2 (MCM)'!W42</f>
        <v>0</v>
      </c>
      <c r="P42">
        <f>'Expertise#1 (MCM)'!G42+'Expertise#1 (MCM)'!X42+'Expertise#2 (MCM)'!G42+'Expertise#2 (MCM)'!X42</f>
        <v>0</v>
      </c>
      <c r="R42" s="14" t="s">
        <v>66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</row>
    <row r="43" spans="1:24" ht="15" thickBot="1" x14ac:dyDescent="0.35">
      <c r="A43" s="14" t="s">
        <v>67</v>
      </c>
      <c r="B43" s="15">
        <v>0</v>
      </c>
      <c r="C43" s="15">
        <v>5000</v>
      </c>
      <c r="D43" s="15">
        <v>0</v>
      </c>
      <c r="E43" s="15">
        <v>0</v>
      </c>
      <c r="F43" s="15">
        <v>0</v>
      </c>
      <c r="G43" s="15">
        <v>0</v>
      </c>
      <c r="J43" t="str">
        <f>'Expertise#1 (MCM)'!A43</f>
        <v>S8</v>
      </c>
      <c r="K43">
        <f>'Expertise#1 (MCM)'!B43+'Expertise#1 (MCM)'!S43+'Expertise#2 (MCM)'!B43+'Expertise#2 (MCM)'!S43</f>
        <v>0</v>
      </c>
      <c r="L43">
        <f>'Expertise#1 (MCM)'!C43+'Expertise#1 (MCM)'!T43+'Expertise#2 (MCM)'!C43+'Expertise#2 (MCM)'!T43</f>
        <v>14000</v>
      </c>
      <c r="M43">
        <f>'Expertise#1 (MCM)'!D43+'Expertise#1 (MCM)'!U43+'Expertise#2 (MCM)'!D43+'Expertise#2 (MCM)'!U43</f>
        <v>0</v>
      </c>
      <c r="N43">
        <f>'Expertise#1 (MCM)'!E43+'Expertise#1 (MCM)'!V43+'Expertise#2 (MCM)'!E43+'Expertise#2 (MCM)'!V43</f>
        <v>0</v>
      </c>
      <c r="O43">
        <f>'Expertise#1 (MCM)'!F43+'Expertise#1 (MCM)'!W43+'Expertise#2 (MCM)'!F43+'Expertise#2 (MCM)'!W43</f>
        <v>0</v>
      </c>
      <c r="P43">
        <f>'Expertise#1 (MCM)'!G43+'Expertise#1 (MCM)'!X43+'Expertise#2 (MCM)'!G43+'Expertise#2 (MCM)'!X43</f>
        <v>0</v>
      </c>
      <c r="R43" s="14" t="s">
        <v>67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</row>
    <row r="44" spans="1:24" ht="15" thickBot="1" x14ac:dyDescent="0.35">
      <c r="A44" s="14" t="s">
        <v>68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J44" t="str">
        <f>'Expertise#1 (MCM)'!A44</f>
        <v>S9</v>
      </c>
      <c r="K44">
        <f>'Expertise#1 (MCM)'!B44+'Expertise#1 (MCM)'!S44+'Expertise#2 (MCM)'!B44+'Expertise#2 (MCM)'!S44</f>
        <v>0</v>
      </c>
      <c r="L44">
        <f>'Expertise#1 (MCM)'!C44+'Expertise#1 (MCM)'!T44+'Expertise#2 (MCM)'!C44+'Expertise#2 (MCM)'!T44</f>
        <v>0</v>
      </c>
      <c r="M44">
        <f>'Expertise#1 (MCM)'!D44+'Expertise#1 (MCM)'!U44+'Expertise#2 (MCM)'!D44+'Expertise#2 (MCM)'!U44</f>
        <v>0</v>
      </c>
      <c r="N44">
        <f>'Expertise#1 (MCM)'!E44+'Expertise#1 (MCM)'!V44+'Expertise#2 (MCM)'!E44+'Expertise#2 (MCM)'!V44</f>
        <v>0</v>
      </c>
      <c r="O44">
        <f>'Expertise#1 (MCM)'!F44+'Expertise#1 (MCM)'!W44+'Expertise#2 (MCM)'!F44+'Expertise#2 (MCM)'!W44</f>
        <v>0</v>
      </c>
      <c r="P44">
        <f>'Expertise#1 (MCM)'!G44+'Expertise#1 (MCM)'!X44+'Expertise#2 (MCM)'!G44+'Expertise#2 (MCM)'!X44</f>
        <v>0</v>
      </c>
      <c r="R44" s="14" t="s">
        <v>68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</row>
    <row r="45" spans="1:24" ht="15" thickBot="1" x14ac:dyDescent="0.35">
      <c r="A45" s="14" t="s">
        <v>69</v>
      </c>
      <c r="B45" s="15">
        <v>4000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J45" t="str">
        <f>'Expertise#1 (MCM)'!A45</f>
        <v>S10</v>
      </c>
      <c r="K45">
        <f>'Expertise#1 (MCM)'!B45+'Expertise#1 (MCM)'!S45+'Expertise#2 (MCM)'!B45+'Expertise#2 (MCM)'!S45</f>
        <v>14000</v>
      </c>
      <c r="L45">
        <f>'Expertise#1 (MCM)'!C45+'Expertise#1 (MCM)'!T45+'Expertise#2 (MCM)'!C45+'Expertise#2 (MCM)'!T45</f>
        <v>0</v>
      </c>
      <c r="M45">
        <f>'Expertise#1 (MCM)'!D45+'Expertise#1 (MCM)'!U45+'Expertise#2 (MCM)'!D45+'Expertise#2 (MCM)'!U45</f>
        <v>0</v>
      </c>
      <c r="N45">
        <f>'Expertise#1 (MCM)'!E45+'Expertise#1 (MCM)'!V45+'Expertise#2 (MCM)'!E45+'Expertise#2 (MCM)'!V45</f>
        <v>0</v>
      </c>
      <c r="O45">
        <f>'Expertise#1 (MCM)'!F45+'Expertise#1 (MCM)'!W45+'Expertise#2 (MCM)'!F45+'Expertise#2 (MCM)'!W45</f>
        <v>0</v>
      </c>
      <c r="P45">
        <f>'Expertise#1 (MCM)'!G45+'Expertise#1 (MCM)'!X45+'Expertise#2 (MCM)'!G45+'Expertise#2 (MCM)'!X45</f>
        <v>0</v>
      </c>
      <c r="R45" s="14" t="s">
        <v>69</v>
      </c>
      <c r="S45" s="15">
        <v>1000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</row>
    <row r="46" spans="1:24" ht="15" thickBot="1" x14ac:dyDescent="0.35">
      <c r="A46" s="14" t="s">
        <v>70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J46" t="str">
        <f>'Expertise#1 (MCM)'!A46</f>
        <v>S11</v>
      </c>
      <c r="K46">
        <f>'Expertise#1 (MCM)'!B46+'Expertise#1 (MCM)'!S46+'Expertise#2 (MCM)'!B46+'Expertise#2 (MCM)'!S46</f>
        <v>0</v>
      </c>
      <c r="L46">
        <f>'Expertise#1 (MCM)'!C46+'Expertise#1 (MCM)'!T46+'Expertise#2 (MCM)'!C46+'Expertise#2 (MCM)'!T46</f>
        <v>0</v>
      </c>
      <c r="M46">
        <f>'Expertise#1 (MCM)'!D46+'Expertise#1 (MCM)'!U46+'Expertise#2 (MCM)'!D46+'Expertise#2 (MCM)'!U46</f>
        <v>0</v>
      </c>
      <c r="N46">
        <f>'Expertise#1 (MCM)'!E46+'Expertise#1 (MCM)'!V46+'Expertise#2 (MCM)'!E46+'Expertise#2 (MCM)'!V46</f>
        <v>0</v>
      </c>
      <c r="O46">
        <f>'Expertise#1 (MCM)'!F46+'Expertise#1 (MCM)'!W46+'Expertise#2 (MCM)'!F46+'Expertise#2 (MCM)'!W46</f>
        <v>0</v>
      </c>
      <c r="P46">
        <f>'Expertise#1 (MCM)'!G46+'Expertise#1 (MCM)'!X46+'Expertise#2 (MCM)'!G46+'Expertise#2 (MCM)'!X46</f>
        <v>0</v>
      </c>
      <c r="R46" s="14" t="s">
        <v>70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</row>
    <row r="47" spans="1:24" ht="15" thickBot="1" x14ac:dyDescent="0.35">
      <c r="A47" s="14" t="s">
        <v>71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J47" t="str">
        <f>'Expertise#1 (MCM)'!A47</f>
        <v>S12</v>
      </c>
      <c r="K47">
        <f>'Expertise#1 (MCM)'!B47+'Expertise#1 (MCM)'!S47+'Expertise#2 (MCM)'!B47+'Expertise#2 (MCM)'!S47</f>
        <v>0</v>
      </c>
      <c r="L47">
        <f>'Expertise#1 (MCM)'!C47+'Expertise#1 (MCM)'!T47+'Expertise#2 (MCM)'!C47+'Expertise#2 (MCM)'!T47</f>
        <v>0</v>
      </c>
      <c r="M47">
        <f>'Expertise#1 (MCM)'!D47+'Expertise#1 (MCM)'!U47+'Expertise#2 (MCM)'!D47+'Expertise#2 (MCM)'!U47</f>
        <v>0</v>
      </c>
      <c r="N47">
        <f>'Expertise#1 (MCM)'!E47+'Expertise#1 (MCM)'!V47+'Expertise#2 (MCM)'!E47+'Expertise#2 (MCM)'!V47</f>
        <v>0</v>
      </c>
      <c r="O47">
        <f>'Expertise#1 (MCM)'!F47+'Expertise#1 (MCM)'!W47+'Expertise#2 (MCM)'!F47+'Expertise#2 (MCM)'!W47</f>
        <v>0</v>
      </c>
      <c r="P47">
        <f>'Expertise#1 (MCM)'!G47+'Expertise#1 (MCM)'!X47+'Expertise#2 (MCM)'!G47+'Expertise#2 (MCM)'!X47</f>
        <v>0</v>
      </c>
      <c r="R47" s="14" t="s">
        <v>71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</row>
    <row r="48" spans="1:24" ht="18.600000000000001" thickBot="1" x14ac:dyDescent="0.35">
      <c r="A48" s="10"/>
      <c r="R48" s="10"/>
    </row>
    <row r="49" spans="1:28" ht="15" thickBot="1" x14ac:dyDescent="0.35">
      <c r="A49" s="14" t="s">
        <v>222</v>
      </c>
      <c r="B49" s="14" t="s">
        <v>37</v>
      </c>
      <c r="C49" s="14" t="s">
        <v>38</v>
      </c>
      <c r="D49" s="14" t="s">
        <v>39</v>
      </c>
      <c r="E49" s="14" t="s">
        <v>40</v>
      </c>
      <c r="F49" s="14" t="s">
        <v>41</v>
      </c>
      <c r="G49" s="14" t="s">
        <v>42</v>
      </c>
      <c r="H49" s="14" t="s">
        <v>74</v>
      </c>
      <c r="I49" s="14" t="s">
        <v>75</v>
      </c>
      <c r="J49" s="14" t="s">
        <v>76</v>
      </c>
      <c r="K49" s="14" t="s">
        <v>77</v>
      </c>
      <c r="M49" t="s">
        <v>234</v>
      </c>
      <c r="N49" t="s">
        <v>233</v>
      </c>
      <c r="O49" t="s">
        <v>230</v>
      </c>
      <c r="R49" s="14" t="s">
        <v>222</v>
      </c>
      <c r="S49" s="14" t="s">
        <v>37</v>
      </c>
      <c r="T49" s="14" t="s">
        <v>38</v>
      </c>
      <c r="U49" s="14" t="s">
        <v>39</v>
      </c>
      <c r="V49" s="14" t="s">
        <v>40</v>
      </c>
      <c r="W49" s="14" t="s">
        <v>41</v>
      </c>
      <c r="X49" s="14" t="s">
        <v>42</v>
      </c>
      <c r="Y49" s="14" t="s">
        <v>74</v>
      </c>
      <c r="Z49" s="14" t="s">
        <v>75</v>
      </c>
      <c r="AA49" s="14" t="s">
        <v>76</v>
      </c>
      <c r="AB49" s="14" t="s">
        <v>77</v>
      </c>
    </row>
    <row r="50" spans="1:28" ht="15" thickBot="1" x14ac:dyDescent="0.35">
      <c r="A50" s="14" t="s">
        <v>44</v>
      </c>
      <c r="B50" s="15">
        <v>0</v>
      </c>
      <c r="C50" s="15">
        <v>9000</v>
      </c>
      <c r="D50" s="15">
        <v>0</v>
      </c>
      <c r="E50" s="15">
        <v>0</v>
      </c>
      <c r="F50" s="15">
        <v>0</v>
      </c>
      <c r="G50" s="15">
        <v>0</v>
      </c>
      <c r="H50" s="15">
        <v>9000</v>
      </c>
      <c r="I50" s="15">
        <v>9000</v>
      </c>
      <c r="J50" s="15">
        <v>0</v>
      </c>
      <c r="K50" s="15">
        <v>0</v>
      </c>
      <c r="M50" t="s">
        <v>25</v>
      </c>
      <c r="N50" s="32">
        <f>CORREL(B36:G47,S36:X47)</f>
        <v>0.36454961357612004</v>
      </c>
      <c r="O50" s="32">
        <f>'Expertise#1 (MCM)'!O50</f>
        <v>0.40466838428644508</v>
      </c>
      <c r="R50" s="14" t="s">
        <v>44</v>
      </c>
      <c r="S50" s="15">
        <v>0</v>
      </c>
      <c r="T50" s="15">
        <v>4000</v>
      </c>
      <c r="U50" s="15">
        <v>0</v>
      </c>
      <c r="V50" s="15">
        <v>0</v>
      </c>
      <c r="W50" s="15">
        <v>0</v>
      </c>
      <c r="X50" s="15">
        <v>0</v>
      </c>
      <c r="Y50" s="15">
        <v>4000</v>
      </c>
      <c r="Z50" s="15">
        <v>4000</v>
      </c>
      <c r="AA50" s="15">
        <v>0</v>
      </c>
      <c r="AB50" s="15">
        <v>0</v>
      </c>
    </row>
    <row r="51" spans="1:28" ht="15" thickBot="1" x14ac:dyDescent="0.35">
      <c r="A51" s="14" t="s">
        <v>45</v>
      </c>
      <c r="B51" s="15">
        <v>2000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2000</v>
      </c>
      <c r="I51" s="15">
        <v>2000</v>
      </c>
      <c r="J51" s="15">
        <v>0</v>
      </c>
      <c r="K51" s="15">
        <v>0</v>
      </c>
      <c r="M51" t="s">
        <v>25</v>
      </c>
      <c r="N51" s="32">
        <f>CORREL(B50:I61,S50:Z61)</f>
        <v>0.32187497383887564</v>
      </c>
      <c r="O51" s="32">
        <f>'Expertise#1 (MCM)'!O51</f>
        <v>0.33565900425463419</v>
      </c>
      <c r="R51" s="14" t="s">
        <v>45</v>
      </c>
      <c r="S51" s="15">
        <v>11000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11000</v>
      </c>
      <c r="Z51" s="15">
        <v>11000</v>
      </c>
      <c r="AA51" s="15">
        <v>0</v>
      </c>
      <c r="AB51" s="15">
        <v>0</v>
      </c>
    </row>
    <row r="52" spans="1:28" ht="15" thickBot="1" x14ac:dyDescent="0.35">
      <c r="A52" s="14" t="s">
        <v>46</v>
      </c>
      <c r="B52" s="15">
        <v>0</v>
      </c>
      <c r="C52" s="15">
        <v>0</v>
      </c>
      <c r="D52" s="15">
        <v>0</v>
      </c>
      <c r="E52" s="15">
        <v>10000</v>
      </c>
      <c r="F52" s="15">
        <v>0</v>
      </c>
      <c r="G52" s="15">
        <v>0</v>
      </c>
      <c r="H52" s="15">
        <v>10000</v>
      </c>
      <c r="I52" s="15">
        <v>10000</v>
      </c>
      <c r="J52" s="15">
        <v>0</v>
      </c>
      <c r="K52" s="15">
        <v>0</v>
      </c>
      <c r="R52" s="14" t="s">
        <v>46</v>
      </c>
      <c r="S52" s="15">
        <v>0</v>
      </c>
      <c r="T52" s="15">
        <v>0</v>
      </c>
      <c r="U52" s="15">
        <v>0</v>
      </c>
      <c r="V52" s="15">
        <v>3000</v>
      </c>
      <c r="W52" s="15">
        <v>0</v>
      </c>
      <c r="X52" s="15">
        <v>0</v>
      </c>
      <c r="Y52" s="15">
        <v>3000</v>
      </c>
      <c r="Z52" s="15">
        <v>3000</v>
      </c>
      <c r="AA52" s="15">
        <v>0</v>
      </c>
      <c r="AB52" s="15">
        <v>0</v>
      </c>
    </row>
    <row r="53" spans="1:28" ht="15" thickBot="1" x14ac:dyDescent="0.35">
      <c r="A53" s="14" t="s">
        <v>47</v>
      </c>
      <c r="B53" s="15">
        <v>0</v>
      </c>
      <c r="C53" s="15">
        <v>5000</v>
      </c>
      <c r="D53" s="15">
        <v>0</v>
      </c>
      <c r="E53" s="15">
        <v>0</v>
      </c>
      <c r="F53" s="15">
        <v>0</v>
      </c>
      <c r="G53" s="15">
        <v>0</v>
      </c>
      <c r="H53" s="15">
        <v>5000</v>
      </c>
      <c r="I53" s="15">
        <v>5000</v>
      </c>
      <c r="J53" s="15">
        <v>0</v>
      </c>
      <c r="K53" s="15">
        <v>0</v>
      </c>
      <c r="R53" s="14" t="s">
        <v>47</v>
      </c>
      <c r="S53" s="15">
        <v>0</v>
      </c>
      <c r="T53" s="15">
        <v>0</v>
      </c>
      <c r="U53" s="15">
        <v>0</v>
      </c>
      <c r="V53" s="15">
        <v>0</v>
      </c>
      <c r="W53" s="15">
        <v>8000</v>
      </c>
      <c r="X53" s="15">
        <v>0</v>
      </c>
      <c r="Y53" s="15">
        <v>8000</v>
      </c>
      <c r="Z53" s="15">
        <v>8000</v>
      </c>
      <c r="AA53" s="15">
        <v>0</v>
      </c>
      <c r="AB53" s="15">
        <v>0</v>
      </c>
    </row>
    <row r="54" spans="1:28" ht="15" thickBot="1" x14ac:dyDescent="0.35">
      <c r="A54" s="14" t="s">
        <v>48</v>
      </c>
      <c r="B54" s="15">
        <v>1000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1000</v>
      </c>
      <c r="I54" s="15">
        <v>1000</v>
      </c>
      <c r="J54" s="15">
        <v>0</v>
      </c>
      <c r="K54" s="15">
        <v>0</v>
      </c>
      <c r="R54" s="14" t="s">
        <v>48</v>
      </c>
      <c r="S54" s="15">
        <v>12000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12000</v>
      </c>
      <c r="Z54" s="15">
        <v>12000</v>
      </c>
      <c r="AA54" s="15">
        <v>0</v>
      </c>
      <c r="AB54" s="15">
        <v>0</v>
      </c>
    </row>
    <row r="55" spans="1:28" ht="15" thickBot="1" x14ac:dyDescent="0.35">
      <c r="A55" s="14" t="s">
        <v>49</v>
      </c>
      <c r="B55" s="15">
        <v>0</v>
      </c>
      <c r="C55" s="15">
        <v>11000</v>
      </c>
      <c r="D55" s="15">
        <v>0</v>
      </c>
      <c r="E55" s="15">
        <v>0</v>
      </c>
      <c r="F55" s="15">
        <v>0</v>
      </c>
      <c r="G55" s="15">
        <v>0</v>
      </c>
      <c r="H55" s="15">
        <v>11000</v>
      </c>
      <c r="I55" s="15">
        <v>11000</v>
      </c>
      <c r="J55" s="15">
        <v>0</v>
      </c>
      <c r="K55" s="15">
        <v>0</v>
      </c>
      <c r="R55" s="14" t="s">
        <v>49</v>
      </c>
      <c r="S55" s="15">
        <v>0</v>
      </c>
      <c r="T55" s="15">
        <v>2000</v>
      </c>
      <c r="U55" s="15">
        <v>0</v>
      </c>
      <c r="V55" s="15">
        <v>0</v>
      </c>
      <c r="W55" s="15">
        <v>0</v>
      </c>
      <c r="X55" s="15">
        <v>0</v>
      </c>
      <c r="Y55" s="15">
        <v>2000</v>
      </c>
      <c r="Z55" s="15">
        <v>2000</v>
      </c>
      <c r="AA55" s="15">
        <v>0</v>
      </c>
      <c r="AB55" s="15">
        <v>0</v>
      </c>
    </row>
    <row r="56" spans="1:28" ht="15" thickBot="1" x14ac:dyDescent="0.35">
      <c r="A56" s="14" t="s">
        <v>50</v>
      </c>
      <c r="B56" s="15">
        <v>6000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6000</v>
      </c>
      <c r="I56" s="15">
        <v>6000</v>
      </c>
      <c r="J56" s="15">
        <v>0</v>
      </c>
      <c r="K56" s="15">
        <v>0</v>
      </c>
      <c r="R56" s="14" t="s">
        <v>50</v>
      </c>
      <c r="S56" s="15">
        <v>7000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7000</v>
      </c>
      <c r="Z56" s="15">
        <v>7000</v>
      </c>
      <c r="AA56" s="15">
        <v>0</v>
      </c>
      <c r="AB56" s="15">
        <v>0</v>
      </c>
    </row>
    <row r="57" spans="1:28" ht="15" thickBot="1" x14ac:dyDescent="0.35">
      <c r="A57" s="14" t="s">
        <v>51</v>
      </c>
      <c r="B57" s="15">
        <v>4000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4000</v>
      </c>
      <c r="I57" s="15">
        <v>4000</v>
      </c>
      <c r="J57" s="15">
        <v>0</v>
      </c>
      <c r="K57" s="15">
        <v>0</v>
      </c>
      <c r="R57" s="14" t="s">
        <v>51</v>
      </c>
      <c r="S57" s="15">
        <v>1000</v>
      </c>
      <c r="T57" s="15">
        <v>0</v>
      </c>
      <c r="U57" s="15">
        <v>0</v>
      </c>
      <c r="V57" s="15">
        <v>0</v>
      </c>
      <c r="W57" s="15">
        <v>8000</v>
      </c>
      <c r="X57" s="15">
        <v>0</v>
      </c>
      <c r="Y57" s="15">
        <v>9000</v>
      </c>
      <c r="Z57" s="15">
        <v>9000</v>
      </c>
      <c r="AA57" s="15">
        <v>0</v>
      </c>
      <c r="AB57" s="15">
        <v>0</v>
      </c>
    </row>
    <row r="58" spans="1:28" ht="15" thickBot="1" x14ac:dyDescent="0.35">
      <c r="A58" s="14" t="s">
        <v>52</v>
      </c>
      <c r="B58" s="15">
        <v>0</v>
      </c>
      <c r="C58" s="15">
        <v>0</v>
      </c>
      <c r="D58" s="15">
        <v>1000</v>
      </c>
      <c r="E58" s="15">
        <v>7000</v>
      </c>
      <c r="F58" s="15">
        <v>0</v>
      </c>
      <c r="G58" s="15">
        <v>0</v>
      </c>
      <c r="H58" s="15">
        <v>8000</v>
      </c>
      <c r="I58" s="15">
        <v>8000</v>
      </c>
      <c r="J58" s="15">
        <v>0</v>
      </c>
      <c r="K58" s="15">
        <v>0</v>
      </c>
      <c r="R58" s="14" t="s">
        <v>52</v>
      </c>
      <c r="S58" s="15">
        <v>0</v>
      </c>
      <c r="T58" s="15">
        <v>0</v>
      </c>
      <c r="U58" s="15">
        <v>0</v>
      </c>
      <c r="V58" s="15">
        <v>5000</v>
      </c>
      <c r="W58" s="15">
        <v>0</v>
      </c>
      <c r="X58" s="15">
        <v>0</v>
      </c>
      <c r="Y58" s="15">
        <v>5000</v>
      </c>
      <c r="Z58" s="15">
        <v>5000</v>
      </c>
      <c r="AA58" s="15">
        <v>0</v>
      </c>
      <c r="AB58" s="15">
        <v>0</v>
      </c>
    </row>
    <row r="59" spans="1:28" ht="15" thickBot="1" x14ac:dyDescent="0.35">
      <c r="A59" s="14" t="s">
        <v>53</v>
      </c>
      <c r="B59" s="15">
        <v>0</v>
      </c>
      <c r="C59" s="15">
        <v>0</v>
      </c>
      <c r="D59" s="15">
        <v>0</v>
      </c>
      <c r="E59" s="15">
        <v>7000</v>
      </c>
      <c r="F59" s="15">
        <v>0</v>
      </c>
      <c r="G59" s="15">
        <v>0</v>
      </c>
      <c r="H59" s="15">
        <v>7000</v>
      </c>
      <c r="I59" s="15">
        <v>7000</v>
      </c>
      <c r="J59" s="15">
        <v>0</v>
      </c>
      <c r="K59" s="15">
        <v>0</v>
      </c>
      <c r="R59" s="14" t="s">
        <v>53</v>
      </c>
      <c r="S59" s="15">
        <v>0</v>
      </c>
      <c r="T59" s="15">
        <v>0</v>
      </c>
      <c r="U59" s="15">
        <v>1000</v>
      </c>
      <c r="V59" s="15">
        <v>5000</v>
      </c>
      <c r="W59" s="15">
        <v>0</v>
      </c>
      <c r="X59" s="15">
        <v>0</v>
      </c>
      <c r="Y59" s="15">
        <v>6000</v>
      </c>
      <c r="Z59" s="15">
        <v>6000</v>
      </c>
      <c r="AA59" s="15">
        <v>0</v>
      </c>
      <c r="AB59" s="15">
        <v>0</v>
      </c>
    </row>
    <row r="60" spans="1:28" ht="15" thickBot="1" x14ac:dyDescent="0.35">
      <c r="A60" s="14" t="s">
        <v>54</v>
      </c>
      <c r="B60" s="15">
        <v>0</v>
      </c>
      <c r="C60" s="15">
        <v>0</v>
      </c>
      <c r="D60" s="15">
        <v>12000</v>
      </c>
      <c r="E60" s="15">
        <v>0</v>
      </c>
      <c r="F60" s="15">
        <v>0</v>
      </c>
      <c r="G60" s="15">
        <v>0</v>
      </c>
      <c r="H60" s="15">
        <v>12000</v>
      </c>
      <c r="I60" s="15">
        <v>12000</v>
      </c>
      <c r="J60" s="15">
        <v>0</v>
      </c>
      <c r="K60" s="15">
        <v>0</v>
      </c>
      <c r="R60" s="14" t="s">
        <v>54</v>
      </c>
      <c r="S60" s="15">
        <v>0</v>
      </c>
      <c r="T60" s="15">
        <v>0</v>
      </c>
      <c r="U60" s="15">
        <v>1000</v>
      </c>
      <c r="V60" s="15">
        <v>0</v>
      </c>
      <c r="W60" s="15">
        <v>0</v>
      </c>
      <c r="X60" s="15">
        <v>0</v>
      </c>
      <c r="Y60" s="15">
        <v>1000</v>
      </c>
      <c r="Z60" s="15">
        <v>1000</v>
      </c>
      <c r="AA60" s="15">
        <v>0</v>
      </c>
      <c r="AB60" s="15">
        <v>0</v>
      </c>
    </row>
    <row r="61" spans="1:28" ht="15" thickBot="1" x14ac:dyDescent="0.35">
      <c r="A61" s="14" t="s">
        <v>55</v>
      </c>
      <c r="B61" s="15">
        <v>3000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3000</v>
      </c>
      <c r="I61" s="15">
        <v>3000</v>
      </c>
      <c r="J61" s="15">
        <v>0</v>
      </c>
      <c r="K61" s="15">
        <v>0</v>
      </c>
      <c r="R61" s="14" t="s">
        <v>55</v>
      </c>
      <c r="S61" s="15">
        <v>10000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10000</v>
      </c>
      <c r="Z61" s="15">
        <v>10000</v>
      </c>
      <c r="AA61" s="15">
        <v>0</v>
      </c>
      <c r="AB61" s="15">
        <v>0</v>
      </c>
    </row>
    <row r="62" spans="1:28" ht="15" thickBot="1" x14ac:dyDescent="0.35"/>
    <row r="63" spans="1:28" ht="15" thickBot="1" x14ac:dyDescent="0.35">
      <c r="A63" s="16" t="s">
        <v>78</v>
      </c>
      <c r="B63" s="31">
        <v>22000</v>
      </c>
      <c r="R63" s="16" t="s">
        <v>78</v>
      </c>
      <c r="S63" s="31">
        <v>17000</v>
      </c>
    </row>
    <row r="64" spans="1:28" ht="15" thickBot="1" x14ac:dyDescent="0.35">
      <c r="A64" s="16" t="s">
        <v>79</v>
      </c>
      <c r="B64" s="31">
        <v>0</v>
      </c>
      <c r="R64" s="16" t="s">
        <v>79</v>
      </c>
      <c r="S64" s="31">
        <v>0</v>
      </c>
    </row>
    <row r="65" spans="1:19" ht="15" thickBot="1" x14ac:dyDescent="0.35">
      <c r="A65" s="16" t="s">
        <v>80</v>
      </c>
      <c r="B65" s="31">
        <v>78000</v>
      </c>
      <c r="R65" s="16" t="s">
        <v>80</v>
      </c>
      <c r="S65" s="31">
        <v>78000</v>
      </c>
    </row>
    <row r="66" spans="1:19" ht="15" thickBot="1" x14ac:dyDescent="0.35">
      <c r="A66" s="16" t="s">
        <v>81</v>
      </c>
      <c r="B66" s="31">
        <v>78000</v>
      </c>
      <c r="R66" s="16" t="s">
        <v>81</v>
      </c>
      <c r="S66" s="31">
        <v>78000</v>
      </c>
    </row>
    <row r="67" spans="1:19" ht="15" thickBot="1" x14ac:dyDescent="0.35">
      <c r="A67" s="16" t="s">
        <v>82</v>
      </c>
      <c r="B67" s="31">
        <v>0</v>
      </c>
      <c r="R67" s="16" t="s">
        <v>82</v>
      </c>
      <c r="S67" s="31">
        <v>0</v>
      </c>
    </row>
    <row r="68" spans="1:19" ht="15" thickBot="1" x14ac:dyDescent="0.35">
      <c r="A68" s="16" t="s">
        <v>83</v>
      </c>
      <c r="B68" s="31"/>
      <c r="R68" s="16" t="s">
        <v>83</v>
      </c>
      <c r="S68" s="31"/>
    </row>
    <row r="69" spans="1:19" ht="15" thickBot="1" x14ac:dyDescent="0.35">
      <c r="A69" s="16" t="s">
        <v>84</v>
      </c>
      <c r="B69" s="31"/>
      <c r="R69" s="16" t="s">
        <v>84</v>
      </c>
      <c r="S69" s="31"/>
    </row>
    <row r="70" spans="1:19" ht="15" thickBot="1" x14ac:dyDescent="0.35">
      <c r="A70" s="16" t="s">
        <v>85</v>
      </c>
      <c r="B70" s="31">
        <v>0</v>
      </c>
      <c r="R70" s="16" t="s">
        <v>85</v>
      </c>
      <c r="S70" s="31">
        <v>0</v>
      </c>
    </row>
    <row r="73" spans="1:19" ht="18" x14ac:dyDescent="0.35">
      <c r="A73" s="28" t="s">
        <v>223</v>
      </c>
      <c r="R73" s="28" t="s">
        <v>223</v>
      </c>
    </row>
    <row r="74" spans="1:19" ht="18" x14ac:dyDescent="0.35">
      <c r="A74" s="28" t="s">
        <v>232</v>
      </c>
      <c r="R74" s="28" t="s">
        <v>229</v>
      </c>
    </row>
  </sheetData>
  <conditionalFormatting sqref="B36:G47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36:X4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0:I6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50:Z6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0:O5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1:O5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6:P4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2CA1C-3CB6-4530-A11E-CE211CF703E6}">
  <dimension ref="A1:AC74"/>
  <sheetViews>
    <sheetView topLeftCell="A30" zoomScale="76" workbookViewId="0">
      <selection activeCell="I35" sqref="I35:O47"/>
    </sheetView>
  </sheetViews>
  <sheetFormatPr defaultRowHeight="14.4" x14ac:dyDescent="0.3"/>
  <sheetData>
    <row r="1" spans="1:29" ht="18" x14ac:dyDescent="0.3">
      <c r="A1" s="10"/>
      <c r="M1" t="s">
        <v>225</v>
      </c>
      <c r="R1" s="10"/>
    </row>
    <row r="2" spans="1:29" x14ac:dyDescent="0.3">
      <c r="A2" s="11"/>
      <c r="R2" s="11"/>
    </row>
    <row r="5" spans="1:29" ht="18" x14ac:dyDescent="0.3">
      <c r="A5" s="29" t="s">
        <v>29</v>
      </c>
      <c r="B5" s="30" t="s">
        <v>210</v>
      </c>
      <c r="C5" s="29" t="s">
        <v>30</v>
      </c>
      <c r="D5" s="30">
        <v>12</v>
      </c>
      <c r="E5" s="29" t="s">
        <v>31</v>
      </c>
      <c r="F5" s="30">
        <v>6</v>
      </c>
      <c r="G5" s="29" t="s">
        <v>32</v>
      </c>
      <c r="H5" s="30">
        <v>12</v>
      </c>
      <c r="I5" s="29" t="s">
        <v>33</v>
      </c>
      <c r="J5" s="30">
        <v>0</v>
      </c>
      <c r="K5" s="29" t="s">
        <v>34</v>
      </c>
      <c r="L5" s="30" t="s">
        <v>211</v>
      </c>
      <c r="R5" s="29" t="s">
        <v>29</v>
      </c>
      <c r="S5" s="30" t="s">
        <v>210</v>
      </c>
      <c r="T5" s="29" t="s">
        <v>30</v>
      </c>
      <c r="U5" s="30">
        <v>12</v>
      </c>
      <c r="V5" s="29" t="s">
        <v>31</v>
      </c>
      <c r="W5" s="30">
        <v>6</v>
      </c>
      <c r="X5" s="29" t="s">
        <v>32</v>
      </c>
      <c r="Y5" s="30">
        <v>12</v>
      </c>
      <c r="Z5" s="29" t="s">
        <v>33</v>
      </c>
      <c r="AA5" s="30">
        <v>0</v>
      </c>
      <c r="AB5" s="29" t="s">
        <v>34</v>
      </c>
      <c r="AC5" s="30" t="s">
        <v>211</v>
      </c>
    </row>
    <row r="6" spans="1:29" ht="18.600000000000001" thickBot="1" x14ac:dyDescent="0.35">
      <c r="A6" s="10"/>
      <c r="R6" s="10"/>
    </row>
    <row r="7" spans="1:29" ht="15" thickBot="1" x14ac:dyDescent="0.35">
      <c r="A7" s="14" t="s">
        <v>36</v>
      </c>
      <c r="B7" s="14" t="s">
        <v>37</v>
      </c>
      <c r="C7" s="14" t="s">
        <v>38</v>
      </c>
      <c r="D7" s="14" t="s">
        <v>39</v>
      </c>
      <c r="E7" s="14" t="s">
        <v>40</v>
      </c>
      <c r="F7" s="14" t="s">
        <v>41</v>
      </c>
      <c r="G7" s="14" t="s">
        <v>42</v>
      </c>
      <c r="H7" s="14" t="s">
        <v>43</v>
      </c>
      <c r="J7" s="21" t="s">
        <v>226</v>
      </c>
      <c r="K7" s="21" t="s">
        <v>226</v>
      </c>
      <c r="L7" s="21" t="s">
        <v>226</v>
      </c>
      <c r="M7" s="21" t="s">
        <v>226</v>
      </c>
      <c r="N7" s="21" t="s">
        <v>226</v>
      </c>
      <c r="O7" s="21" t="s">
        <v>226</v>
      </c>
      <c r="P7" s="21" t="s">
        <v>226</v>
      </c>
      <c r="R7" s="14" t="s">
        <v>36</v>
      </c>
      <c r="S7" s="14" t="s">
        <v>37</v>
      </c>
      <c r="T7" s="14" t="s">
        <v>38</v>
      </c>
      <c r="U7" s="14" t="s">
        <v>39</v>
      </c>
      <c r="V7" s="14" t="s">
        <v>40</v>
      </c>
      <c r="W7" s="14" t="s">
        <v>41</v>
      </c>
      <c r="X7" s="14" t="s">
        <v>42</v>
      </c>
      <c r="Y7" s="14" t="s">
        <v>43</v>
      </c>
    </row>
    <row r="8" spans="1:29" ht="15" thickBot="1" x14ac:dyDescent="0.35">
      <c r="A8" s="14" t="s">
        <v>44</v>
      </c>
      <c r="B8" s="15">
        <v>11</v>
      </c>
      <c r="C8" s="15">
        <v>2</v>
      </c>
      <c r="D8" s="15">
        <v>3</v>
      </c>
      <c r="E8" s="15">
        <v>7</v>
      </c>
      <c r="F8" s="15">
        <v>9</v>
      </c>
      <c r="G8" s="15">
        <v>9</v>
      </c>
      <c r="H8" s="15">
        <v>1000</v>
      </c>
      <c r="J8">
        <f>'Coaching Variants'!B50</f>
        <v>11</v>
      </c>
      <c r="K8">
        <f>'Coaching Variants'!C50</f>
        <v>2</v>
      </c>
      <c r="L8">
        <f>'Coaching Variants'!D50</f>
        <v>3</v>
      </c>
      <c r="M8">
        <f>'Coaching Variants'!E50</f>
        <v>7</v>
      </c>
      <c r="N8">
        <f>'Coaching Variants'!F50</f>
        <v>9</v>
      </c>
      <c r="O8">
        <f>'Coaching Variants'!G50</f>
        <v>9</v>
      </c>
      <c r="P8">
        <f>'Coaching Variants'!I50</f>
        <v>12000</v>
      </c>
      <c r="R8" s="14" t="s">
        <v>44</v>
      </c>
      <c r="S8" s="15">
        <v>11</v>
      </c>
      <c r="T8" s="15">
        <v>2</v>
      </c>
      <c r="U8" s="15">
        <v>3</v>
      </c>
      <c r="V8" s="15">
        <v>7</v>
      </c>
      <c r="W8" s="15">
        <v>9</v>
      </c>
      <c r="X8" s="15">
        <v>9</v>
      </c>
      <c r="Y8" s="15">
        <v>12000</v>
      </c>
    </row>
    <row r="9" spans="1:29" ht="15" thickBot="1" x14ac:dyDescent="0.35">
      <c r="A9" s="14" t="s">
        <v>45</v>
      </c>
      <c r="B9" s="15">
        <v>3</v>
      </c>
      <c r="C9" s="15">
        <v>9</v>
      </c>
      <c r="D9" s="15">
        <v>10</v>
      </c>
      <c r="E9" s="15">
        <v>10</v>
      </c>
      <c r="F9" s="15">
        <v>2</v>
      </c>
      <c r="G9" s="15">
        <v>2</v>
      </c>
      <c r="H9" s="15">
        <v>2000</v>
      </c>
      <c r="J9">
        <f>'Coaching Variants'!B51</f>
        <v>3</v>
      </c>
      <c r="K9">
        <f>'Coaching Variants'!C51</f>
        <v>9</v>
      </c>
      <c r="L9">
        <f>'Coaching Variants'!D51</f>
        <v>10</v>
      </c>
      <c r="M9">
        <f>'Coaching Variants'!E51</f>
        <v>10</v>
      </c>
      <c r="N9">
        <f>'Coaching Variants'!F51</f>
        <v>2</v>
      </c>
      <c r="O9">
        <f>'Coaching Variants'!G51</f>
        <v>2</v>
      </c>
      <c r="P9">
        <f>'Coaching Variants'!I51</f>
        <v>11000</v>
      </c>
      <c r="R9" s="14" t="s">
        <v>45</v>
      </c>
      <c r="S9" s="15">
        <v>3</v>
      </c>
      <c r="T9" s="15">
        <v>9</v>
      </c>
      <c r="U9" s="15">
        <v>10</v>
      </c>
      <c r="V9" s="15">
        <v>10</v>
      </c>
      <c r="W9" s="15">
        <v>2</v>
      </c>
      <c r="X9" s="15">
        <v>2</v>
      </c>
      <c r="Y9" s="15">
        <v>11000</v>
      </c>
    </row>
    <row r="10" spans="1:29" ht="15" thickBot="1" x14ac:dyDescent="0.35">
      <c r="A10" s="14" t="s">
        <v>46</v>
      </c>
      <c r="B10" s="15">
        <v>9</v>
      </c>
      <c r="C10" s="15">
        <v>4</v>
      </c>
      <c r="D10" s="15">
        <v>4</v>
      </c>
      <c r="E10" s="15">
        <v>1</v>
      </c>
      <c r="F10" s="15">
        <v>9</v>
      </c>
      <c r="G10" s="15">
        <v>9</v>
      </c>
      <c r="H10" s="15">
        <v>3000</v>
      </c>
      <c r="J10">
        <f>'Coaching Variants'!B52</f>
        <v>9</v>
      </c>
      <c r="K10">
        <f>'Coaching Variants'!C52</f>
        <v>4</v>
      </c>
      <c r="L10">
        <f>'Coaching Variants'!D52</f>
        <v>4</v>
      </c>
      <c r="M10">
        <f>'Coaching Variants'!E52</f>
        <v>1</v>
      </c>
      <c r="N10">
        <f>'Coaching Variants'!F52</f>
        <v>9</v>
      </c>
      <c r="O10">
        <f>'Coaching Variants'!G52</f>
        <v>9</v>
      </c>
      <c r="P10">
        <f>'Coaching Variants'!I52</f>
        <v>10000</v>
      </c>
      <c r="R10" s="14" t="s">
        <v>46</v>
      </c>
      <c r="S10" s="15">
        <v>9</v>
      </c>
      <c r="T10" s="15">
        <v>4</v>
      </c>
      <c r="U10" s="15">
        <v>4</v>
      </c>
      <c r="V10" s="15">
        <v>1</v>
      </c>
      <c r="W10" s="15">
        <v>9</v>
      </c>
      <c r="X10" s="15">
        <v>9</v>
      </c>
      <c r="Y10" s="15">
        <v>10000</v>
      </c>
    </row>
    <row r="11" spans="1:29" ht="15" thickBot="1" x14ac:dyDescent="0.35">
      <c r="A11" s="14" t="s">
        <v>47</v>
      </c>
      <c r="B11" s="15">
        <v>5</v>
      </c>
      <c r="C11" s="15">
        <v>8</v>
      </c>
      <c r="D11" s="15">
        <v>8</v>
      </c>
      <c r="E11" s="15">
        <v>7</v>
      </c>
      <c r="F11" s="15">
        <v>4</v>
      </c>
      <c r="G11" s="15">
        <v>5</v>
      </c>
      <c r="H11" s="15">
        <v>4000</v>
      </c>
      <c r="J11">
        <f>'Coaching Variants'!B53</f>
        <v>5</v>
      </c>
      <c r="K11">
        <f>'Coaching Variants'!C53</f>
        <v>8</v>
      </c>
      <c r="L11">
        <f>'Coaching Variants'!D53</f>
        <v>8</v>
      </c>
      <c r="M11">
        <f>'Coaching Variants'!E53</f>
        <v>7</v>
      </c>
      <c r="N11">
        <f>'Coaching Variants'!F53</f>
        <v>4</v>
      </c>
      <c r="O11">
        <f>'Coaching Variants'!G53</f>
        <v>5</v>
      </c>
      <c r="P11">
        <f>'Coaching Variants'!I53</f>
        <v>9000</v>
      </c>
      <c r="R11" s="14" t="s">
        <v>47</v>
      </c>
      <c r="S11" s="15">
        <v>5</v>
      </c>
      <c r="T11" s="15">
        <v>8</v>
      </c>
      <c r="U11" s="15">
        <v>8</v>
      </c>
      <c r="V11" s="15">
        <v>7</v>
      </c>
      <c r="W11" s="15">
        <v>4</v>
      </c>
      <c r="X11" s="15">
        <v>5</v>
      </c>
      <c r="Y11" s="15">
        <v>9000</v>
      </c>
    </row>
    <row r="12" spans="1:29" ht="15" thickBot="1" x14ac:dyDescent="0.35">
      <c r="A12" s="14" t="s">
        <v>48</v>
      </c>
      <c r="B12" s="15">
        <v>1</v>
      </c>
      <c r="C12" s="15">
        <v>11</v>
      </c>
      <c r="D12" s="15">
        <v>12</v>
      </c>
      <c r="E12" s="15">
        <v>7</v>
      </c>
      <c r="F12" s="15">
        <v>1</v>
      </c>
      <c r="G12" s="15">
        <v>1</v>
      </c>
      <c r="H12" s="15">
        <v>5000</v>
      </c>
      <c r="J12">
        <f>'Coaching Variants'!B54</f>
        <v>1</v>
      </c>
      <c r="K12">
        <f>'Coaching Variants'!C54</f>
        <v>11</v>
      </c>
      <c r="L12">
        <f>'Coaching Variants'!D54</f>
        <v>12</v>
      </c>
      <c r="M12">
        <f>'Coaching Variants'!E54</f>
        <v>7</v>
      </c>
      <c r="N12">
        <f>'Coaching Variants'!F54</f>
        <v>1</v>
      </c>
      <c r="O12">
        <f>'Coaching Variants'!G54</f>
        <v>1</v>
      </c>
      <c r="P12">
        <f>'Coaching Variants'!I54</f>
        <v>8000</v>
      </c>
      <c r="R12" s="14" t="s">
        <v>48</v>
      </c>
      <c r="S12" s="15">
        <v>1</v>
      </c>
      <c r="T12" s="15">
        <v>11</v>
      </c>
      <c r="U12" s="15">
        <v>12</v>
      </c>
      <c r="V12" s="15">
        <v>7</v>
      </c>
      <c r="W12" s="15">
        <v>1</v>
      </c>
      <c r="X12" s="15">
        <v>1</v>
      </c>
      <c r="Y12" s="15">
        <v>8000</v>
      </c>
    </row>
    <row r="13" spans="1:29" ht="15" thickBot="1" x14ac:dyDescent="0.35">
      <c r="A13" s="14" t="s">
        <v>49</v>
      </c>
      <c r="B13" s="15">
        <v>8</v>
      </c>
      <c r="C13" s="15">
        <v>1</v>
      </c>
      <c r="D13" s="15">
        <v>1</v>
      </c>
      <c r="E13" s="15">
        <v>2</v>
      </c>
      <c r="F13" s="15">
        <v>11</v>
      </c>
      <c r="G13" s="15">
        <v>9</v>
      </c>
      <c r="H13" s="15">
        <v>6000</v>
      </c>
      <c r="J13">
        <f>'Coaching Variants'!B55</f>
        <v>8</v>
      </c>
      <c r="K13">
        <f>'Coaching Variants'!C55</f>
        <v>1</v>
      </c>
      <c r="L13">
        <f>'Coaching Variants'!D55</f>
        <v>1</v>
      </c>
      <c r="M13">
        <f>'Coaching Variants'!E55</f>
        <v>2</v>
      </c>
      <c r="N13">
        <f>'Coaching Variants'!F55</f>
        <v>11</v>
      </c>
      <c r="O13">
        <f>'Coaching Variants'!G55</f>
        <v>9</v>
      </c>
      <c r="P13">
        <f>'Coaching Variants'!I55</f>
        <v>7000</v>
      </c>
      <c r="R13" s="14" t="s">
        <v>49</v>
      </c>
      <c r="S13" s="15">
        <v>8</v>
      </c>
      <c r="T13" s="15">
        <v>1</v>
      </c>
      <c r="U13" s="15">
        <v>1</v>
      </c>
      <c r="V13" s="15">
        <v>2</v>
      </c>
      <c r="W13" s="15">
        <v>11</v>
      </c>
      <c r="X13" s="15">
        <v>9</v>
      </c>
      <c r="Y13" s="15">
        <v>7000</v>
      </c>
    </row>
    <row r="14" spans="1:29" ht="15" thickBot="1" x14ac:dyDescent="0.35">
      <c r="A14" s="14" t="s">
        <v>50</v>
      </c>
      <c r="B14" s="15">
        <v>4</v>
      </c>
      <c r="C14" s="15">
        <v>7</v>
      </c>
      <c r="D14" s="15">
        <v>7</v>
      </c>
      <c r="E14" s="15">
        <v>6</v>
      </c>
      <c r="F14" s="15">
        <v>6</v>
      </c>
      <c r="G14" s="15">
        <v>5</v>
      </c>
      <c r="H14" s="15">
        <v>7000</v>
      </c>
      <c r="J14">
        <f>'Coaching Variants'!B56</f>
        <v>4</v>
      </c>
      <c r="K14">
        <f>'Coaching Variants'!C56</f>
        <v>7</v>
      </c>
      <c r="L14">
        <f>'Coaching Variants'!D56</f>
        <v>7</v>
      </c>
      <c r="M14">
        <f>'Coaching Variants'!E56</f>
        <v>6</v>
      </c>
      <c r="N14">
        <f>'Coaching Variants'!F56</f>
        <v>6</v>
      </c>
      <c r="O14">
        <f>'Coaching Variants'!G56</f>
        <v>5</v>
      </c>
      <c r="P14">
        <f>'Coaching Variants'!I56</f>
        <v>6000</v>
      </c>
      <c r="R14" s="14" t="s">
        <v>50</v>
      </c>
      <c r="S14" s="15">
        <v>4</v>
      </c>
      <c r="T14" s="15">
        <v>7</v>
      </c>
      <c r="U14" s="15">
        <v>7</v>
      </c>
      <c r="V14" s="15">
        <v>6</v>
      </c>
      <c r="W14" s="15">
        <v>6</v>
      </c>
      <c r="X14" s="15">
        <v>5</v>
      </c>
      <c r="Y14" s="15">
        <v>6000</v>
      </c>
    </row>
    <row r="15" spans="1:29" ht="15" thickBot="1" x14ac:dyDescent="0.35">
      <c r="A15" s="14" t="s">
        <v>51</v>
      </c>
      <c r="B15" s="15">
        <v>10</v>
      </c>
      <c r="C15" s="15">
        <v>12</v>
      </c>
      <c r="D15" s="15">
        <v>10</v>
      </c>
      <c r="E15" s="15">
        <v>10</v>
      </c>
      <c r="F15" s="15">
        <v>4</v>
      </c>
      <c r="G15" s="15">
        <v>2</v>
      </c>
      <c r="H15" s="15">
        <v>8000</v>
      </c>
      <c r="J15">
        <f>'Coaching Variants'!B57</f>
        <v>10</v>
      </c>
      <c r="K15">
        <f>'Coaching Variants'!C57</f>
        <v>12</v>
      </c>
      <c r="L15">
        <f>'Coaching Variants'!D57</f>
        <v>10</v>
      </c>
      <c r="M15">
        <f>'Coaching Variants'!E57</f>
        <v>10</v>
      </c>
      <c r="N15">
        <f>'Coaching Variants'!F57</f>
        <v>4</v>
      </c>
      <c r="O15">
        <f>'Coaching Variants'!G57</f>
        <v>2</v>
      </c>
      <c r="P15">
        <f>'Coaching Variants'!I57</f>
        <v>5000</v>
      </c>
      <c r="R15" s="14" t="s">
        <v>51</v>
      </c>
      <c r="S15" s="15">
        <v>10</v>
      </c>
      <c r="T15" s="15">
        <v>12</v>
      </c>
      <c r="U15" s="15">
        <v>10</v>
      </c>
      <c r="V15" s="15">
        <v>10</v>
      </c>
      <c r="W15" s="15">
        <v>4</v>
      </c>
      <c r="X15" s="15">
        <v>2</v>
      </c>
      <c r="Y15" s="15">
        <v>5000</v>
      </c>
    </row>
    <row r="16" spans="1:29" ht="15" thickBot="1" x14ac:dyDescent="0.35">
      <c r="A16" s="14" t="s">
        <v>52</v>
      </c>
      <c r="B16" s="15">
        <v>5</v>
      </c>
      <c r="C16" s="15">
        <v>5</v>
      </c>
      <c r="D16" s="15">
        <v>5</v>
      </c>
      <c r="E16" s="15">
        <v>4</v>
      </c>
      <c r="F16" s="15">
        <v>8</v>
      </c>
      <c r="G16" s="15">
        <v>5</v>
      </c>
      <c r="H16" s="15">
        <v>9000</v>
      </c>
      <c r="J16">
        <f>'Coaching Variants'!B58</f>
        <v>5</v>
      </c>
      <c r="K16">
        <f>'Coaching Variants'!C58</f>
        <v>5</v>
      </c>
      <c r="L16">
        <f>'Coaching Variants'!D58</f>
        <v>5</v>
      </c>
      <c r="M16">
        <f>'Coaching Variants'!E58</f>
        <v>4</v>
      </c>
      <c r="N16">
        <f>'Coaching Variants'!F58</f>
        <v>8</v>
      </c>
      <c r="O16">
        <f>'Coaching Variants'!G58</f>
        <v>5</v>
      </c>
      <c r="P16">
        <f>'Coaching Variants'!I58</f>
        <v>4000</v>
      </c>
      <c r="R16" s="14" t="s">
        <v>52</v>
      </c>
      <c r="S16" s="15">
        <v>5</v>
      </c>
      <c r="T16" s="15">
        <v>5</v>
      </c>
      <c r="U16" s="15">
        <v>5</v>
      </c>
      <c r="V16" s="15">
        <v>4</v>
      </c>
      <c r="W16" s="15">
        <v>8</v>
      </c>
      <c r="X16" s="15">
        <v>5</v>
      </c>
      <c r="Y16" s="15">
        <v>4000</v>
      </c>
    </row>
    <row r="17" spans="1:25" ht="15" thickBot="1" x14ac:dyDescent="0.35">
      <c r="A17" s="14" t="s">
        <v>53</v>
      </c>
      <c r="B17" s="15">
        <v>5</v>
      </c>
      <c r="C17" s="15">
        <v>5</v>
      </c>
      <c r="D17" s="15">
        <v>6</v>
      </c>
      <c r="E17" s="15">
        <v>4</v>
      </c>
      <c r="F17" s="15">
        <v>6</v>
      </c>
      <c r="G17" s="15">
        <v>5</v>
      </c>
      <c r="H17" s="15">
        <v>10000</v>
      </c>
      <c r="J17">
        <f>'Coaching Variants'!B59</f>
        <v>5</v>
      </c>
      <c r="K17">
        <f>'Coaching Variants'!C59</f>
        <v>5</v>
      </c>
      <c r="L17">
        <f>'Coaching Variants'!D59</f>
        <v>6</v>
      </c>
      <c r="M17">
        <f>'Coaching Variants'!E59</f>
        <v>4</v>
      </c>
      <c r="N17">
        <f>'Coaching Variants'!F59</f>
        <v>6</v>
      </c>
      <c r="O17">
        <f>'Coaching Variants'!G59</f>
        <v>5</v>
      </c>
      <c r="P17">
        <f>'Coaching Variants'!I59</f>
        <v>3000</v>
      </c>
      <c r="R17" s="14" t="s">
        <v>53</v>
      </c>
      <c r="S17" s="15">
        <v>5</v>
      </c>
      <c r="T17" s="15">
        <v>5</v>
      </c>
      <c r="U17" s="15">
        <v>6</v>
      </c>
      <c r="V17" s="15">
        <v>4</v>
      </c>
      <c r="W17" s="15">
        <v>6</v>
      </c>
      <c r="X17" s="15">
        <v>5</v>
      </c>
      <c r="Y17" s="15">
        <v>3000</v>
      </c>
    </row>
    <row r="18" spans="1:25" ht="15" thickBot="1" x14ac:dyDescent="0.35">
      <c r="A18" s="14" t="s">
        <v>54</v>
      </c>
      <c r="B18" s="15">
        <v>12</v>
      </c>
      <c r="C18" s="15">
        <v>3</v>
      </c>
      <c r="D18" s="15">
        <v>2</v>
      </c>
      <c r="E18" s="15">
        <v>2</v>
      </c>
      <c r="F18" s="15">
        <v>11</v>
      </c>
      <c r="G18" s="15">
        <v>12</v>
      </c>
      <c r="H18" s="15">
        <v>11000</v>
      </c>
      <c r="J18">
        <f>'Coaching Variants'!B60</f>
        <v>12</v>
      </c>
      <c r="K18">
        <f>'Coaching Variants'!C60</f>
        <v>3</v>
      </c>
      <c r="L18">
        <f>'Coaching Variants'!D60</f>
        <v>2</v>
      </c>
      <c r="M18">
        <f>'Coaching Variants'!E60</f>
        <v>2</v>
      </c>
      <c r="N18">
        <f>'Coaching Variants'!F60</f>
        <v>11</v>
      </c>
      <c r="O18">
        <f>'Coaching Variants'!G60</f>
        <v>12</v>
      </c>
      <c r="P18">
        <f>'Coaching Variants'!I60</f>
        <v>2000</v>
      </c>
      <c r="R18" s="14" t="s">
        <v>54</v>
      </c>
      <c r="S18" s="15">
        <v>12</v>
      </c>
      <c r="T18" s="15">
        <v>3</v>
      </c>
      <c r="U18" s="15">
        <v>2</v>
      </c>
      <c r="V18" s="15">
        <v>2</v>
      </c>
      <c r="W18" s="15">
        <v>11</v>
      </c>
      <c r="X18" s="15">
        <v>12</v>
      </c>
      <c r="Y18" s="15">
        <v>2000</v>
      </c>
    </row>
    <row r="19" spans="1:25" ht="15" thickBot="1" x14ac:dyDescent="0.35">
      <c r="A19" s="14" t="s">
        <v>55</v>
      </c>
      <c r="B19" s="15">
        <v>2</v>
      </c>
      <c r="C19" s="15">
        <v>9</v>
      </c>
      <c r="D19" s="15">
        <v>9</v>
      </c>
      <c r="E19" s="15">
        <v>10</v>
      </c>
      <c r="F19" s="15">
        <v>2</v>
      </c>
      <c r="G19" s="15">
        <v>2</v>
      </c>
      <c r="H19" s="15">
        <v>12000</v>
      </c>
      <c r="J19">
        <f>'Coaching Variants'!B61</f>
        <v>2</v>
      </c>
      <c r="K19">
        <f>'Coaching Variants'!C61</f>
        <v>9</v>
      </c>
      <c r="L19">
        <f>'Coaching Variants'!D61</f>
        <v>9</v>
      </c>
      <c r="M19">
        <f>'Coaching Variants'!E61</f>
        <v>10</v>
      </c>
      <c r="N19">
        <f>'Coaching Variants'!F61</f>
        <v>2</v>
      </c>
      <c r="O19">
        <f>'Coaching Variants'!G61</f>
        <v>2</v>
      </c>
      <c r="P19">
        <f>'Coaching Variants'!I61</f>
        <v>1000</v>
      </c>
      <c r="R19" s="14" t="s">
        <v>55</v>
      </c>
      <c r="S19" s="15">
        <v>2</v>
      </c>
      <c r="T19" s="15">
        <v>9</v>
      </c>
      <c r="U19" s="15">
        <v>9</v>
      </c>
      <c r="V19" s="15">
        <v>10</v>
      </c>
      <c r="W19" s="15">
        <v>2</v>
      </c>
      <c r="X19" s="15">
        <v>2</v>
      </c>
      <c r="Y19" s="15">
        <v>1000</v>
      </c>
    </row>
    <row r="20" spans="1:25" ht="18.600000000000001" thickBot="1" x14ac:dyDescent="0.35">
      <c r="A20" s="10"/>
      <c r="R20" s="10"/>
    </row>
    <row r="21" spans="1:25" ht="15" thickBot="1" x14ac:dyDescent="0.35">
      <c r="A21" s="14" t="s">
        <v>56</v>
      </c>
      <c r="B21" s="14" t="s">
        <v>37</v>
      </c>
      <c r="C21" s="14" t="s">
        <v>38</v>
      </c>
      <c r="D21" s="14" t="s">
        <v>39</v>
      </c>
      <c r="E21" s="14" t="s">
        <v>40</v>
      </c>
      <c r="F21" s="14" t="s">
        <v>41</v>
      </c>
      <c r="G21" s="14" t="s">
        <v>42</v>
      </c>
      <c r="R21" s="14" t="s">
        <v>56</v>
      </c>
      <c r="S21" s="14" t="s">
        <v>37</v>
      </c>
      <c r="T21" s="14" t="s">
        <v>38</v>
      </c>
      <c r="U21" s="14" t="s">
        <v>39</v>
      </c>
      <c r="V21" s="14" t="s">
        <v>40</v>
      </c>
      <c r="W21" s="14" t="s">
        <v>41</v>
      </c>
      <c r="X21" s="14" t="s">
        <v>42</v>
      </c>
    </row>
    <row r="22" spans="1:25" ht="15" thickBot="1" x14ac:dyDescent="0.35">
      <c r="A22" s="14" t="s">
        <v>57</v>
      </c>
      <c r="B22" s="15" t="s">
        <v>212</v>
      </c>
      <c r="C22" s="15" t="s">
        <v>213</v>
      </c>
      <c r="D22" s="15" t="s">
        <v>60</v>
      </c>
      <c r="E22" s="15" t="s">
        <v>214</v>
      </c>
      <c r="F22" s="15" t="s">
        <v>60</v>
      </c>
      <c r="G22" s="15" t="s">
        <v>60</v>
      </c>
      <c r="R22" s="14" t="s">
        <v>57</v>
      </c>
      <c r="S22" s="15" t="s">
        <v>227</v>
      </c>
      <c r="T22" s="15" t="s">
        <v>219</v>
      </c>
      <c r="U22" s="15" t="s">
        <v>60</v>
      </c>
      <c r="V22" s="15" t="s">
        <v>228</v>
      </c>
      <c r="W22" s="15" t="s">
        <v>60</v>
      </c>
      <c r="X22" s="15" t="s">
        <v>60</v>
      </c>
    </row>
    <row r="23" spans="1:25" ht="15" thickBot="1" x14ac:dyDescent="0.35">
      <c r="A23" s="14" t="s">
        <v>61</v>
      </c>
      <c r="B23" s="15" t="s">
        <v>215</v>
      </c>
      <c r="C23" s="15" t="s">
        <v>216</v>
      </c>
      <c r="D23" s="15" t="s">
        <v>217</v>
      </c>
      <c r="E23" s="15" t="s">
        <v>60</v>
      </c>
      <c r="F23" s="15" t="s">
        <v>60</v>
      </c>
      <c r="G23" s="15" t="s">
        <v>60</v>
      </c>
      <c r="R23" s="14" t="s">
        <v>61</v>
      </c>
      <c r="S23" s="15" t="s">
        <v>216</v>
      </c>
      <c r="T23" s="15" t="s">
        <v>215</v>
      </c>
      <c r="U23" s="15" t="s">
        <v>218</v>
      </c>
      <c r="V23" s="15" t="s">
        <v>60</v>
      </c>
      <c r="W23" s="15" t="s">
        <v>60</v>
      </c>
      <c r="X23" s="15" t="s">
        <v>60</v>
      </c>
    </row>
    <row r="24" spans="1:25" ht="15" thickBot="1" x14ac:dyDescent="0.35">
      <c r="A24" s="14" t="s">
        <v>62</v>
      </c>
      <c r="B24" s="15" t="s">
        <v>218</v>
      </c>
      <c r="C24" s="15" t="s">
        <v>60</v>
      </c>
      <c r="D24" s="15" t="s">
        <v>60</v>
      </c>
      <c r="E24" s="15" t="s">
        <v>60</v>
      </c>
      <c r="F24" s="15" t="s">
        <v>60</v>
      </c>
      <c r="G24" s="15" t="s">
        <v>60</v>
      </c>
      <c r="R24" s="14" t="s">
        <v>62</v>
      </c>
      <c r="S24" s="15" t="s">
        <v>217</v>
      </c>
      <c r="T24" s="15" t="s">
        <v>60</v>
      </c>
      <c r="U24" s="15" t="s">
        <v>60</v>
      </c>
      <c r="V24" s="15" t="s">
        <v>60</v>
      </c>
      <c r="W24" s="15" t="s">
        <v>60</v>
      </c>
      <c r="X24" s="15" t="s">
        <v>60</v>
      </c>
    </row>
    <row r="25" spans="1:25" ht="15" thickBot="1" x14ac:dyDescent="0.35">
      <c r="A25" s="14" t="s">
        <v>63</v>
      </c>
      <c r="B25" s="15" t="s">
        <v>219</v>
      </c>
      <c r="C25" s="15" t="s">
        <v>60</v>
      </c>
      <c r="D25" s="15" t="s">
        <v>60</v>
      </c>
      <c r="E25" s="15" t="s">
        <v>220</v>
      </c>
      <c r="F25" s="15" t="s">
        <v>221</v>
      </c>
      <c r="G25" s="15" t="s">
        <v>60</v>
      </c>
      <c r="R25" s="14" t="s">
        <v>63</v>
      </c>
      <c r="S25" s="15" t="s">
        <v>213</v>
      </c>
      <c r="T25" s="15" t="s">
        <v>60</v>
      </c>
      <c r="U25" s="15" t="s">
        <v>60</v>
      </c>
      <c r="V25" s="15" t="s">
        <v>214</v>
      </c>
      <c r="W25" s="15" t="s">
        <v>60</v>
      </c>
      <c r="X25" s="15" t="s">
        <v>60</v>
      </c>
    </row>
    <row r="26" spans="1:25" ht="15" thickBot="1" x14ac:dyDescent="0.35">
      <c r="A26" s="14" t="s">
        <v>64</v>
      </c>
      <c r="B26" s="15" t="s">
        <v>60</v>
      </c>
      <c r="C26" s="15" t="s">
        <v>60</v>
      </c>
      <c r="D26" s="15" t="s">
        <v>60</v>
      </c>
      <c r="E26" s="15" t="s">
        <v>60</v>
      </c>
      <c r="F26" s="15" t="s">
        <v>60</v>
      </c>
      <c r="G26" s="15" t="s">
        <v>60</v>
      </c>
      <c r="R26" s="14" t="s">
        <v>64</v>
      </c>
      <c r="S26" s="15" t="s">
        <v>60</v>
      </c>
      <c r="T26" s="15" t="s">
        <v>60</v>
      </c>
      <c r="U26" s="15" t="s">
        <v>216</v>
      </c>
      <c r="V26" s="15" t="s">
        <v>60</v>
      </c>
      <c r="W26" s="15" t="s">
        <v>60</v>
      </c>
      <c r="X26" s="15" t="s">
        <v>60</v>
      </c>
    </row>
    <row r="27" spans="1:25" ht="15" thickBot="1" x14ac:dyDescent="0.35">
      <c r="A27" s="14" t="s">
        <v>65</v>
      </c>
      <c r="B27" s="15" t="s">
        <v>60</v>
      </c>
      <c r="C27" s="15" t="s">
        <v>60</v>
      </c>
      <c r="D27" s="15" t="s">
        <v>216</v>
      </c>
      <c r="E27" s="15" t="s">
        <v>60</v>
      </c>
      <c r="F27" s="15" t="s">
        <v>60</v>
      </c>
      <c r="G27" s="15" t="s">
        <v>60</v>
      </c>
      <c r="R27" s="14" t="s">
        <v>65</v>
      </c>
      <c r="S27" s="15" t="s">
        <v>60</v>
      </c>
      <c r="T27" s="15" t="s">
        <v>60</v>
      </c>
      <c r="U27" s="15" t="s">
        <v>60</v>
      </c>
      <c r="V27" s="15" t="s">
        <v>60</v>
      </c>
      <c r="W27" s="15" t="s">
        <v>60</v>
      </c>
      <c r="X27" s="15" t="s">
        <v>60</v>
      </c>
    </row>
    <row r="28" spans="1:25" ht="15" thickBot="1" x14ac:dyDescent="0.35">
      <c r="A28" s="14" t="s">
        <v>66</v>
      </c>
      <c r="B28" s="15" t="s">
        <v>60</v>
      </c>
      <c r="C28" s="15" t="s">
        <v>60</v>
      </c>
      <c r="D28" s="15" t="s">
        <v>60</v>
      </c>
      <c r="E28" s="15" t="s">
        <v>60</v>
      </c>
      <c r="F28" s="15" t="s">
        <v>60</v>
      </c>
      <c r="G28" s="15" t="s">
        <v>60</v>
      </c>
      <c r="R28" s="14" t="s">
        <v>66</v>
      </c>
      <c r="S28" s="15" t="s">
        <v>60</v>
      </c>
      <c r="T28" s="15" t="s">
        <v>60</v>
      </c>
      <c r="U28" s="15" t="s">
        <v>60</v>
      </c>
      <c r="V28" s="15" t="s">
        <v>60</v>
      </c>
      <c r="W28" s="15" t="s">
        <v>60</v>
      </c>
      <c r="X28" s="15" t="s">
        <v>60</v>
      </c>
    </row>
    <row r="29" spans="1:25" ht="15" thickBot="1" x14ac:dyDescent="0.35">
      <c r="A29" s="14" t="s">
        <v>67</v>
      </c>
      <c r="B29" s="15" t="s">
        <v>60</v>
      </c>
      <c r="C29" s="15" t="s">
        <v>60</v>
      </c>
      <c r="D29" s="15" t="s">
        <v>60</v>
      </c>
      <c r="E29" s="15" t="s">
        <v>60</v>
      </c>
      <c r="F29" s="15" t="s">
        <v>60</v>
      </c>
      <c r="G29" s="15" t="s">
        <v>60</v>
      </c>
      <c r="R29" s="14" t="s">
        <v>67</v>
      </c>
      <c r="S29" s="15" t="s">
        <v>60</v>
      </c>
      <c r="T29" s="15" t="s">
        <v>220</v>
      </c>
      <c r="U29" s="15" t="s">
        <v>60</v>
      </c>
      <c r="V29" s="15" t="s">
        <v>60</v>
      </c>
      <c r="W29" s="15" t="s">
        <v>60</v>
      </c>
      <c r="X29" s="15" t="s">
        <v>60</v>
      </c>
    </row>
    <row r="30" spans="1:25" ht="15" thickBot="1" x14ac:dyDescent="0.35">
      <c r="A30" s="14" t="s">
        <v>68</v>
      </c>
      <c r="B30" s="15" t="s">
        <v>60</v>
      </c>
      <c r="C30" s="15" t="s">
        <v>60</v>
      </c>
      <c r="D30" s="15" t="s">
        <v>60</v>
      </c>
      <c r="E30" s="15" t="s">
        <v>60</v>
      </c>
      <c r="F30" s="15" t="s">
        <v>60</v>
      </c>
      <c r="G30" s="15" t="s">
        <v>60</v>
      </c>
      <c r="R30" s="14" t="s">
        <v>68</v>
      </c>
      <c r="S30" s="15" t="s">
        <v>60</v>
      </c>
      <c r="T30" s="15" t="s">
        <v>60</v>
      </c>
      <c r="U30" s="15" t="s">
        <v>60</v>
      </c>
      <c r="V30" s="15" t="s">
        <v>60</v>
      </c>
      <c r="W30" s="15" t="s">
        <v>60</v>
      </c>
      <c r="X30" s="15" t="s">
        <v>60</v>
      </c>
    </row>
    <row r="31" spans="1:25" ht="15" thickBot="1" x14ac:dyDescent="0.35">
      <c r="A31" s="14" t="s">
        <v>69</v>
      </c>
      <c r="B31" s="15" t="s">
        <v>221</v>
      </c>
      <c r="C31" s="15" t="s">
        <v>60</v>
      </c>
      <c r="D31" s="15" t="s">
        <v>60</v>
      </c>
      <c r="E31" s="15" t="s">
        <v>60</v>
      </c>
      <c r="F31" s="15" t="s">
        <v>60</v>
      </c>
      <c r="G31" s="15" t="s">
        <v>60</v>
      </c>
      <c r="R31" s="14" t="s">
        <v>69</v>
      </c>
      <c r="S31" s="15" t="s">
        <v>212</v>
      </c>
      <c r="T31" s="15" t="s">
        <v>60</v>
      </c>
      <c r="U31" s="15" t="s">
        <v>60</v>
      </c>
      <c r="V31" s="15" t="s">
        <v>60</v>
      </c>
      <c r="W31" s="15" t="s">
        <v>60</v>
      </c>
      <c r="X31" s="15" t="s">
        <v>60</v>
      </c>
    </row>
    <row r="32" spans="1:25" ht="15" thickBot="1" x14ac:dyDescent="0.35">
      <c r="A32" s="14" t="s">
        <v>70</v>
      </c>
      <c r="B32" s="15" t="s">
        <v>60</v>
      </c>
      <c r="C32" s="15" t="s">
        <v>60</v>
      </c>
      <c r="D32" s="15" t="s">
        <v>60</v>
      </c>
      <c r="E32" s="15" t="s">
        <v>60</v>
      </c>
      <c r="F32" s="15" t="s">
        <v>60</v>
      </c>
      <c r="G32" s="15" t="s">
        <v>60</v>
      </c>
      <c r="R32" s="14" t="s">
        <v>70</v>
      </c>
      <c r="S32" s="15" t="s">
        <v>60</v>
      </c>
      <c r="T32" s="15" t="s">
        <v>60</v>
      </c>
      <c r="U32" s="15" t="s">
        <v>60</v>
      </c>
      <c r="V32" s="15" t="s">
        <v>60</v>
      </c>
      <c r="W32" s="15" t="s">
        <v>60</v>
      </c>
      <c r="X32" s="15" t="s">
        <v>60</v>
      </c>
    </row>
    <row r="33" spans="1:24" ht="15" thickBot="1" x14ac:dyDescent="0.35">
      <c r="A33" s="14" t="s">
        <v>71</v>
      </c>
      <c r="B33" s="15" t="s">
        <v>60</v>
      </c>
      <c r="C33" s="15" t="s">
        <v>60</v>
      </c>
      <c r="D33" s="15" t="s">
        <v>60</v>
      </c>
      <c r="E33" s="15" t="s">
        <v>60</v>
      </c>
      <c r="F33" s="15" t="s">
        <v>60</v>
      </c>
      <c r="G33" s="15" t="s">
        <v>60</v>
      </c>
      <c r="R33" s="14" t="s">
        <v>71</v>
      </c>
      <c r="S33" s="15" t="s">
        <v>60</v>
      </c>
      <c r="T33" s="15" t="s">
        <v>60</v>
      </c>
      <c r="U33" s="15" t="s">
        <v>60</v>
      </c>
      <c r="V33" s="15" t="s">
        <v>60</v>
      </c>
      <c r="W33" s="15" t="s">
        <v>60</v>
      </c>
      <c r="X33" s="15" t="s">
        <v>60</v>
      </c>
    </row>
    <row r="34" spans="1:24" ht="18.600000000000001" thickBot="1" x14ac:dyDescent="0.35">
      <c r="A34" s="10"/>
      <c r="R34" s="10"/>
    </row>
    <row r="35" spans="1:24" ht="15" thickBot="1" x14ac:dyDescent="0.35">
      <c r="A35" s="14" t="s">
        <v>72</v>
      </c>
      <c r="B35" s="14" t="s">
        <v>37</v>
      </c>
      <c r="C35" s="14" t="s">
        <v>38</v>
      </c>
      <c r="D35" s="14" t="s">
        <v>39</v>
      </c>
      <c r="E35" s="14" t="s">
        <v>40</v>
      </c>
      <c r="F35" s="14" t="s">
        <v>41</v>
      </c>
      <c r="G35" s="14" t="s">
        <v>42</v>
      </c>
      <c r="R35" s="14" t="s">
        <v>72</v>
      </c>
      <c r="S35" s="14" t="s">
        <v>37</v>
      </c>
      <c r="T35" s="14" t="s">
        <v>38</v>
      </c>
      <c r="U35" s="14" t="s">
        <v>39</v>
      </c>
      <c r="V35" s="14" t="s">
        <v>40</v>
      </c>
      <c r="W35" s="14" t="s">
        <v>41</v>
      </c>
      <c r="X35" s="14" t="s">
        <v>42</v>
      </c>
    </row>
    <row r="36" spans="1:24" ht="15" thickBot="1" x14ac:dyDescent="0.35">
      <c r="A36" s="14" t="s">
        <v>57</v>
      </c>
      <c r="B36" s="15">
        <v>5000</v>
      </c>
      <c r="C36" s="15">
        <v>6000</v>
      </c>
      <c r="D36" s="15">
        <v>0</v>
      </c>
      <c r="E36" s="15">
        <v>3000</v>
      </c>
      <c r="F36" s="15">
        <v>0</v>
      </c>
      <c r="G36" s="15">
        <v>0</v>
      </c>
      <c r="R36" s="14" t="s">
        <v>57</v>
      </c>
      <c r="S36" s="15">
        <v>8000</v>
      </c>
      <c r="T36" s="15">
        <v>7000</v>
      </c>
      <c r="U36" s="15">
        <v>0</v>
      </c>
      <c r="V36" s="15">
        <v>10000</v>
      </c>
      <c r="W36" s="15">
        <v>0</v>
      </c>
      <c r="X36" s="15">
        <v>0</v>
      </c>
    </row>
    <row r="37" spans="1:24" ht="15" thickBot="1" x14ac:dyDescent="0.35">
      <c r="A37" s="14" t="s">
        <v>61</v>
      </c>
      <c r="B37" s="15">
        <v>12000</v>
      </c>
      <c r="C37" s="15">
        <v>1000</v>
      </c>
      <c r="D37" s="15">
        <v>11000</v>
      </c>
      <c r="E37" s="15">
        <v>0</v>
      </c>
      <c r="F37" s="15">
        <v>0</v>
      </c>
      <c r="G37" s="15">
        <v>0</v>
      </c>
      <c r="R37" s="14" t="s">
        <v>61</v>
      </c>
      <c r="S37" s="15">
        <v>1000</v>
      </c>
      <c r="T37" s="15">
        <v>12000</v>
      </c>
      <c r="U37" s="15">
        <v>2000</v>
      </c>
      <c r="V37" s="15">
        <v>0</v>
      </c>
      <c r="W37" s="15">
        <v>0</v>
      </c>
      <c r="X37" s="15">
        <v>0</v>
      </c>
    </row>
    <row r="38" spans="1:24" ht="15" thickBot="1" x14ac:dyDescent="0.35">
      <c r="A38" s="14" t="s">
        <v>62</v>
      </c>
      <c r="B38" s="15">
        <v>2000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R38" s="14" t="s">
        <v>62</v>
      </c>
      <c r="S38" s="15">
        <v>11000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</row>
    <row r="39" spans="1:24" ht="15" thickBot="1" x14ac:dyDescent="0.35">
      <c r="A39" s="14" t="s">
        <v>63</v>
      </c>
      <c r="B39" s="15">
        <v>7000</v>
      </c>
      <c r="C39" s="15">
        <v>0</v>
      </c>
      <c r="D39" s="15">
        <v>0</v>
      </c>
      <c r="E39" s="15">
        <v>9000</v>
      </c>
      <c r="F39" s="15">
        <v>4000</v>
      </c>
      <c r="G39" s="15">
        <v>0</v>
      </c>
      <c r="R39" s="14" t="s">
        <v>63</v>
      </c>
      <c r="S39" s="15">
        <v>6000</v>
      </c>
      <c r="T39" s="15">
        <v>0</v>
      </c>
      <c r="U39" s="15">
        <v>0</v>
      </c>
      <c r="V39" s="15">
        <v>3000</v>
      </c>
      <c r="W39" s="15">
        <v>0</v>
      </c>
      <c r="X39" s="15">
        <v>0</v>
      </c>
    </row>
    <row r="40" spans="1:24" ht="15" thickBot="1" x14ac:dyDescent="0.35">
      <c r="A40" s="14" t="s">
        <v>64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R40" s="14" t="s">
        <v>64</v>
      </c>
      <c r="S40" s="15">
        <v>0</v>
      </c>
      <c r="T40" s="15">
        <v>0</v>
      </c>
      <c r="U40" s="15">
        <v>1000</v>
      </c>
      <c r="V40" s="15">
        <v>0</v>
      </c>
      <c r="W40" s="15">
        <v>0</v>
      </c>
      <c r="X40" s="15">
        <v>0</v>
      </c>
    </row>
    <row r="41" spans="1:24" ht="15" thickBot="1" x14ac:dyDescent="0.35">
      <c r="A41" s="14" t="s">
        <v>65</v>
      </c>
      <c r="B41" s="15">
        <v>0</v>
      </c>
      <c r="C41" s="15">
        <v>0</v>
      </c>
      <c r="D41" s="15">
        <v>1000</v>
      </c>
      <c r="E41" s="15">
        <v>0</v>
      </c>
      <c r="F41" s="15">
        <v>0</v>
      </c>
      <c r="G41" s="15">
        <v>0</v>
      </c>
      <c r="R41" s="14" t="s">
        <v>65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</row>
    <row r="42" spans="1:24" ht="15" thickBot="1" x14ac:dyDescent="0.35">
      <c r="A42" s="14" t="s">
        <v>66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R42" s="14" t="s">
        <v>66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</row>
    <row r="43" spans="1:24" ht="15" thickBot="1" x14ac:dyDescent="0.35">
      <c r="A43" s="14" t="s">
        <v>67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R43" s="14" t="s">
        <v>67</v>
      </c>
      <c r="S43" s="15">
        <v>0</v>
      </c>
      <c r="T43" s="15">
        <v>9000</v>
      </c>
      <c r="U43" s="15">
        <v>0</v>
      </c>
      <c r="V43" s="15">
        <v>0</v>
      </c>
      <c r="W43" s="15">
        <v>0</v>
      </c>
      <c r="X43" s="15">
        <v>0</v>
      </c>
    </row>
    <row r="44" spans="1:24" ht="15" thickBot="1" x14ac:dyDescent="0.35">
      <c r="A44" s="14" t="s">
        <v>68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R44" s="14" t="s">
        <v>68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</row>
    <row r="45" spans="1:24" ht="15" thickBot="1" x14ac:dyDescent="0.35">
      <c r="A45" s="14" t="s">
        <v>69</v>
      </c>
      <c r="B45" s="15">
        <v>4000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R45" s="14" t="s">
        <v>69</v>
      </c>
      <c r="S45" s="15">
        <v>5000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</row>
    <row r="46" spans="1:24" ht="15" thickBot="1" x14ac:dyDescent="0.35">
      <c r="A46" s="14" t="s">
        <v>70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R46" s="14" t="s">
        <v>70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</row>
    <row r="47" spans="1:24" ht="15" thickBot="1" x14ac:dyDescent="0.35">
      <c r="A47" s="14" t="s">
        <v>71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R47" s="14" t="s">
        <v>71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</row>
    <row r="48" spans="1:24" ht="18.600000000000001" thickBot="1" x14ac:dyDescent="0.35">
      <c r="A48" s="10"/>
      <c r="R48" s="10"/>
    </row>
    <row r="49" spans="1:28" ht="15" thickBot="1" x14ac:dyDescent="0.35">
      <c r="A49" s="14" t="s">
        <v>222</v>
      </c>
      <c r="B49" s="14" t="s">
        <v>37</v>
      </c>
      <c r="C49" s="14" t="s">
        <v>38</v>
      </c>
      <c r="D49" s="14" t="s">
        <v>39</v>
      </c>
      <c r="E49" s="14" t="s">
        <v>40</v>
      </c>
      <c r="F49" s="14" t="s">
        <v>41</v>
      </c>
      <c r="G49" s="14" t="s">
        <v>42</v>
      </c>
      <c r="H49" s="14" t="s">
        <v>74</v>
      </c>
      <c r="I49" s="14" t="s">
        <v>75</v>
      </c>
      <c r="J49" s="14" t="s">
        <v>76</v>
      </c>
      <c r="K49" s="14" t="s">
        <v>77</v>
      </c>
      <c r="R49" s="14" t="s">
        <v>222</v>
      </c>
      <c r="S49" s="14" t="s">
        <v>37</v>
      </c>
      <c r="T49" s="14" t="s">
        <v>38</v>
      </c>
      <c r="U49" s="14" t="s">
        <v>39</v>
      </c>
      <c r="V49" s="14" t="s">
        <v>40</v>
      </c>
      <c r="W49" s="14" t="s">
        <v>41</v>
      </c>
      <c r="X49" s="14" t="s">
        <v>42</v>
      </c>
      <c r="Y49" s="14" t="s">
        <v>74</v>
      </c>
      <c r="Z49" s="14" t="s">
        <v>75</v>
      </c>
      <c r="AA49" s="14" t="s">
        <v>76</v>
      </c>
      <c r="AB49" s="14" t="s">
        <v>77</v>
      </c>
    </row>
    <row r="50" spans="1:28" ht="15" thickBot="1" x14ac:dyDescent="0.35">
      <c r="A50" s="14" t="s">
        <v>44</v>
      </c>
      <c r="B50" s="15">
        <v>0</v>
      </c>
      <c r="C50" s="15">
        <v>1000</v>
      </c>
      <c r="D50" s="15">
        <v>0</v>
      </c>
      <c r="E50" s="15">
        <v>0</v>
      </c>
      <c r="F50" s="15">
        <v>0</v>
      </c>
      <c r="G50" s="15">
        <v>0</v>
      </c>
      <c r="H50" s="15">
        <v>1000</v>
      </c>
      <c r="I50" s="15">
        <v>1000</v>
      </c>
      <c r="J50" s="15">
        <v>0</v>
      </c>
      <c r="K50" s="15">
        <v>0</v>
      </c>
      <c r="N50" t="s">
        <v>25</v>
      </c>
      <c r="O50" s="32">
        <f>CORREL(B36:G47,S36:X47)</f>
        <v>0.40466838428644508</v>
      </c>
      <c r="R50" s="14" t="s">
        <v>44</v>
      </c>
      <c r="S50" s="15">
        <v>0</v>
      </c>
      <c r="T50" s="15">
        <v>12000</v>
      </c>
      <c r="U50" s="15">
        <v>0</v>
      </c>
      <c r="V50" s="15">
        <v>0</v>
      </c>
      <c r="W50" s="15">
        <v>0</v>
      </c>
      <c r="X50" s="15">
        <v>0</v>
      </c>
      <c r="Y50" s="15">
        <v>12000</v>
      </c>
      <c r="Z50" s="15">
        <v>12000</v>
      </c>
      <c r="AA50" s="15">
        <v>0</v>
      </c>
      <c r="AB50" s="15">
        <v>0</v>
      </c>
    </row>
    <row r="51" spans="1:28" ht="15" thickBot="1" x14ac:dyDescent="0.35">
      <c r="A51" s="14" t="s">
        <v>45</v>
      </c>
      <c r="B51" s="15">
        <v>2000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2000</v>
      </c>
      <c r="I51" s="15">
        <v>2000</v>
      </c>
      <c r="J51" s="15">
        <v>0</v>
      </c>
      <c r="K51" s="15">
        <v>0</v>
      </c>
      <c r="N51" t="s">
        <v>25</v>
      </c>
      <c r="O51" s="32">
        <f>CORREL(B50:I61,S50:Z61)</f>
        <v>0.33565900425463419</v>
      </c>
      <c r="R51" s="14" t="s">
        <v>45</v>
      </c>
      <c r="S51" s="15">
        <v>11000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11000</v>
      </c>
      <c r="Z51" s="15">
        <v>11000</v>
      </c>
      <c r="AA51" s="15">
        <v>0</v>
      </c>
      <c r="AB51" s="15">
        <v>0</v>
      </c>
    </row>
    <row r="52" spans="1:28" ht="15" thickBot="1" x14ac:dyDescent="0.35">
      <c r="A52" s="14" t="s">
        <v>46</v>
      </c>
      <c r="B52" s="15">
        <v>0</v>
      </c>
      <c r="C52" s="15">
        <v>0</v>
      </c>
      <c r="D52" s="15">
        <v>0</v>
      </c>
      <c r="E52" s="15">
        <v>3000</v>
      </c>
      <c r="F52" s="15">
        <v>0</v>
      </c>
      <c r="G52" s="15">
        <v>0</v>
      </c>
      <c r="H52" s="15">
        <v>3000</v>
      </c>
      <c r="I52" s="15">
        <v>3000</v>
      </c>
      <c r="J52" s="15">
        <v>0</v>
      </c>
      <c r="K52" s="15">
        <v>0</v>
      </c>
      <c r="R52" s="14" t="s">
        <v>46</v>
      </c>
      <c r="S52" s="15">
        <v>0</v>
      </c>
      <c r="T52" s="15">
        <v>0</v>
      </c>
      <c r="U52" s="15">
        <v>0</v>
      </c>
      <c r="V52" s="15">
        <v>10000</v>
      </c>
      <c r="W52" s="15">
        <v>0</v>
      </c>
      <c r="X52" s="15">
        <v>0</v>
      </c>
      <c r="Y52" s="15">
        <v>10000</v>
      </c>
      <c r="Z52" s="15">
        <v>10000</v>
      </c>
      <c r="AA52" s="15">
        <v>0</v>
      </c>
      <c r="AB52" s="15">
        <v>0</v>
      </c>
    </row>
    <row r="53" spans="1:28" ht="15" thickBot="1" x14ac:dyDescent="0.35">
      <c r="A53" s="14" t="s">
        <v>47</v>
      </c>
      <c r="B53" s="15">
        <v>0</v>
      </c>
      <c r="C53" s="15">
        <v>0</v>
      </c>
      <c r="D53" s="15">
        <v>0</v>
      </c>
      <c r="E53" s="15">
        <v>0</v>
      </c>
      <c r="F53" s="15">
        <v>4000</v>
      </c>
      <c r="G53" s="15">
        <v>0</v>
      </c>
      <c r="H53" s="15">
        <v>4000</v>
      </c>
      <c r="I53" s="15">
        <v>4000</v>
      </c>
      <c r="J53" s="15">
        <v>0</v>
      </c>
      <c r="K53" s="15">
        <v>0</v>
      </c>
      <c r="R53" s="14" t="s">
        <v>47</v>
      </c>
      <c r="S53" s="15">
        <v>0</v>
      </c>
      <c r="T53" s="15">
        <v>9000</v>
      </c>
      <c r="U53" s="15">
        <v>0</v>
      </c>
      <c r="V53" s="15">
        <v>0</v>
      </c>
      <c r="W53" s="15">
        <v>0</v>
      </c>
      <c r="X53" s="15">
        <v>0</v>
      </c>
      <c r="Y53" s="15">
        <v>9000</v>
      </c>
      <c r="Z53" s="15">
        <v>9000</v>
      </c>
      <c r="AA53" s="15">
        <v>0</v>
      </c>
      <c r="AB53" s="15">
        <v>0</v>
      </c>
    </row>
    <row r="54" spans="1:28" ht="15" thickBot="1" x14ac:dyDescent="0.35">
      <c r="A54" s="14" t="s">
        <v>48</v>
      </c>
      <c r="B54" s="15">
        <v>5000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5000</v>
      </c>
      <c r="I54" s="15">
        <v>5000</v>
      </c>
      <c r="J54" s="15">
        <v>0</v>
      </c>
      <c r="K54" s="15">
        <v>0</v>
      </c>
      <c r="R54" s="14" t="s">
        <v>48</v>
      </c>
      <c r="S54" s="15">
        <v>8000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8000</v>
      </c>
      <c r="Z54" s="15">
        <v>8000</v>
      </c>
      <c r="AA54" s="15">
        <v>0</v>
      </c>
      <c r="AB54" s="15">
        <v>0</v>
      </c>
    </row>
    <row r="55" spans="1:28" ht="15" thickBot="1" x14ac:dyDescent="0.35">
      <c r="A55" s="14" t="s">
        <v>49</v>
      </c>
      <c r="B55" s="15">
        <v>0</v>
      </c>
      <c r="C55" s="15">
        <v>6000</v>
      </c>
      <c r="D55" s="15">
        <v>0</v>
      </c>
      <c r="E55" s="15">
        <v>0</v>
      </c>
      <c r="F55" s="15">
        <v>0</v>
      </c>
      <c r="G55" s="15">
        <v>0</v>
      </c>
      <c r="H55" s="15">
        <v>6000</v>
      </c>
      <c r="I55" s="15">
        <v>6000</v>
      </c>
      <c r="J55" s="15">
        <v>0</v>
      </c>
      <c r="K55" s="15">
        <v>0</v>
      </c>
      <c r="R55" s="14" t="s">
        <v>49</v>
      </c>
      <c r="S55" s="15">
        <v>0</v>
      </c>
      <c r="T55" s="15">
        <v>7000</v>
      </c>
      <c r="U55" s="15">
        <v>0</v>
      </c>
      <c r="V55" s="15">
        <v>0</v>
      </c>
      <c r="W55" s="15">
        <v>0</v>
      </c>
      <c r="X55" s="15">
        <v>0</v>
      </c>
      <c r="Y55" s="15">
        <v>7000</v>
      </c>
      <c r="Z55" s="15">
        <v>7000</v>
      </c>
      <c r="AA55" s="15">
        <v>0</v>
      </c>
      <c r="AB55" s="15">
        <v>0</v>
      </c>
    </row>
    <row r="56" spans="1:28" ht="15" thickBot="1" x14ac:dyDescent="0.35">
      <c r="A56" s="14" t="s">
        <v>50</v>
      </c>
      <c r="B56" s="15">
        <v>7000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7000</v>
      </c>
      <c r="I56" s="15">
        <v>7000</v>
      </c>
      <c r="J56" s="15">
        <v>0</v>
      </c>
      <c r="K56" s="15">
        <v>0</v>
      </c>
      <c r="R56" s="14" t="s">
        <v>50</v>
      </c>
      <c r="S56" s="15">
        <v>6000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6000</v>
      </c>
      <c r="Z56" s="15">
        <v>6000</v>
      </c>
      <c r="AA56" s="15">
        <v>0</v>
      </c>
      <c r="AB56" s="15">
        <v>0</v>
      </c>
    </row>
    <row r="57" spans="1:28" ht="15" thickBot="1" x14ac:dyDescent="0.35">
      <c r="A57" s="14" t="s">
        <v>51</v>
      </c>
      <c r="B57" s="15">
        <v>4000</v>
      </c>
      <c r="C57" s="15">
        <v>0</v>
      </c>
      <c r="D57" s="15">
        <v>0</v>
      </c>
      <c r="E57" s="15">
        <v>0</v>
      </c>
      <c r="F57" s="15">
        <v>4000</v>
      </c>
      <c r="G57" s="15">
        <v>0</v>
      </c>
      <c r="H57" s="15">
        <v>8000</v>
      </c>
      <c r="I57" s="15">
        <v>8000</v>
      </c>
      <c r="J57" s="15">
        <v>0</v>
      </c>
      <c r="K57" s="15">
        <v>0</v>
      </c>
      <c r="R57" s="14" t="s">
        <v>51</v>
      </c>
      <c r="S57" s="15">
        <v>5000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5000</v>
      </c>
      <c r="Z57" s="15">
        <v>5000</v>
      </c>
      <c r="AA57" s="15">
        <v>0</v>
      </c>
      <c r="AB57" s="15">
        <v>0</v>
      </c>
    </row>
    <row r="58" spans="1:28" ht="15" thickBot="1" x14ac:dyDescent="0.35">
      <c r="A58" s="14" t="s">
        <v>52</v>
      </c>
      <c r="B58" s="15">
        <v>0</v>
      </c>
      <c r="C58" s="15">
        <v>0</v>
      </c>
      <c r="D58" s="15">
        <v>0</v>
      </c>
      <c r="E58" s="15">
        <v>9000</v>
      </c>
      <c r="F58" s="15">
        <v>0</v>
      </c>
      <c r="G58" s="15">
        <v>0</v>
      </c>
      <c r="H58" s="15">
        <v>9000</v>
      </c>
      <c r="I58" s="15">
        <v>9000</v>
      </c>
      <c r="J58" s="15">
        <v>0</v>
      </c>
      <c r="K58" s="15">
        <v>0</v>
      </c>
      <c r="R58" s="14" t="s">
        <v>52</v>
      </c>
      <c r="S58" s="15">
        <v>0</v>
      </c>
      <c r="T58" s="15">
        <v>0</v>
      </c>
      <c r="U58" s="15">
        <v>1000</v>
      </c>
      <c r="V58" s="15">
        <v>3000</v>
      </c>
      <c r="W58" s="15">
        <v>0</v>
      </c>
      <c r="X58" s="15">
        <v>0</v>
      </c>
      <c r="Y58" s="15">
        <v>4000</v>
      </c>
      <c r="Z58" s="15">
        <v>4000</v>
      </c>
      <c r="AA58" s="15">
        <v>0</v>
      </c>
      <c r="AB58" s="15">
        <v>0</v>
      </c>
    </row>
    <row r="59" spans="1:28" ht="15" thickBot="1" x14ac:dyDescent="0.35">
      <c r="A59" s="14" t="s">
        <v>53</v>
      </c>
      <c r="B59" s="15">
        <v>0</v>
      </c>
      <c r="C59" s="15">
        <v>0</v>
      </c>
      <c r="D59" s="15">
        <v>1000</v>
      </c>
      <c r="E59" s="15">
        <v>9000</v>
      </c>
      <c r="F59" s="15">
        <v>0</v>
      </c>
      <c r="G59" s="15">
        <v>0</v>
      </c>
      <c r="H59" s="15">
        <v>10000</v>
      </c>
      <c r="I59" s="15">
        <v>10000</v>
      </c>
      <c r="J59" s="15">
        <v>0</v>
      </c>
      <c r="K59" s="15">
        <v>0</v>
      </c>
      <c r="R59" s="14" t="s">
        <v>53</v>
      </c>
      <c r="S59" s="15">
        <v>0</v>
      </c>
      <c r="T59" s="15">
        <v>0</v>
      </c>
      <c r="U59" s="15">
        <v>0</v>
      </c>
      <c r="V59" s="15">
        <v>3000</v>
      </c>
      <c r="W59" s="15">
        <v>0</v>
      </c>
      <c r="X59" s="15">
        <v>0</v>
      </c>
      <c r="Y59" s="15">
        <v>3000</v>
      </c>
      <c r="Z59" s="15">
        <v>3000</v>
      </c>
      <c r="AA59" s="15">
        <v>0</v>
      </c>
      <c r="AB59" s="15">
        <v>0</v>
      </c>
    </row>
    <row r="60" spans="1:28" ht="15" thickBot="1" x14ac:dyDescent="0.35">
      <c r="A60" s="14" t="s">
        <v>54</v>
      </c>
      <c r="B60" s="15">
        <v>0</v>
      </c>
      <c r="C60" s="15">
        <v>0</v>
      </c>
      <c r="D60" s="15">
        <v>11000</v>
      </c>
      <c r="E60" s="15">
        <v>0</v>
      </c>
      <c r="F60" s="15">
        <v>0</v>
      </c>
      <c r="G60" s="15">
        <v>0</v>
      </c>
      <c r="H60" s="15">
        <v>11000</v>
      </c>
      <c r="I60" s="15">
        <v>11000</v>
      </c>
      <c r="J60" s="15">
        <v>0</v>
      </c>
      <c r="K60" s="15">
        <v>0</v>
      </c>
      <c r="R60" s="14" t="s">
        <v>54</v>
      </c>
      <c r="S60" s="15">
        <v>0</v>
      </c>
      <c r="T60" s="15">
        <v>0</v>
      </c>
      <c r="U60" s="15">
        <v>2000</v>
      </c>
      <c r="V60" s="15">
        <v>0</v>
      </c>
      <c r="W60" s="15">
        <v>0</v>
      </c>
      <c r="X60" s="15">
        <v>0</v>
      </c>
      <c r="Y60" s="15">
        <v>2000</v>
      </c>
      <c r="Z60" s="15">
        <v>2000</v>
      </c>
      <c r="AA60" s="15">
        <v>0</v>
      </c>
      <c r="AB60" s="15">
        <v>0</v>
      </c>
    </row>
    <row r="61" spans="1:28" ht="15" thickBot="1" x14ac:dyDescent="0.35">
      <c r="A61" s="14" t="s">
        <v>55</v>
      </c>
      <c r="B61" s="15">
        <v>12000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12000</v>
      </c>
      <c r="I61" s="15">
        <v>12000</v>
      </c>
      <c r="J61" s="15">
        <v>0</v>
      </c>
      <c r="K61" s="15">
        <v>0</v>
      </c>
      <c r="R61" s="14" t="s">
        <v>55</v>
      </c>
      <c r="S61" s="15">
        <v>1000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1000</v>
      </c>
      <c r="Z61" s="15">
        <v>1000</v>
      </c>
      <c r="AA61" s="15">
        <v>0</v>
      </c>
      <c r="AB61" s="15">
        <v>0</v>
      </c>
    </row>
    <row r="62" spans="1:28" ht="15" thickBot="1" x14ac:dyDescent="0.35"/>
    <row r="63" spans="1:28" ht="15" thickBot="1" x14ac:dyDescent="0.35">
      <c r="A63" s="16" t="s">
        <v>78</v>
      </c>
      <c r="B63" s="31">
        <v>14000</v>
      </c>
      <c r="R63" s="16" t="s">
        <v>78</v>
      </c>
      <c r="S63" s="31">
        <v>25000</v>
      </c>
    </row>
    <row r="64" spans="1:28" ht="15" thickBot="1" x14ac:dyDescent="0.35">
      <c r="A64" s="16" t="s">
        <v>79</v>
      </c>
      <c r="B64" s="31">
        <v>0</v>
      </c>
      <c r="R64" s="16" t="s">
        <v>79</v>
      </c>
      <c r="S64" s="31">
        <v>0</v>
      </c>
    </row>
    <row r="65" spans="1:19" ht="15" thickBot="1" x14ac:dyDescent="0.35">
      <c r="A65" s="16" t="s">
        <v>80</v>
      </c>
      <c r="B65" s="31">
        <v>78000</v>
      </c>
      <c r="R65" s="16" t="s">
        <v>80</v>
      </c>
      <c r="S65" s="31">
        <v>78000</v>
      </c>
    </row>
    <row r="66" spans="1:19" ht="15" thickBot="1" x14ac:dyDescent="0.35">
      <c r="A66" s="16" t="s">
        <v>81</v>
      </c>
      <c r="B66" s="31">
        <v>78000</v>
      </c>
      <c r="R66" s="16" t="s">
        <v>81</v>
      </c>
      <c r="S66" s="31">
        <v>78000</v>
      </c>
    </row>
    <row r="67" spans="1:19" ht="15" thickBot="1" x14ac:dyDescent="0.35">
      <c r="A67" s="16" t="s">
        <v>82</v>
      </c>
      <c r="B67" s="31">
        <v>0</v>
      </c>
      <c r="R67" s="16" t="s">
        <v>82</v>
      </c>
      <c r="S67" s="31">
        <v>0</v>
      </c>
    </row>
    <row r="68" spans="1:19" ht="15" thickBot="1" x14ac:dyDescent="0.35">
      <c r="A68" s="16" t="s">
        <v>83</v>
      </c>
      <c r="B68" s="31"/>
      <c r="R68" s="16" t="s">
        <v>83</v>
      </c>
      <c r="S68" s="31"/>
    </row>
    <row r="69" spans="1:19" ht="15" thickBot="1" x14ac:dyDescent="0.35">
      <c r="A69" s="16" t="s">
        <v>84</v>
      </c>
      <c r="B69" s="31"/>
      <c r="R69" s="16" t="s">
        <v>84</v>
      </c>
      <c r="S69" s="31"/>
    </row>
    <row r="70" spans="1:19" ht="15" thickBot="1" x14ac:dyDescent="0.35">
      <c r="A70" s="16" t="s">
        <v>85</v>
      </c>
      <c r="B70" s="31">
        <v>0</v>
      </c>
      <c r="R70" s="16" t="s">
        <v>85</v>
      </c>
      <c r="S70" s="31">
        <v>0</v>
      </c>
    </row>
    <row r="73" spans="1:19" ht="18" x14ac:dyDescent="0.35">
      <c r="A73" s="28" t="s">
        <v>223</v>
      </c>
      <c r="R73" s="28" t="s">
        <v>223</v>
      </c>
    </row>
    <row r="74" spans="1:19" ht="18" x14ac:dyDescent="0.35">
      <c r="A74" s="28" t="s">
        <v>224</v>
      </c>
      <c r="R74" s="28" t="s">
        <v>229</v>
      </c>
    </row>
  </sheetData>
  <conditionalFormatting sqref="B36:G4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36:X4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0:I6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50:Z6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95ACB-4999-42EC-94D4-3369E7F41AA9}">
  <dimension ref="A1:AC75"/>
  <sheetViews>
    <sheetView zoomScale="32" workbookViewId="0"/>
  </sheetViews>
  <sheetFormatPr defaultRowHeight="14.4" x14ac:dyDescent="0.3"/>
  <sheetData>
    <row r="1" spans="1:29" ht="18" x14ac:dyDescent="0.3">
      <c r="A1" s="10"/>
      <c r="R1" s="10"/>
    </row>
    <row r="2" spans="1:29" x14ac:dyDescent="0.3">
      <c r="A2" s="11"/>
      <c r="R2" s="11"/>
    </row>
    <row r="5" spans="1:29" ht="15.6" x14ac:dyDescent="0.3">
      <c r="A5" s="12" t="s">
        <v>29</v>
      </c>
      <c r="B5" s="13">
        <v>3703580</v>
      </c>
      <c r="C5" s="12" t="s">
        <v>30</v>
      </c>
      <c r="D5" s="13">
        <v>12</v>
      </c>
      <c r="E5" s="12" t="s">
        <v>31</v>
      </c>
      <c r="F5" s="13">
        <v>6</v>
      </c>
      <c r="G5" s="12" t="s">
        <v>32</v>
      </c>
      <c r="H5" s="13">
        <v>12</v>
      </c>
      <c r="I5" s="12" t="s">
        <v>33</v>
      </c>
      <c r="J5" s="13">
        <v>0</v>
      </c>
      <c r="K5" s="12" t="s">
        <v>34</v>
      </c>
      <c r="L5" s="13" t="s">
        <v>90</v>
      </c>
      <c r="R5" s="12" t="s">
        <v>29</v>
      </c>
      <c r="S5" s="13">
        <v>1430397</v>
      </c>
      <c r="T5" s="12" t="s">
        <v>30</v>
      </c>
      <c r="U5" s="13">
        <v>12</v>
      </c>
      <c r="V5" s="12" t="s">
        <v>31</v>
      </c>
      <c r="W5" s="13">
        <v>6</v>
      </c>
      <c r="X5" s="12" t="s">
        <v>32</v>
      </c>
      <c r="Y5" s="13">
        <v>12</v>
      </c>
      <c r="Z5" s="12" t="s">
        <v>33</v>
      </c>
      <c r="AA5" s="13">
        <v>0</v>
      </c>
      <c r="AB5" s="12" t="s">
        <v>34</v>
      </c>
      <c r="AC5" s="13" t="s">
        <v>157</v>
      </c>
    </row>
    <row r="6" spans="1:29" ht="18.600000000000001" thickBot="1" x14ac:dyDescent="0.35">
      <c r="A6" s="10"/>
      <c r="R6" s="10"/>
    </row>
    <row r="7" spans="1:29" ht="15" thickBot="1" x14ac:dyDescent="0.35">
      <c r="A7" s="14" t="s">
        <v>36</v>
      </c>
      <c r="B7" s="14" t="s">
        <v>37</v>
      </c>
      <c r="C7" s="14" t="s">
        <v>38</v>
      </c>
      <c r="D7" s="14" t="s">
        <v>39</v>
      </c>
      <c r="E7" s="14" t="s">
        <v>40</v>
      </c>
      <c r="F7" s="14" t="s">
        <v>41</v>
      </c>
      <c r="G7" s="14" t="s">
        <v>42</v>
      </c>
      <c r="H7" s="14" t="s">
        <v>43</v>
      </c>
      <c r="J7" t="str">
        <f>STD!J7</f>
        <v>inverse</v>
      </c>
      <c r="K7" t="str">
        <f>STD!K7</f>
        <v>inverse</v>
      </c>
      <c r="L7" t="str">
        <f>STD!L7</f>
        <v>inverse</v>
      </c>
      <c r="M7" t="str">
        <f>STD!M7</f>
        <v>inverse</v>
      </c>
      <c r="N7" t="str">
        <f>STD!N7</f>
        <v>inverse</v>
      </c>
      <c r="O7" t="str">
        <f>STD!O7</f>
        <v>inverse</v>
      </c>
      <c r="P7" t="str">
        <f>STD!P7</f>
        <v>inverse</v>
      </c>
      <c r="R7" s="14" t="s">
        <v>36</v>
      </c>
      <c r="S7" s="14" t="s">
        <v>37</v>
      </c>
      <c r="T7" s="14" t="s">
        <v>38</v>
      </c>
      <c r="U7" s="14" t="s">
        <v>39</v>
      </c>
      <c r="V7" s="14" t="s">
        <v>40</v>
      </c>
      <c r="W7" s="14" t="s">
        <v>41</v>
      </c>
      <c r="X7" s="14" t="s">
        <v>42</v>
      </c>
      <c r="Y7" s="14" t="s">
        <v>43</v>
      </c>
    </row>
    <row r="8" spans="1:29" ht="15" thickBot="1" x14ac:dyDescent="0.35">
      <c r="A8" s="14" t="s">
        <v>44</v>
      </c>
      <c r="B8" s="15">
        <v>11</v>
      </c>
      <c r="C8" s="15">
        <v>11</v>
      </c>
      <c r="D8" s="15">
        <v>10</v>
      </c>
      <c r="E8" s="15">
        <v>4</v>
      </c>
      <c r="F8" s="15">
        <v>9</v>
      </c>
      <c r="G8" s="15">
        <v>9</v>
      </c>
      <c r="H8" s="15">
        <v>1000</v>
      </c>
      <c r="J8">
        <f>STD!J8</f>
        <v>2</v>
      </c>
      <c r="K8">
        <f>STD!K8</f>
        <v>2</v>
      </c>
      <c r="L8">
        <f>STD!L8</f>
        <v>3</v>
      </c>
      <c r="M8">
        <f>STD!M8</f>
        <v>9</v>
      </c>
      <c r="N8">
        <f>STD!N8</f>
        <v>4</v>
      </c>
      <c r="O8">
        <f>STD!O8</f>
        <v>4</v>
      </c>
      <c r="P8">
        <v>1000</v>
      </c>
      <c r="R8" s="14" t="s">
        <v>44</v>
      </c>
      <c r="S8" s="15">
        <v>2</v>
      </c>
      <c r="T8" s="15">
        <v>2</v>
      </c>
      <c r="U8" s="15">
        <v>3</v>
      </c>
      <c r="V8" s="15">
        <v>9</v>
      </c>
      <c r="W8" s="15">
        <v>4</v>
      </c>
      <c r="X8" s="15">
        <v>4</v>
      </c>
      <c r="Y8" s="15">
        <v>1000</v>
      </c>
    </row>
    <row r="9" spans="1:29" ht="15" thickBot="1" x14ac:dyDescent="0.35">
      <c r="A9" s="14" t="s">
        <v>45</v>
      </c>
      <c r="B9" s="15">
        <v>3</v>
      </c>
      <c r="C9" s="15">
        <v>3</v>
      </c>
      <c r="D9" s="15">
        <v>2</v>
      </c>
      <c r="E9" s="15">
        <v>1</v>
      </c>
      <c r="F9" s="15">
        <v>2</v>
      </c>
      <c r="G9" s="15">
        <v>2</v>
      </c>
      <c r="H9" s="15">
        <v>1000</v>
      </c>
      <c r="J9">
        <f>STD!J9</f>
        <v>10</v>
      </c>
      <c r="K9">
        <f>STD!K9</f>
        <v>10</v>
      </c>
      <c r="L9">
        <f>STD!L9</f>
        <v>11</v>
      </c>
      <c r="M9">
        <f>STD!M9</f>
        <v>12</v>
      </c>
      <c r="N9">
        <f>STD!N9</f>
        <v>11</v>
      </c>
      <c r="O9">
        <f>STD!O9</f>
        <v>11</v>
      </c>
      <c r="P9">
        <v>1000</v>
      </c>
      <c r="R9" s="14" t="s">
        <v>45</v>
      </c>
      <c r="S9" s="15">
        <v>10</v>
      </c>
      <c r="T9" s="15">
        <v>10</v>
      </c>
      <c r="U9" s="15">
        <v>11</v>
      </c>
      <c r="V9" s="15">
        <v>12</v>
      </c>
      <c r="W9" s="15">
        <v>11</v>
      </c>
      <c r="X9" s="15">
        <v>11</v>
      </c>
      <c r="Y9" s="15">
        <v>1000</v>
      </c>
    </row>
    <row r="10" spans="1:29" ht="15" thickBot="1" x14ac:dyDescent="0.35">
      <c r="A10" s="14" t="s">
        <v>46</v>
      </c>
      <c r="B10" s="15">
        <v>9</v>
      </c>
      <c r="C10" s="15">
        <v>9</v>
      </c>
      <c r="D10" s="15">
        <v>9</v>
      </c>
      <c r="E10" s="15">
        <v>12</v>
      </c>
      <c r="F10" s="15">
        <v>9</v>
      </c>
      <c r="G10" s="15">
        <v>9</v>
      </c>
      <c r="H10" s="15">
        <v>1000</v>
      </c>
      <c r="J10">
        <f>STD!J10</f>
        <v>4</v>
      </c>
      <c r="K10">
        <f>STD!K10</f>
        <v>4</v>
      </c>
      <c r="L10">
        <f>STD!L10</f>
        <v>4</v>
      </c>
      <c r="M10">
        <f>STD!M10</f>
        <v>1</v>
      </c>
      <c r="N10">
        <f>STD!N10</f>
        <v>4</v>
      </c>
      <c r="O10">
        <f>STD!O10</f>
        <v>4</v>
      </c>
      <c r="P10">
        <v>1000</v>
      </c>
      <c r="R10" s="14" t="s">
        <v>46</v>
      </c>
      <c r="S10" s="15">
        <v>4</v>
      </c>
      <c r="T10" s="15">
        <v>4</v>
      </c>
      <c r="U10" s="15">
        <v>4</v>
      </c>
      <c r="V10" s="15">
        <v>1</v>
      </c>
      <c r="W10" s="15">
        <v>4</v>
      </c>
      <c r="X10" s="15">
        <v>4</v>
      </c>
      <c r="Y10" s="15">
        <v>1000</v>
      </c>
    </row>
    <row r="11" spans="1:29" ht="15" thickBot="1" x14ac:dyDescent="0.35">
      <c r="A11" s="14" t="s">
        <v>47</v>
      </c>
      <c r="B11" s="15">
        <v>5</v>
      </c>
      <c r="C11" s="15">
        <v>5</v>
      </c>
      <c r="D11" s="15">
        <v>5</v>
      </c>
      <c r="E11" s="15">
        <v>4</v>
      </c>
      <c r="F11" s="15">
        <v>4</v>
      </c>
      <c r="G11" s="15">
        <v>5</v>
      </c>
      <c r="H11" s="15">
        <v>1000</v>
      </c>
      <c r="J11">
        <f>STD!J11</f>
        <v>8</v>
      </c>
      <c r="K11">
        <f>STD!K11</f>
        <v>8</v>
      </c>
      <c r="L11">
        <f>STD!L11</f>
        <v>8</v>
      </c>
      <c r="M11">
        <f>STD!M11</f>
        <v>9</v>
      </c>
      <c r="N11">
        <f>STD!N11</f>
        <v>9</v>
      </c>
      <c r="O11">
        <f>STD!O11</f>
        <v>8</v>
      </c>
      <c r="P11">
        <v>1000</v>
      </c>
      <c r="R11" s="14" t="s">
        <v>47</v>
      </c>
      <c r="S11" s="15">
        <v>8</v>
      </c>
      <c r="T11" s="15">
        <v>8</v>
      </c>
      <c r="U11" s="15">
        <v>8</v>
      </c>
      <c r="V11" s="15">
        <v>9</v>
      </c>
      <c r="W11" s="15">
        <v>9</v>
      </c>
      <c r="X11" s="15">
        <v>8</v>
      </c>
      <c r="Y11" s="15">
        <v>1000</v>
      </c>
    </row>
    <row r="12" spans="1:29" ht="15" thickBot="1" x14ac:dyDescent="0.35">
      <c r="A12" s="14" t="s">
        <v>48</v>
      </c>
      <c r="B12" s="15">
        <v>1</v>
      </c>
      <c r="C12" s="15">
        <v>2</v>
      </c>
      <c r="D12" s="15">
        <v>1</v>
      </c>
      <c r="E12" s="15">
        <v>4</v>
      </c>
      <c r="F12" s="15">
        <v>1</v>
      </c>
      <c r="G12" s="15">
        <v>1</v>
      </c>
      <c r="H12" s="15">
        <v>1000</v>
      </c>
      <c r="J12">
        <f>STD!J12</f>
        <v>12</v>
      </c>
      <c r="K12">
        <f>STD!K12</f>
        <v>11</v>
      </c>
      <c r="L12">
        <f>STD!L12</f>
        <v>12</v>
      </c>
      <c r="M12">
        <f>STD!M12</f>
        <v>9</v>
      </c>
      <c r="N12">
        <f>STD!N12</f>
        <v>12</v>
      </c>
      <c r="O12">
        <f>STD!O12</f>
        <v>12</v>
      </c>
      <c r="P12">
        <v>1000</v>
      </c>
      <c r="R12" s="14" t="s">
        <v>48</v>
      </c>
      <c r="S12" s="15">
        <v>12</v>
      </c>
      <c r="T12" s="15">
        <v>11</v>
      </c>
      <c r="U12" s="15">
        <v>12</v>
      </c>
      <c r="V12" s="15">
        <v>9</v>
      </c>
      <c r="W12" s="15">
        <v>12</v>
      </c>
      <c r="X12" s="15">
        <v>12</v>
      </c>
      <c r="Y12" s="15">
        <v>1000</v>
      </c>
    </row>
    <row r="13" spans="1:29" ht="15" thickBot="1" x14ac:dyDescent="0.35">
      <c r="A13" s="14" t="s">
        <v>49</v>
      </c>
      <c r="B13" s="15">
        <v>8</v>
      </c>
      <c r="C13" s="15">
        <v>12</v>
      </c>
      <c r="D13" s="15">
        <v>12</v>
      </c>
      <c r="E13" s="15">
        <v>10</v>
      </c>
      <c r="F13" s="15">
        <v>11</v>
      </c>
      <c r="G13" s="15">
        <v>9</v>
      </c>
      <c r="H13" s="15">
        <v>1000</v>
      </c>
      <c r="J13">
        <f>STD!J13</f>
        <v>5</v>
      </c>
      <c r="K13">
        <f>STD!K13</f>
        <v>1</v>
      </c>
      <c r="L13">
        <f>STD!L13</f>
        <v>1</v>
      </c>
      <c r="M13">
        <f>STD!M13</f>
        <v>3</v>
      </c>
      <c r="N13">
        <f>STD!N13</f>
        <v>2</v>
      </c>
      <c r="O13">
        <f>STD!O13</f>
        <v>4</v>
      </c>
      <c r="P13">
        <v>1000</v>
      </c>
      <c r="R13" s="14" t="s">
        <v>49</v>
      </c>
      <c r="S13" s="15">
        <v>5</v>
      </c>
      <c r="T13" s="15">
        <v>1</v>
      </c>
      <c r="U13" s="15">
        <v>1</v>
      </c>
      <c r="V13" s="15">
        <v>3</v>
      </c>
      <c r="W13" s="15">
        <v>2</v>
      </c>
      <c r="X13" s="15">
        <v>4</v>
      </c>
      <c r="Y13" s="15">
        <v>1000</v>
      </c>
    </row>
    <row r="14" spans="1:29" ht="15" thickBot="1" x14ac:dyDescent="0.35">
      <c r="A14" s="14" t="s">
        <v>50</v>
      </c>
      <c r="B14" s="15">
        <v>4</v>
      </c>
      <c r="C14" s="15">
        <v>6</v>
      </c>
      <c r="D14" s="15">
        <v>6</v>
      </c>
      <c r="E14" s="15">
        <v>7</v>
      </c>
      <c r="F14" s="15">
        <v>6</v>
      </c>
      <c r="G14" s="15">
        <v>5</v>
      </c>
      <c r="H14" s="15">
        <v>1000</v>
      </c>
      <c r="J14">
        <f>STD!J14</f>
        <v>9</v>
      </c>
      <c r="K14">
        <f>STD!K14</f>
        <v>7</v>
      </c>
      <c r="L14">
        <f>STD!L14</f>
        <v>7</v>
      </c>
      <c r="M14">
        <f>STD!M14</f>
        <v>6</v>
      </c>
      <c r="N14">
        <f>STD!N14</f>
        <v>7</v>
      </c>
      <c r="O14">
        <f>STD!O14</f>
        <v>8</v>
      </c>
      <c r="P14">
        <v>1000</v>
      </c>
      <c r="R14" s="14" t="s">
        <v>50</v>
      </c>
      <c r="S14" s="15">
        <v>9</v>
      </c>
      <c r="T14" s="15">
        <v>7</v>
      </c>
      <c r="U14" s="15">
        <v>7</v>
      </c>
      <c r="V14" s="15">
        <v>6</v>
      </c>
      <c r="W14" s="15">
        <v>7</v>
      </c>
      <c r="X14" s="15">
        <v>8</v>
      </c>
      <c r="Y14" s="15">
        <v>1000</v>
      </c>
    </row>
    <row r="15" spans="1:29" ht="15" thickBot="1" x14ac:dyDescent="0.35">
      <c r="A15" s="14" t="s">
        <v>51</v>
      </c>
      <c r="B15" s="15">
        <v>10</v>
      </c>
      <c r="C15" s="15">
        <v>1</v>
      </c>
      <c r="D15" s="15">
        <v>2</v>
      </c>
      <c r="E15" s="15">
        <v>1</v>
      </c>
      <c r="F15" s="15">
        <v>4</v>
      </c>
      <c r="G15" s="15">
        <v>2</v>
      </c>
      <c r="H15" s="15">
        <v>1000</v>
      </c>
      <c r="J15">
        <f>STD!J15</f>
        <v>3</v>
      </c>
      <c r="K15">
        <f>STD!K15</f>
        <v>12</v>
      </c>
      <c r="L15">
        <f>STD!L15</f>
        <v>11</v>
      </c>
      <c r="M15">
        <f>STD!M15</f>
        <v>12</v>
      </c>
      <c r="N15">
        <f>STD!N15</f>
        <v>9</v>
      </c>
      <c r="O15">
        <f>STD!O15</f>
        <v>11</v>
      </c>
      <c r="P15">
        <v>1000</v>
      </c>
      <c r="R15" s="14" t="s">
        <v>51</v>
      </c>
      <c r="S15" s="15">
        <v>3</v>
      </c>
      <c r="T15" s="15">
        <v>12</v>
      </c>
      <c r="U15" s="15">
        <v>11</v>
      </c>
      <c r="V15" s="15">
        <v>12</v>
      </c>
      <c r="W15" s="15">
        <v>9</v>
      </c>
      <c r="X15" s="15">
        <v>11</v>
      </c>
      <c r="Y15" s="15">
        <v>1000</v>
      </c>
    </row>
    <row r="16" spans="1:29" ht="15" thickBot="1" x14ac:dyDescent="0.35">
      <c r="A16" s="14" t="s">
        <v>52</v>
      </c>
      <c r="B16" s="15">
        <v>5</v>
      </c>
      <c r="C16" s="15">
        <v>7</v>
      </c>
      <c r="D16" s="15">
        <v>8</v>
      </c>
      <c r="E16" s="15">
        <v>8</v>
      </c>
      <c r="F16" s="15">
        <v>8</v>
      </c>
      <c r="G16" s="15">
        <v>5</v>
      </c>
      <c r="H16" s="15">
        <v>1000</v>
      </c>
      <c r="J16">
        <f>STD!J16</f>
        <v>8</v>
      </c>
      <c r="K16">
        <f>STD!K16</f>
        <v>6</v>
      </c>
      <c r="L16">
        <f>STD!L16</f>
        <v>5</v>
      </c>
      <c r="M16">
        <f>STD!M16</f>
        <v>5</v>
      </c>
      <c r="N16">
        <f>STD!N16</f>
        <v>5</v>
      </c>
      <c r="O16">
        <f>STD!O16</f>
        <v>8</v>
      </c>
      <c r="P16">
        <v>1000</v>
      </c>
      <c r="R16" s="14" t="s">
        <v>52</v>
      </c>
      <c r="S16" s="15">
        <v>8</v>
      </c>
      <c r="T16" s="15">
        <v>6</v>
      </c>
      <c r="U16" s="15">
        <v>5</v>
      </c>
      <c r="V16" s="15">
        <v>5</v>
      </c>
      <c r="W16" s="15">
        <v>5</v>
      </c>
      <c r="X16" s="15">
        <v>8</v>
      </c>
      <c r="Y16" s="15">
        <v>1000</v>
      </c>
    </row>
    <row r="17" spans="1:25" ht="15" thickBot="1" x14ac:dyDescent="0.35">
      <c r="A17" s="14" t="s">
        <v>53</v>
      </c>
      <c r="B17" s="15">
        <v>5</v>
      </c>
      <c r="C17" s="15">
        <v>7</v>
      </c>
      <c r="D17" s="15">
        <v>7</v>
      </c>
      <c r="E17" s="15">
        <v>8</v>
      </c>
      <c r="F17" s="15">
        <v>6</v>
      </c>
      <c r="G17" s="15">
        <v>5</v>
      </c>
      <c r="H17" s="15">
        <v>1000</v>
      </c>
      <c r="J17">
        <f>STD!J17</f>
        <v>8</v>
      </c>
      <c r="K17">
        <f>STD!K17</f>
        <v>6</v>
      </c>
      <c r="L17">
        <f>STD!L17</f>
        <v>6</v>
      </c>
      <c r="M17">
        <f>STD!M17</f>
        <v>5</v>
      </c>
      <c r="N17">
        <f>STD!N17</f>
        <v>7</v>
      </c>
      <c r="O17">
        <f>STD!O17</f>
        <v>8</v>
      </c>
      <c r="P17">
        <v>1000</v>
      </c>
      <c r="R17" s="14" t="s">
        <v>53</v>
      </c>
      <c r="S17" s="15">
        <v>8</v>
      </c>
      <c r="T17" s="15">
        <v>6</v>
      </c>
      <c r="U17" s="15">
        <v>6</v>
      </c>
      <c r="V17" s="15">
        <v>5</v>
      </c>
      <c r="W17" s="15">
        <v>7</v>
      </c>
      <c r="X17" s="15">
        <v>8</v>
      </c>
      <c r="Y17" s="15">
        <v>1000</v>
      </c>
    </row>
    <row r="18" spans="1:25" ht="15" thickBot="1" x14ac:dyDescent="0.35">
      <c r="A18" s="14" t="s">
        <v>54</v>
      </c>
      <c r="B18" s="15">
        <v>12</v>
      </c>
      <c r="C18" s="15">
        <v>10</v>
      </c>
      <c r="D18" s="15">
        <v>11</v>
      </c>
      <c r="E18" s="15">
        <v>10</v>
      </c>
      <c r="F18" s="15">
        <v>11</v>
      </c>
      <c r="G18" s="15">
        <v>12</v>
      </c>
      <c r="H18" s="15">
        <v>1000</v>
      </c>
      <c r="J18">
        <f>STD!J18</f>
        <v>1</v>
      </c>
      <c r="K18">
        <f>STD!K18</f>
        <v>3</v>
      </c>
      <c r="L18">
        <f>STD!L18</f>
        <v>2</v>
      </c>
      <c r="M18">
        <f>STD!M18</f>
        <v>3</v>
      </c>
      <c r="N18">
        <f>STD!N18</f>
        <v>2</v>
      </c>
      <c r="O18">
        <f>STD!O18</f>
        <v>1</v>
      </c>
      <c r="P18">
        <v>1000</v>
      </c>
      <c r="R18" s="14" t="s">
        <v>54</v>
      </c>
      <c r="S18" s="15">
        <v>1</v>
      </c>
      <c r="T18" s="15">
        <v>3</v>
      </c>
      <c r="U18" s="15">
        <v>2</v>
      </c>
      <c r="V18" s="15">
        <v>3</v>
      </c>
      <c r="W18" s="15">
        <v>2</v>
      </c>
      <c r="X18" s="15">
        <v>1</v>
      </c>
      <c r="Y18" s="15">
        <v>1000</v>
      </c>
    </row>
    <row r="19" spans="1:25" ht="15" thickBot="1" x14ac:dyDescent="0.35">
      <c r="A19" s="14" t="s">
        <v>55</v>
      </c>
      <c r="B19" s="15">
        <v>2</v>
      </c>
      <c r="C19" s="15">
        <v>3</v>
      </c>
      <c r="D19" s="15">
        <v>4</v>
      </c>
      <c r="E19" s="15">
        <v>1</v>
      </c>
      <c r="F19" s="15">
        <v>2</v>
      </c>
      <c r="G19" s="15">
        <v>2</v>
      </c>
      <c r="H19" s="15">
        <v>1000</v>
      </c>
      <c r="J19">
        <f>STD!J19</f>
        <v>11</v>
      </c>
      <c r="K19">
        <f>STD!K19</f>
        <v>10</v>
      </c>
      <c r="L19">
        <f>STD!L19</f>
        <v>9</v>
      </c>
      <c r="M19">
        <f>STD!M19</f>
        <v>12</v>
      </c>
      <c r="N19">
        <f>STD!N19</f>
        <v>11</v>
      </c>
      <c r="O19">
        <f>STD!O19</f>
        <v>11</v>
      </c>
      <c r="P19">
        <v>1000</v>
      </c>
      <c r="R19" s="14" t="s">
        <v>55</v>
      </c>
      <c r="S19" s="15">
        <v>11</v>
      </c>
      <c r="T19" s="15">
        <v>10</v>
      </c>
      <c r="U19" s="15">
        <v>9</v>
      </c>
      <c r="V19" s="15">
        <v>12</v>
      </c>
      <c r="W19" s="15">
        <v>11</v>
      </c>
      <c r="X19" s="15">
        <v>11</v>
      </c>
      <c r="Y19" s="15">
        <v>1000</v>
      </c>
    </row>
    <row r="20" spans="1:25" ht="18.600000000000001" thickBot="1" x14ac:dyDescent="0.35">
      <c r="A20" s="10"/>
      <c r="R20" s="10"/>
    </row>
    <row r="21" spans="1:25" ht="15" thickBot="1" x14ac:dyDescent="0.35">
      <c r="A21" s="14" t="s">
        <v>56</v>
      </c>
      <c r="B21" s="14" t="s">
        <v>37</v>
      </c>
      <c r="C21" s="14" t="s">
        <v>38</v>
      </c>
      <c r="D21" s="14" t="s">
        <v>39</v>
      </c>
      <c r="E21" s="14" t="s">
        <v>40</v>
      </c>
      <c r="F21" s="14" t="s">
        <v>41</v>
      </c>
      <c r="G21" s="14" t="s">
        <v>42</v>
      </c>
      <c r="R21" s="14" t="s">
        <v>56</v>
      </c>
      <c r="S21" s="14" t="s">
        <v>37</v>
      </c>
      <c r="T21" s="14" t="s">
        <v>38</v>
      </c>
      <c r="U21" s="14" t="s">
        <v>39</v>
      </c>
      <c r="V21" s="14" t="s">
        <v>40</v>
      </c>
      <c r="W21" s="14" t="s">
        <v>41</v>
      </c>
      <c r="X21" s="14" t="s">
        <v>42</v>
      </c>
    </row>
    <row r="22" spans="1:25" ht="15" thickBot="1" x14ac:dyDescent="0.35">
      <c r="A22" s="14" t="s">
        <v>57</v>
      </c>
      <c r="B22" s="15" t="s">
        <v>91</v>
      </c>
      <c r="C22" s="15" t="s">
        <v>92</v>
      </c>
      <c r="D22" s="15" t="s">
        <v>93</v>
      </c>
      <c r="E22" s="15" t="s">
        <v>94</v>
      </c>
      <c r="F22" s="15" t="s">
        <v>91</v>
      </c>
      <c r="G22" s="15" t="s">
        <v>95</v>
      </c>
      <c r="R22" s="14" t="s">
        <v>57</v>
      </c>
      <c r="S22" s="15" t="s">
        <v>91</v>
      </c>
      <c r="T22" s="15" t="s">
        <v>158</v>
      </c>
      <c r="U22" s="15" t="s">
        <v>159</v>
      </c>
      <c r="V22" s="15" t="s">
        <v>160</v>
      </c>
      <c r="W22" s="15" t="s">
        <v>91</v>
      </c>
      <c r="X22" s="15" t="s">
        <v>91</v>
      </c>
    </row>
    <row r="23" spans="1:25" ht="15" thickBot="1" x14ac:dyDescent="0.35">
      <c r="A23" s="14" t="s">
        <v>61</v>
      </c>
      <c r="B23" s="15" t="s">
        <v>96</v>
      </c>
      <c r="C23" s="15" t="s">
        <v>97</v>
      </c>
      <c r="D23" s="15" t="s">
        <v>98</v>
      </c>
      <c r="E23" s="15" t="s">
        <v>99</v>
      </c>
      <c r="F23" s="15" t="s">
        <v>96</v>
      </c>
      <c r="G23" s="15" t="s">
        <v>100</v>
      </c>
      <c r="R23" s="14" t="s">
        <v>61</v>
      </c>
      <c r="S23" s="15" t="s">
        <v>96</v>
      </c>
      <c r="T23" s="15" t="s">
        <v>161</v>
      </c>
      <c r="U23" s="15" t="s">
        <v>162</v>
      </c>
      <c r="V23" s="15" t="s">
        <v>163</v>
      </c>
      <c r="W23" s="15" t="s">
        <v>96</v>
      </c>
      <c r="X23" s="15" t="s">
        <v>96</v>
      </c>
    </row>
    <row r="24" spans="1:25" ht="15" thickBot="1" x14ac:dyDescent="0.35">
      <c r="A24" s="14" t="s">
        <v>62</v>
      </c>
      <c r="B24" s="15" t="s">
        <v>101</v>
      </c>
      <c r="C24" s="15" t="s">
        <v>102</v>
      </c>
      <c r="D24" s="15" t="s">
        <v>103</v>
      </c>
      <c r="E24" s="15" t="s">
        <v>104</v>
      </c>
      <c r="F24" s="15" t="s">
        <v>101</v>
      </c>
      <c r="G24" s="15" t="s">
        <v>105</v>
      </c>
      <c r="R24" s="14" t="s">
        <v>62</v>
      </c>
      <c r="S24" s="15" t="s">
        <v>101</v>
      </c>
      <c r="T24" s="15" t="s">
        <v>164</v>
      </c>
      <c r="U24" s="15" t="s">
        <v>165</v>
      </c>
      <c r="V24" s="15" t="s">
        <v>166</v>
      </c>
      <c r="W24" s="15" t="s">
        <v>101</v>
      </c>
      <c r="X24" s="15" t="s">
        <v>101</v>
      </c>
    </row>
    <row r="25" spans="1:25" ht="15" thickBot="1" x14ac:dyDescent="0.35">
      <c r="A25" s="14" t="s">
        <v>63</v>
      </c>
      <c r="B25" s="15" t="s">
        <v>106</v>
      </c>
      <c r="C25" s="15" t="s">
        <v>107</v>
      </c>
      <c r="D25" s="15" t="s">
        <v>108</v>
      </c>
      <c r="E25" s="15" t="s">
        <v>109</v>
      </c>
      <c r="F25" s="15" t="s">
        <v>106</v>
      </c>
      <c r="G25" s="15" t="s">
        <v>110</v>
      </c>
      <c r="R25" s="14" t="s">
        <v>63</v>
      </c>
      <c r="S25" s="15" t="s">
        <v>106</v>
      </c>
      <c r="T25" s="15" t="s">
        <v>167</v>
      </c>
      <c r="U25" s="15" t="s">
        <v>168</v>
      </c>
      <c r="V25" s="15" t="s">
        <v>169</v>
      </c>
      <c r="W25" s="15" t="s">
        <v>106</v>
      </c>
      <c r="X25" s="15" t="s">
        <v>106</v>
      </c>
    </row>
    <row r="26" spans="1:25" ht="15" thickBot="1" x14ac:dyDescent="0.35">
      <c r="A26" s="14" t="s">
        <v>64</v>
      </c>
      <c r="B26" s="15" t="s">
        <v>111</v>
      </c>
      <c r="C26" s="15" t="s">
        <v>112</v>
      </c>
      <c r="D26" s="15" t="s">
        <v>113</v>
      </c>
      <c r="E26" s="15" t="s">
        <v>114</v>
      </c>
      <c r="F26" s="15" t="s">
        <v>111</v>
      </c>
      <c r="G26" s="15" t="s">
        <v>115</v>
      </c>
      <c r="R26" s="14" t="s">
        <v>64</v>
      </c>
      <c r="S26" s="15" t="s">
        <v>111</v>
      </c>
      <c r="T26" s="15" t="s">
        <v>170</v>
      </c>
      <c r="U26" s="15" t="s">
        <v>171</v>
      </c>
      <c r="V26" s="15" t="s">
        <v>172</v>
      </c>
      <c r="W26" s="15" t="s">
        <v>111</v>
      </c>
      <c r="X26" s="15" t="s">
        <v>111</v>
      </c>
    </row>
    <row r="27" spans="1:25" ht="15" thickBot="1" x14ac:dyDescent="0.35">
      <c r="A27" s="14" t="s">
        <v>65</v>
      </c>
      <c r="B27" s="15" t="s">
        <v>116</v>
      </c>
      <c r="C27" s="15" t="s">
        <v>117</v>
      </c>
      <c r="D27" s="15" t="s">
        <v>118</v>
      </c>
      <c r="E27" s="15" t="s">
        <v>119</v>
      </c>
      <c r="F27" s="15" t="s">
        <v>116</v>
      </c>
      <c r="G27" s="15" t="s">
        <v>120</v>
      </c>
      <c r="R27" s="14" t="s">
        <v>65</v>
      </c>
      <c r="S27" s="15" t="s">
        <v>116</v>
      </c>
      <c r="T27" s="15" t="s">
        <v>173</v>
      </c>
      <c r="U27" s="15" t="s">
        <v>174</v>
      </c>
      <c r="V27" s="15" t="s">
        <v>175</v>
      </c>
      <c r="W27" s="15" t="s">
        <v>116</v>
      </c>
      <c r="X27" s="15" t="s">
        <v>116</v>
      </c>
    </row>
    <row r="28" spans="1:25" ht="15" thickBot="1" x14ac:dyDescent="0.35">
      <c r="A28" s="14" t="s">
        <v>66</v>
      </c>
      <c r="B28" s="15" t="s">
        <v>121</v>
      </c>
      <c r="C28" s="15" t="s">
        <v>122</v>
      </c>
      <c r="D28" s="15" t="s">
        <v>123</v>
      </c>
      <c r="E28" s="15" t="s">
        <v>124</v>
      </c>
      <c r="F28" s="15" t="s">
        <v>121</v>
      </c>
      <c r="G28" s="15" t="s">
        <v>125</v>
      </c>
      <c r="R28" s="14" t="s">
        <v>66</v>
      </c>
      <c r="S28" s="15" t="s">
        <v>121</v>
      </c>
      <c r="T28" s="15" t="s">
        <v>176</v>
      </c>
      <c r="U28" s="15" t="s">
        <v>177</v>
      </c>
      <c r="V28" s="15" t="s">
        <v>178</v>
      </c>
      <c r="W28" s="15" t="s">
        <v>121</v>
      </c>
      <c r="X28" s="15" t="s">
        <v>121</v>
      </c>
    </row>
    <row r="29" spans="1:25" ht="15" thickBot="1" x14ac:dyDescent="0.35">
      <c r="A29" s="14" t="s">
        <v>67</v>
      </c>
      <c r="B29" s="15" t="s">
        <v>126</v>
      </c>
      <c r="C29" s="15" t="s">
        <v>127</v>
      </c>
      <c r="D29" s="15" t="s">
        <v>128</v>
      </c>
      <c r="E29" s="15" t="s">
        <v>129</v>
      </c>
      <c r="F29" s="15" t="s">
        <v>126</v>
      </c>
      <c r="G29" s="15" t="s">
        <v>130</v>
      </c>
      <c r="R29" s="14" t="s">
        <v>67</v>
      </c>
      <c r="S29" s="15" t="s">
        <v>126</v>
      </c>
      <c r="T29" s="15" t="s">
        <v>179</v>
      </c>
      <c r="U29" s="15" t="s">
        <v>180</v>
      </c>
      <c r="V29" s="15" t="s">
        <v>181</v>
      </c>
      <c r="W29" s="15" t="s">
        <v>126</v>
      </c>
      <c r="X29" s="15" t="s">
        <v>126</v>
      </c>
    </row>
    <row r="30" spans="1:25" ht="15" thickBot="1" x14ac:dyDescent="0.35">
      <c r="A30" s="14" t="s">
        <v>68</v>
      </c>
      <c r="B30" s="15" t="s">
        <v>131</v>
      </c>
      <c r="C30" s="15" t="s">
        <v>132</v>
      </c>
      <c r="D30" s="15" t="s">
        <v>133</v>
      </c>
      <c r="E30" s="15" t="s">
        <v>134</v>
      </c>
      <c r="F30" s="15" t="s">
        <v>131</v>
      </c>
      <c r="G30" s="15" t="s">
        <v>135</v>
      </c>
      <c r="R30" s="14" t="s">
        <v>68</v>
      </c>
      <c r="S30" s="15" t="s">
        <v>131</v>
      </c>
      <c r="T30" s="15" t="s">
        <v>182</v>
      </c>
      <c r="U30" s="15" t="s">
        <v>183</v>
      </c>
      <c r="V30" s="15" t="s">
        <v>184</v>
      </c>
      <c r="W30" s="15" t="s">
        <v>131</v>
      </c>
      <c r="X30" s="15" t="s">
        <v>131</v>
      </c>
    </row>
    <row r="31" spans="1:25" ht="15" thickBot="1" x14ac:dyDescent="0.35">
      <c r="A31" s="14" t="s">
        <v>69</v>
      </c>
      <c r="B31" s="15" t="s">
        <v>136</v>
      </c>
      <c r="C31" s="15" t="s">
        <v>137</v>
      </c>
      <c r="D31" s="15" t="s">
        <v>138</v>
      </c>
      <c r="E31" s="15" t="s">
        <v>139</v>
      </c>
      <c r="F31" s="15" t="s">
        <v>136</v>
      </c>
      <c r="G31" s="15" t="s">
        <v>140</v>
      </c>
      <c r="R31" s="14" t="s">
        <v>69</v>
      </c>
      <c r="S31" s="15" t="s">
        <v>136</v>
      </c>
      <c r="T31" s="15" t="s">
        <v>185</v>
      </c>
      <c r="U31" s="15" t="s">
        <v>186</v>
      </c>
      <c r="V31" s="15" t="s">
        <v>136</v>
      </c>
      <c r="W31" s="15" t="s">
        <v>136</v>
      </c>
      <c r="X31" s="15" t="s">
        <v>136</v>
      </c>
    </row>
    <row r="32" spans="1:25" ht="15" thickBot="1" x14ac:dyDescent="0.35">
      <c r="A32" s="14" t="s">
        <v>70</v>
      </c>
      <c r="B32" s="15" t="s">
        <v>141</v>
      </c>
      <c r="C32" s="15" t="s">
        <v>141</v>
      </c>
      <c r="D32" s="15" t="s">
        <v>142</v>
      </c>
      <c r="E32" s="15" t="s">
        <v>141</v>
      </c>
      <c r="F32" s="15" t="s">
        <v>141</v>
      </c>
      <c r="G32" s="15" t="s">
        <v>143</v>
      </c>
      <c r="R32" s="14" t="s">
        <v>70</v>
      </c>
      <c r="S32" s="15" t="s">
        <v>141</v>
      </c>
      <c r="T32" s="15" t="s">
        <v>187</v>
      </c>
      <c r="U32" s="15" t="s">
        <v>188</v>
      </c>
      <c r="V32" s="15" t="s">
        <v>141</v>
      </c>
      <c r="W32" s="15" t="s">
        <v>141</v>
      </c>
      <c r="X32" s="15" t="s">
        <v>141</v>
      </c>
    </row>
    <row r="33" spans="1:24" ht="15" thickBot="1" x14ac:dyDescent="0.35">
      <c r="A33" s="14" t="s">
        <v>71</v>
      </c>
      <c r="B33" s="15" t="s">
        <v>144</v>
      </c>
      <c r="C33" s="15" t="s">
        <v>144</v>
      </c>
      <c r="D33" s="15" t="s">
        <v>145</v>
      </c>
      <c r="E33" s="15" t="s">
        <v>144</v>
      </c>
      <c r="F33" s="15" t="s">
        <v>144</v>
      </c>
      <c r="G33" s="15" t="s">
        <v>146</v>
      </c>
      <c r="R33" s="14" t="s">
        <v>71</v>
      </c>
      <c r="S33" s="15" t="s">
        <v>144</v>
      </c>
      <c r="T33" s="15" t="s">
        <v>144</v>
      </c>
      <c r="U33" s="15" t="s">
        <v>189</v>
      </c>
      <c r="V33" s="15" t="s">
        <v>144</v>
      </c>
      <c r="W33" s="15" t="s">
        <v>144</v>
      </c>
      <c r="X33" s="15" t="s">
        <v>144</v>
      </c>
    </row>
    <row r="34" spans="1:24" ht="18.600000000000001" thickBot="1" x14ac:dyDescent="0.35">
      <c r="A34" s="10"/>
      <c r="R34" s="10"/>
    </row>
    <row r="35" spans="1:24" ht="15" thickBot="1" x14ac:dyDescent="0.35">
      <c r="A35" s="14" t="s">
        <v>72</v>
      </c>
      <c r="B35" s="14" t="s">
        <v>37</v>
      </c>
      <c r="C35" s="14" t="s">
        <v>38</v>
      </c>
      <c r="D35" s="14" t="s">
        <v>39</v>
      </c>
      <c r="E35" s="14" t="s">
        <v>40</v>
      </c>
      <c r="F35" s="14" t="s">
        <v>41</v>
      </c>
      <c r="G35" s="14" t="s">
        <v>42</v>
      </c>
      <c r="R35" s="14" t="s">
        <v>72</v>
      </c>
      <c r="S35" s="14" t="s">
        <v>37</v>
      </c>
      <c r="T35" s="14" t="s">
        <v>38</v>
      </c>
      <c r="U35" s="14" t="s">
        <v>39</v>
      </c>
      <c r="V35" s="14" t="s">
        <v>40</v>
      </c>
      <c r="W35" s="14" t="s">
        <v>41</v>
      </c>
      <c r="X35" s="14" t="s">
        <v>42</v>
      </c>
    </row>
    <row r="36" spans="1:24" ht="15" thickBot="1" x14ac:dyDescent="0.35">
      <c r="A36" s="14" t="s">
        <v>57</v>
      </c>
      <c r="B36" s="15">
        <v>11</v>
      </c>
      <c r="C36" s="15">
        <v>16.5</v>
      </c>
      <c r="D36" s="15">
        <v>500.7</v>
      </c>
      <c r="E36" s="15">
        <v>17</v>
      </c>
      <c r="F36" s="15">
        <v>11</v>
      </c>
      <c r="G36" s="15">
        <v>479.3</v>
      </c>
      <c r="R36" s="14" t="s">
        <v>57</v>
      </c>
      <c r="S36" s="15">
        <v>11</v>
      </c>
      <c r="T36" s="15">
        <v>16.5</v>
      </c>
      <c r="U36" s="15">
        <v>975.5</v>
      </c>
      <c r="V36" s="15">
        <v>17</v>
      </c>
      <c r="W36" s="15">
        <v>11</v>
      </c>
      <c r="X36" s="15">
        <v>11</v>
      </c>
    </row>
    <row r="37" spans="1:24" ht="15" thickBot="1" x14ac:dyDescent="0.35">
      <c r="A37" s="14" t="s">
        <v>61</v>
      </c>
      <c r="B37" s="15">
        <v>10</v>
      </c>
      <c r="C37" s="15">
        <v>12</v>
      </c>
      <c r="D37" s="15">
        <v>499.7</v>
      </c>
      <c r="E37" s="15">
        <v>16</v>
      </c>
      <c r="F37" s="15">
        <v>10</v>
      </c>
      <c r="G37" s="15">
        <v>478.3</v>
      </c>
      <c r="R37" s="14" t="s">
        <v>61</v>
      </c>
      <c r="S37" s="15">
        <v>10</v>
      </c>
      <c r="T37" s="15">
        <v>15.5</v>
      </c>
      <c r="U37" s="15">
        <v>974.5</v>
      </c>
      <c r="V37" s="15">
        <v>11.5</v>
      </c>
      <c r="W37" s="15">
        <v>10</v>
      </c>
      <c r="X37" s="15">
        <v>10</v>
      </c>
    </row>
    <row r="38" spans="1:24" ht="15" thickBot="1" x14ac:dyDescent="0.35">
      <c r="A38" s="14" t="s">
        <v>62</v>
      </c>
      <c r="B38" s="15">
        <v>9</v>
      </c>
      <c r="C38" s="15">
        <v>11</v>
      </c>
      <c r="D38" s="15">
        <v>498.7</v>
      </c>
      <c r="E38" s="15">
        <v>13.5</v>
      </c>
      <c r="F38" s="15">
        <v>9</v>
      </c>
      <c r="G38" s="15">
        <v>477.3</v>
      </c>
      <c r="R38" s="14" t="s">
        <v>62</v>
      </c>
      <c r="S38" s="15">
        <v>9</v>
      </c>
      <c r="T38" s="15">
        <v>12.5</v>
      </c>
      <c r="U38" s="15">
        <v>973.5</v>
      </c>
      <c r="V38" s="15">
        <v>10.5</v>
      </c>
      <c r="W38" s="15">
        <v>9</v>
      </c>
      <c r="X38" s="15">
        <v>9</v>
      </c>
    </row>
    <row r="39" spans="1:24" ht="15" thickBot="1" x14ac:dyDescent="0.35">
      <c r="A39" s="14" t="s">
        <v>63</v>
      </c>
      <c r="B39" s="15">
        <v>8</v>
      </c>
      <c r="C39" s="15">
        <v>10</v>
      </c>
      <c r="D39" s="15">
        <v>497.7</v>
      </c>
      <c r="E39" s="15">
        <v>12.5</v>
      </c>
      <c r="F39" s="15">
        <v>8</v>
      </c>
      <c r="G39" s="15">
        <v>476.3</v>
      </c>
      <c r="R39" s="14" t="s">
        <v>63</v>
      </c>
      <c r="S39" s="15">
        <v>8</v>
      </c>
      <c r="T39" s="15">
        <v>11.5</v>
      </c>
      <c r="U39" s="15">
        <v>972.5</v>
      </c>
      <c r="V39" s="15">
        <v>9.5</v>
      </c>
      <c r="W39" s="15">
        <v>8</v>
      </c>
      <c r="X39" s="15">
        <v>8</v>
      </c>
    </row>
    <row r="40" spans="1:24" ht="15" thickBot="1" x14ac:dyDescent="0.35">
      <c r="A40" s="14" t="s">
        <v>64</v>
      </c>
      <c r="B40" s="15">
        <v>7</v>
      </c>
      <c r="C40" s="15">
        <v>9</v>
      </c>
      <c r="D40" s="15">
        <v>496.7</v>
      </c>
      <c r="E40" s="15">
        <v>11.5</v>
      </c>
      <c r="F40" s="15">
        <v>7</v>
      </c>
      <c r="G40" s="15">
        <v>475.3</v>
      </c>
      <c r="R40" s="14" t="s">
        <v>64</v>
      </c>
      <c r="S40" s="15">
        <v>7</v>
      </c>
      <c r="T40" s="15">
        <v>10.5</v>
      </c>
      <c r="U40" s="15">
        <v>971.5</v>
      </c>
      <c r="V40" s="15">
        <v>8.5</v>
      </c>
      <c r="W40" s="15">
        <v>7</v>
      </c>
      <c r="X40" s="15">
        <v>7</v>
      </c>
    </row>
    <row r="41" spans="1:24" ht="15" thickBot="1" x14ac:dyDescent="0.35">
      <c r="A41" s="14" t="s">
        <v>65</v>
      </c>
      <c r="B41" s="15">
        <v>6</v>
      </c>
      <c r="C41" s="15">
        <v>8</v>
      </c>
      <c r="D41" s="15">
        <v>495.7</v>
      </c>
      <c r="E41" s="15">
        <v>10.5</v>
      </c>
      <c r="F41" s="15">
        <v>6</v>
      </c>
      <c r="G41" s="15">
        <v>474.3</v>
      </c>
      <c r="R41" s="14" t="s">
        <v>65</v>
      </c>
      <c r="S41" s="15">
        <v>6</v>
      </c>
      <c r="T41" s="15">
        <v>9.5</v>
      </c>
      <c r="U41" s="15">
        <v>970.5</v>
      </c>
      <c r="V41" s="15">
        <v>7.5</v>
      </c>
      <c r="W41" s="15">
        <v>6</v>
      </c>
      <c r="X41" s="15">
        <v>6</v>
      </c>
    </row>
    <row r="42" spans="1:24" ht="15" thickBot="1" x14ac:dyDescent="0.35">
      <c r="A42" s="14" t="s">
        <v>66</v>
      </c>
      <c r="B42" s="15">
        <v>5</v>
      </c>
      <c r="C42" s="15">
        <v>7</v>
      </c>
      <c r="D42" s="15">
        <v>494.7</v>
      </c>
      <c r="E42" s="15">
        <v>9.5</v>
      </c>
      <c r="F42" s="15">
        <v>5</v>
      </c>
      <c r="G42" s="15">
        <v>473.3</v>
      </c>
      <c r="R42" s="14" t="s">
        <v>66</v>
      </c>
      <c r="S42" s="15">
        <v>5</v>
      </c>
      <c r="T42" s="15">
        <v>8.5</v>
      </c>
      <c r="U42" s="15">
        <v>969.5</v>
      </c>
      <c r="V42" s="15">
        <v>6.5</v>
      </c>
      <c r="W42" s="15">
        <v>5</v>
      </c>
      <c r="X42" s="15">
        <v>5</v>
      </c>
    </row>
    <row r="43" spans="1:24" ht="15" thickBot="1" x14ac:dyDescent="0.35">
      <c r="A43" s="14" t="s">
        <v>67</v>
      </c>
      <c r="B43" s="15">
        <v>4</v>
      </c>
      <c r="C43" s="15">
        <v>6</v>
      </c>
      <c r="D43" s="15">
        <v>493.7</v>
      </c>
      <c r="E43" s="15">
        <v>8.5</v>
      </c>
      <c r="F43" s="15">
        <v>4</v>
      </c>
      <c r="G43" s="15">
        <v>472.3</v>
      </c>
      <c r="R43" s="14" t="s">
        <v>67</v>
      </c>
      <c r="S43" s="15">
        <v>4</v>
      </c>
      <c r="T43" s="15">
        <v>7.5</v>
      </c>
      <c r="U43" s="15">
        <v>968.5</v>
      </c>
      <c r="V43" s="15">
        <v>5.5</v>
      </c>
      <c r="W43" s="15">
        <v>4</v>
      </c>
      <c r="X43" s="15">
        <v>4</v>
      </c>
    </row>
    <row r="44" spans="1:24" ht="15" thickBot="1" x14ac:dyDescent="0.35">
      <c r="A44" s="14" t="s">
        <v>68</v>
      </c>
      <c r="B44" s="15">
        <v>3</v>
      </c>
      <c r="C44" s="15">
        <v>5</v>
      </c>
      <c r="D44" s="15">
        <v>492.7</v>
      </c>
      <c r="E44" s="15">
        <v>7.5</v>
      </c>
      <c r="F44" s="15">
        <v>3</v>
      </c>
      <c r="G44" s="15">
        <v>471.3</v>
      </c>
      <c r="R44" s="14" t="s">
        <v>68</v>
      </c>
      <c r="S44" s="15">
        <v>3</v>
      </c>
      <c r="T44" s="15">
        <v>6.5</v>
      </c>
      <c r="U44" s="15">
        <v>967.5</v>
      </c>
      <c r="V44" s="15">
        <v>4.5</v>
      </c>
      <c r="W44" s="15">
        <v>3</v>
      </c>
      <c r="X44" s="15">
        <v>3</v>
      </c>
    </row>
    <row r="45" spans="1:24" ht="15" thickBot="1" x14ac:dyDescent="0.35">
      <c r="A45" s="14" t="s">
        <v>69</v>
      </c>
      <c r="B45" s="15">
        <v>2</v>
      </c>
      <c r="C45" s="15">
        <v>4</v>
      </c>
      <c r="D45" s="15">
        <v>491.7</v>
      </c>
      <c r="E45" s="15">
        <v>6.5</v>
      </c>
      <c r="F45" s="15">
        <v>2</v>
      </c>
      <c r="G45" s="15">
        <v>470.3</v>
      </c>
      <c r="R45" s="14" t="s">
        <v>69</v>
      </c>
      <c r="S45" s="15">
        <v>2</v>
      </c>
      <c r="T45" s="15">
        <v>5.5</v>
      </c>
      <c r="U45" s="15">
        <v>966.5</v>
      </c>
      <c r="V45" s="15">
        <v>2</v>
      </c>
      <c r="W45" s="15">
        <v>2</v>
      </c>
      <c r="X45" s="15">
        <v>2</v>
      </c>
    </row>
    <row r="46" spans="1:24" ht="15" thickBot="1" x14ac:dyDescent="0.35">
      <c r="A46" s="14" t="s">
        <v>70</v>
      </c>
      <c r="B46" s="15">
        <v>1</v>
      </c>
      <c r="C46" s="15">
        <v>1</v>
      </c>
      <c r="D46" s="15">
        <v>490.7</v>
      </c>
      <c r="E46" s="15">
        <v>1</v>
      </c>
      <c r="F46" s="15">
        <v>1</v>
      </c>
      <c r="G46" s="15">
        <v>469.3</v>
      </c>
      <c r="R46" s="14" t="s">
        <v>70</v>
      </c>
      <c r="S46" s="15">
        <v>1</v>
      </c>
      <c r="T46" s="15">
        <v>4.5</v>
      </c>
      <c r="U46" s="15">
        <v>965.5</v>
      </c>
      <c r="V46" s="15">
        <v>1</v>
      </c>
      <c r="W46" s="15">
        <v>1</v>
      </c>
      <c r="X46" s="15">
        <v>1</v>
      </c>
    </row>
    <row r="47" spans="1:24" ht="15" thickBot="1" x14ac:dyDescent="0.35">
      <c r="A47" s="14" t="s">
        <v>71</v>
      </c>
      <c r="B47" s="15">
        <v>0</v>
      </c>
      <c r="C47" s="15">
        <v>0</v>
      </c>
      <c r="D47" s="15">
        <v>489.7</v>
      </c>
      <c r="E47" s="15">
        <v>0</v>
      </c>
      <c r="F47" s="15">
        <v>0</v>
      </c>
      <c r="G47" s="15">
        <v>468.3</v>
      </c>
      <c r="R47" s="14" t="s">
        <v>71</v>
      </c>
      <c r="S47" s="15">
        <v>0</v>
      </c>
      <c r="T47" s="15">
        <v>0</v>
      </c>
      <c r="U47" s="15">
        <v>964.5</v>
      </c>
      <c r="V47" s="15">
        <v>0</v>
      </c>
      <c r="W47" s="15">
        <v>0</v>
      </c>
      <c r="X47" s="15">
        <v>0</v>
      </c>
    </row>
    <row r="48" spans="1:24" ht="18.600000000000001" thickBot="1" x14ac:dyDescent="0.35">
      <c r="A48" s="10"/>
      <c r="R48" s="10"/>
    </row>
    <row r="49" spans="1:28" ht="15" thickBot="1" x14ac:dyDescent="0.35">
      <c r="A49" s="14" t="s">
        <v>147</v>
      </c>
      <c r="B49" s="14" t="s">
        <v>37</v>
      </c>
      <c r="C49" s="14" t="s">
        <v>38</v>
      </c>
      <c r="D49" s="14" t="s">
        <v>39</v>
      </c>
      <c r="E49" s="14" t="s">
        <v>40</v>
      </c>
      <c r="F49" s="14" t="s">
        <v>41</v>
      </c>
      <c r="G49" s="14" t="s">
        <v>42</v>
      </c>
      <c r="H49" s="14" t="s">
        <v>74</v>
      </c>
      <c r="I49" s="14" t="s">
        <v>75</v>
      </c>
      <c r="J49" s="14" t="s">
        <v>76</v>
      </c>
      <c r="K49" s="14" t="s">
        <v>77</v>
      </c>
      <c r="R49" s="14" t="s">
        <v>147</v>
      </c>
      <c r="S49" s="14" t="s">
        <v>37</v>
      </c>
      <c r="T49" s="14" t="s">
        <v>38</v>
      </c>
      <c r="U49" s="14" t="s">
        <v>39</v>
      </c>
      <c r="V49" s="14" t="s">
        <v>40</v>
      </c>
      <c r="W49" s="14" t="s">
        <v>41</v>
      </c>
      <c r="X49" s="14" t="s">
        <v>42</v>
      </c>
      <c r="Y49" s="14" t="s">
        <v>74</v>
      </c>
      <c r="Z49" s="14" t="s">
        <v>75</v>
      </c>
      <c r="AA49" s="14" t="s">
        <v>76</v>
      </c>
      <c r="AB49" s="14" t="s">
        <v>77</v>
      </c>
    </row>
    <row r="50" spans="1:28" ht="15" thickBot="1" x14ac:dyDescent="0.35">
      <c r="A50" s="14" t="s">
        <v>44</v>
      </c>
      <c r="B50" s="15">
        <v>1</v>
      </c>
      <c r="C50" s="15">
        <v>1</v>
      </c>
      <c r="D50" s="15">
        <v>491.7</v>
      </c>
      <c r="E50" s="15">
        <v>12.5</v>
      </c>
      <c r="F50" s="15">
        <v>3</v>
      </c>
      <c r="G50" s="15">
        <v>471.3</v>
      </c>
      <c r="H50" s="15">
        <v>980.5</v>
      </c>
      <c r="I50" s="15">
        <v>1000</v>
      </c>
      <c r="J50" s="15">
        <v>19.5</v>
      </c>
      <c r="K50" s="15">
        <v>1.95</v>
      </c>
      <c r="R50" s="14" t="s">
        <v>44</v>
      </c>
      <c r="S50" s="15">
        <v>10</v>
      </c>
      <c r="T50" s="15">
        <v>15.5</v>
      </c>
      <c r="U50" s="15">
        <v>973.5</v>
      </c>
      <c r="V50" s="15">
        <v>4.5</v>
      </c>
      <c r="W50" s="15">
        <v>8</v>
      </c>
      <c r="X50" s="15">
        <v>8</v>
      </c>
      <c r="Y50" s="15">
        <v>1019.6</v>
      </c>
      <c r="Z50" s="15">
        <v>1000</v>
      </c>
      <c r="AA50" s="15">
        <v>-19.600000000000001</v>
      </c>
      <c r="AB50" s="15">
        <v>-1.96</v>
      </c>
    </row>
    <row r="51" spans="1:28" ht="15" thickBot="1" x14ac:dyDescent="0.35">
      <c r="A51" s="14" t="s">
        <v>45</v>
      </c>
      <c r="B51" s="15">
        <v>9</v>
      </c>
      <c r="C51" s="15">
        <v>11</v>
      </c>
      <c r="D51" s="15">
        <v>499.7</v>
      </c>
      <c r="E51" s="15">
        <v>17</v>
      </c>
      <c r="F51" s="15">
        <v>10</v>
      </c>
      <c r="G51" s="15">
        <v>478.3</v>
      </c>
      <c r="H51" s="15">
        <v>1024.9000000000001</v>
      </c>
      <c r="I51" s="15">
        <v>1000</v>
      </c>
      <c r="J51" s="15">
        <v>-24.9</v>
      </c>
      <c r="K51" s="15">
        <v>-2.4900000000000002</v>
      </c>
      <c r="R51" s="14" t="s">
        <v>45</v>
      </c>
      <c r="S51" s="15">
        <v>2</v>
      </c>
      <c r="T51" s="15">
        <v>5.5</v>
      </c>
      <c r="U51" s="15">
        <v>965.5</v>
      </c>
      <c r="V51" s="15">
        <v>0</v>
      </c>
      <c r="W51" s="15">
        <v>1</v>
      </c>
      <c r="X51" s="15">
        <v>1</v>
      </c>
      <c r="Y51" s="15">
        <v>975</v>
      </c>
      <c r="Z51" s="15">
        <v>1000</v>
      </c>
      <c r="AA51" s="15">
        <v>25</v>
      </c>
      <c r="AB51" s="15">
        <v>2.5</v>
      </c>
    </row>
    <row r="52" spans="1:28" ht="15" thickBot="1" x14ac:dyDescent="0.35">
      <c r="A52" s="14" t="s">
        <v>46</v>
      </c>
      <c r="B52" s="15">
        <v>3</v>
      </c>
      <c r="C52" s="15">
        <v>5</v>
      </c>
      <c r="D52" s="15">
        <v>492.7</v>
      </c>
      <c r="E52" s="15">
        <v>0</v>
      </c>
      <c r="F52" s="15">
        <v>3</v>
      </c>
      <c r="G52" s="15">
        <v>471.3</v>
      </c>
      <c r="H52" s="15">
        <v>975</v>
      </c>
      <c r="I52" s="15">
        <v>1000</v>
      </c>
      <c r="J52" s="15">
        <v>25</v>
      </c>
      <c r="K52" s="15">
        <v>2.5</v>
      </c>
      <c r="R52" s="14" t="s">
        <v>46</v>
      </c>
      <c r="S52" s="15">
        <v>8</v>
      </c>
      <c r="T52" s="15">
        <v>11.5</v>
      </c>
      <c r="U52" s="15">
        <v>972.5</v>
      </c>
      <c r="V52" s="15">
        <v>17</v>
      </c>
      <c r="W52" s="15">
        <v>8</v>
      </c>
      <c r="X52" s="15">
        <v>8</v>
      </c>
      <c r="Y52" s="15">
        <v>1025.0999999999999</v>
      </c>
      <c r="Z52" s="15">
        <v>1000</v>
      </c>
      <c r="AA52" s="15">
        <v>-25.1</v>
      </c>
      <c r="AB52" s="15">
        <v>-2.5099999999999998</v>
      </c>
    </row>
    <row r="53" spans="1:28" ht="15" thickBot="1" x14ac:dyDescent="0.35">
      <c r="A53" s="14" t="s">
        <v>47</v>
      </c>
      <c r="B53" s="15">
        <v>7</v>
      </c>
      <c r="C53" s="15">
        <v>9</v>
      </c>
      <c r="D53" s="15">
        <v>496.7</v>
      </c>
      <c r="E53" s="15">
        <v>12.5</v>
      </c>
      <c r="F53" s="15">
        <v>8</v>
      </c>
      <c r="G53" s="15">
        <v>475.3</v>
      </c>
      <c r="H53" s="15">
        <v>1008.4</v>
      </c>
      <c r="I53" s="15">
        <v>1000</v>
      </c>
      <c r="J53" s="15">
        <v>-8.4</v>
      </c>
      <c r="K53" s="15">
        <v>-0.84</v>
      </c>
      <c r="R53" s="14" t="s">
        <v>47</v>
      </c>
      <c r="S53" s="15">
        <v>4</v>
      </c>
      <c r="T53" s="15">
        <v>7.5</v>
      </c>
      <c r="U53" s="15">
        <v>968.5</v>
      </c>
      <c r="V53" s="15">
        <v>4.5</v>
      </c>
      <c r="W53" s="15">
        <v>3</v>
      </c>
      <c r="X53" s="15">
        <v>4</v>
      </c>
      <c r="Y53" s="15">
        <v>991.5</v>
      </c>
      <c r="Z53" s="15">
        <v>1000</v>
      </c>
      <c r="AA53" s="15">
        <v>8.5</v>
      </c>
      <c r="AB53" s="15">
        <v>0.85</v>
      </c>
    </row>
    <row r="54" spans="1:28" ht="15" thickBot="1" x14ac:dyDescent="0.35">
      <c r="A54" s="14" t="s">
        <v>48</v>
      </c>
      <c r="B54" s="15">
        <v>11</v>
      </c>
      <c r="C54" s="15">
        <v>12</v>
      </c>
      <c r="D54" s="15">
        <v>500.7</v>
      </c>
      <c r="E54" s="15">
        <v>12.5</v>
      </c>
      <c r="F54" s="15">
        <v>11</v>
      </c>
      <c r="G54" s="15">
        <v>479.3</v>
      </c>
      <c r="H54" s="15">
        <v>1026.4000000000001</v>
      </c>
      <c r="I54" s="15">
        <v>1000</v>
      </c>
      <c r="J54" s="15">
        <v>-26.4</v>
      </c>
      <c r="K54" s="15">
        <v>-2.64</v>
      </c>
      <c r="R54" s="14" t="s">
        <v>48</v>
      </c>
      <c r="S54" s="15">
        <v>0</v>
      </c>
      <c r="T54" s="15">
        <v>4.5</v>
      </c>
      <c r="U54" s="15">
        <v>964.5</v>
      </c>
      <c r="V54" s="15">
        <v>4.5</v>
      </c>
      <c r="W54" s="15">
        <v>0</v>
      </c>
      <c r="X54" s="15">
        <v>0</v>
      </c>
      <c r="Y54" s="15">
        <v>973.5</v>
      </c>
      <c r="Z54" s="15">
        <v>1000</v>
      </c>
      <c r="AA54" s="15">
        <v>26.5</v>
      </c>
      <c r="AB54" s="15">
        <v>2.65</v>
      </c>
    </row>
    <row r="55" spans="1:28" ht="15" thickBot="1" x14ac:dyDescent="0.35">
      <c r="A55" s="14" t="s">
        <v>49</v>
      </c>
      <c r="B55" s="15">
        <v>4</v>
      </c>
      <c r="C55" s="15">
        <v>0</v>
      </c>
      <c r="D55" s="15">
        <v>489.7</v>
      </c>
      <c r="E55" s="15">
        <v>6.5</v>
      </c>
      <c r="F55" s="15">
        <v>1</v>
      </c>
      <c r="G55" s="15">
        <v>471.3</v>
      </c>
      <c r="H55" s="15">
        <v>972.5</v>
      </c>
      <c r="I55" s="15">
        <v>1000</v>
      </c>
      <c r="J55" s="15">
        <v>27.5</v>
      </c>
      <c r="K55" s="15">
        <v>2.75</v>
      </c>
      <c r="R55" s="14" t="s">
        <v>49</v>
      </c>
      <c r="S55" s="15">
        <v>7</v>
      </c>
      <c r="T55" s="15">
        <v>16.5</v>
      </c>
      <c r="U55" s="15">
        <v>975.5</v>
      </c>
      <c r="V55" s="15">
        <v>10.5</v>
      </c>
      <c r="W55" s="15">
        <v>10</v>
      </c>
      <c r="X55" s="15">
        <v>8</v>
      </c>
      <c r="Y55" s="15">
        <v>1027.5999999999999</v>
      </c>
      <c r="Z55" s="15">
        <v>1000</v>
      </c>
      <c r="AA55" s="15">
        <v>-27.6</v>
      </c>
      <c r="AB55" s="15">
        <v>-2.76</v>
      </c>
    </row>
    <row r="56" spans="1:28" ht="15" thickBot="1" x14ac:dyDescent="0.35">
      <c r="A56" s="14" t="s">
        <v>50</v>
      </c>
      <c r="B56" s="15">
        <v>8</v>
      </c>
      <c r="C56" s="15">
        <v>8</v>
      </c>
      <c r="D56" s="15">
        <v>495.7</v>
      </c>
      <c r="E56" s="15">
        <v>9.5</v>
      </c>
      <c r="F56" s="15">
        <v>6</v>
      </c>
      <c r="G56" s="15">
        <v>475.3</v>
      </c>
      <c r="H56" s="15">
        <v>1002.5</v>
      </c>
      <c r="I56" s="15">
        <v>1000</v>
      </c>
      <c r="J56" s="15">
        <v>-2.5</v>
      </c>
      <c r="K56" s="15">
        <v>-0.25</v>
      </c>
      <c r="R56" s="14" t="s">
        <v>50</v>
      </c>
      <c r="S56" s="15">
        <v>3</v>
      </c>
      <c r="T56" s="15">
        <v>8.5</v>
      </c>
      <c r="U56" s="15">
        <v>969.5</v>
      </c>
      <c r="V56" s="15">
        <v>7.5</v>
      </c>
      <c r="W56" s="15">
        <v>5</v>
      </c>
      <c r="X56" s="15">
        <v>4</v>
      </c>
      <c r="Y56" s="15">
        <v>997.5</v>
      </c>
      <c r="Z56" s="15">
        <v>1000</v>
      </c>
      <c r="AA56" s="15">
        <v>2.5</v>
      </c>
      <c r="AB56" s="15">
        <v>0.25</v>
      </c>
    </row>
    <row r="57" spans="1:28" ht="15" thickBot="1" x14ac:dyDescent="0.35">
      <c r="A57" s="14" t="s">
        <v>51</v>
      </c>
      <c r="B57" s="15">
        <v>2</v>
      </c>
      <c r="C57" s="15">
        <v>16.5</v>
      </c>
      <c r="D57" s="15">
        <v>499.7</v>
      </c>
      <c r="E57" s="15">
        <v>17</v>
      </c>
      <c r="F57" s="15">
        <v>8</v>
      </c>
      <c r="G57" s="15">
        <v>478.3</v>
      </c>
      <c r="H57" s="15">
        <v>1021.4</v>
      </c>
      <c r="I57" s="15">
        <v>1000</v>
      </c>
      <c r="J57" s="15">
        <v>-21.4</v>
      </c>
      <c r="K57" s="15">
        <v>-2.14</v>
      </c>
      <c r="R57" s="14" t="s">
        <v>51</v>
      </c>
      <c r="S57" s="15">
        <v>9</v>
      </c>
      <c r="T57" s="15">
        <v>0</v>
      </c>
      <c r="U57" s="15">
        <v>965.5</v>
      </c>
      <c r="V57" s="15">
        <v>0</v>
      </c>
      <c r="W57" s="15">
        <v>3</v>
      </c>
      <c r="X57" s="15">
        <v>1</v>
      </c>
      <c r="Y57" s="15">
        <v>978.5</v>
      </c>
      <c r="Z57" s="15">
        <v>1000</v>
      </c>
      <c r="AA57" s="15">
        <v>21.5</v>
      </c>
      <c r="AB57" s="15">
        <v>2.15</v>
      </c>
    </row>
    <row r="58" spans="1:28" ht="15" thickBot="1" x14ac:dyDescent="0.35">
      <c r="A58" s="14" t="s">
        <v>52</v>
      </c>
      <c r="B58" s="15">
        <v>7</v>
      </c>
      <c r="C58" s="15">
        <v>7</v>
      </c>
      <c r="D58" s="15">
        <v>493.7</v>
      </c>
      <c r="E58" s="15">
        <v>8.5</v>
      </c>
      <c r="F58" s="15">
        <v>4</v>
      </c>
      <c r="G58" s="15">
        <v>475.3</v>
      </c>
      <c r="H58" s="15">
        <v>995.5</v>
      </c>
      <c r="I58" s="15">
        <v>1000</v>
      </c>
      <c r="J58" s="15">
        <v>4.5</v>
      </c>
      <c r="K58" s="15">
        <v>0.45</v>
      </c>
      <c r="R58" s="14" t="s">
        <v>52</v>
      </c>
      <c r="S58" s="15">
        <v>4</v>
      </c>
      <c r="T58" s="15">
        <v>9.5</v>
      </c>
      <c r="U58" s="15">
        <v>971.5</v>
      </c>
      <c r="V58" s="15">
        <v>8.5</v>
      </c>
      <c r="W58" s="15">
        <v>7</v>
      </c>
      <c r="X58" s="15">
        <v>4</v>
      </c>
      <c r="Y58" s="15">
        <v>1004.5</v>
      </c>
      <c r="Z58" s="15">
        <v>1000</v>
      </c>
      <c r="AA58" s="15">
        <v>-4.5</v>
      </c>
      <c r="AB58" s="15">
        <v>-0.45</v>
      </c>
    </row>
    <row r="59" spans="1:28" ht="15" thickBot="1" x14ac:dyDescent="0.35">
      <c r="A59" s="14" t="s">
        <v>53</v>
      </c>
      <c r="B59" s="15">
        <v>7</v>
      </c>
      <c r="C59" s="15">
        <v>7</v>
      </c>
      <c r="D59" s="15">
        <v>494.7</v>
      </c>
      <c r="E59" s="15">
        <v>8.5</v>
      </c>
      <c r="F59" s="15">
        <v>6</v>
      </c>
      <c r="G59" s="15">
        <v>475.3</v>
      </c>
      <c r="H59" s="15">
        <v>998.5</v>
      </c>
      <c r="I59" s="15">
        <v>1000</v>
      </c>
      <c r="J59" s="15">
        <v>1.5</v>
      </c>
      <c r="K59" s="15">
        <v>0.15</v>
      </c>
      <c r="R59" s="14" t="s">
        <v>53</v>
      </c>
      <c r="S59" s="15">
        <v>4</v>
      </c>
      <c r="T59" s="15">
        <v>9.5</v>
      </c>
      <c r="U59" s="15">
        <v>970.5</v>
      </c>
      <c r="V59" s="15">
        <v>8.5</v>
      </c>
      <c r="W59" s="15">
        <v>5</v>
      </c>
      <c r="X59" s="15">
        <v>4</v>
      </c>
      <c r="Y59" s="15">
        <v>1001.5</v>
      </c>
      <c r="Z59" s="15">
        <v>1000</v>
      </c>
      <c r="AA59" s="15">
        <v>-1.5</v>
      </c>
      <c r="AB59" s="15">
        <v>-0.15</v>
      </c>
    </row>
    <row r="60" spans="1:28" ht="15" thickBot="1" x14ac:dyDescent="0.35">
      <c r="A60" s="14" t="s">
        <v>54</v>
      </c>
      <c r="B60" s="15">
        <v>0</v>
      </c>
      <c r="C60" s="15">
        <v>4</v>
      </c>
      <c r="D60" s="15">
        <v>490.7</v>
      </c>
      <c r="E60" s="15">
        <v>6.5</v>
      </c>
      <c r="F60" s="15">
        <v>1</v>
      </c>
      <c r="G60" s="15">
        <v>468.3</v>
      </c>
      <c r="H60" s="15">
        <v>970.5</v>
      </c>
      <c r="I60" s="15">
        <v>1000</v>
      </c>
      <c r="J60" s="15">
        <v>29.5</v>
      </c>
      <c r="K60" s="15">
        <v>2.95</v>
      </c>
      <c r="R60" s="14" t="s">
        <v>54</v>
      </c>
      <c r="S60" s="15">
        <v>11</v>
      </c>
      <c r="T60" s="15">
        <v>12.5</v>
      </c>
      <c r="U60" s="15">
        <v>974.5</v>
      </c>
      <c r="V60" s="15">
        <v>10.5</v>
      </c>
      <c r="W60" s="15">
        <v>10</v>
      </c>
      <c r="X60" s="15">
        <v>11</v>
      </c>
      <c r="Y60" s="15">
        <v>1029.5999999999999</v>
      </c>
      <c r="Z60" s="15">
        <v>1000</v>
      </c>
      <c r="AA60" s="15">
        <v>-29.6</v>
      </c>
      <c r="AB60" s="15">
        <v>-2.96</v>
      </c>
    </row>
    <row r="61" spans="1:28" ht="15" thickBot="1" x14ac:dyDescent="0.35">
      <c r="A61" s="14" t="s">
        <v>55</v>
      </c>
      <c r="B61" s="15">
        <v>10</v>
      </c>
      <c r="C61" s="15">
        <v>11</v>
      </c>
      <c r="D61" s="15">
        <v>497.7</v>
      </c>
      <c r="E61" s="15">
        <v>17</v>
      </c>
      <c r="F61" s="15">
        <v>10</v>
      </c>
      <c r="G61" s="15">
        <v>478.3</v>
      </c>
      <c r="H61" s="15">
        <v>1023.9</v>
      </c>
      <c r="I61" s="15">
        <v>1000</v>
      </c>
      <c r="J61" s="15">
        <v>-23.9</v>
      </c>
      <c r="K61" s="15">
        <v>-2.39</v>
      </c>
      <c r="R61" s="14" t="s">
        <v>55</v>
      </c>
      <c r="S61" s="15">
        <v>1</v>
      </c>
      <c r="T61" s="15">
        <v>5.5</v>
      </c>
      <c r="U61" s="15">
        <v>967.5</v>
      </c>
      <c r="V61" s="15">
        <v>0</v>
      </c>
      <c r="W61" s="15">
        <v>1</v>
      </c>
      <c r="X61" s="15">
        <v>1</v>
      </c>
      <c r="Y61" s="15">
        <v>976</v>
      </c>
      <c r="Z61" s="15">
        <v>1000</v>
      </c>
      <c r="AA61" s="15">
        <v>24</v>
      </c>
      <c r="AB61" s="15">
        <v>2.4</v>
      </c>
    </row>
    <row r="62" spans="1:28" ht="15" thickBot="1" x14ac:dyDescent="0.35"/>
    <row r="63" spans="1:28" ht="15" thickBot="1" x14ac:dyDescent="0.35">
      <c r="A63" s="16" t="s">
        <v>78</v>
      </c>
      <c r="B63" s="17">
        <v>1035.5</v>
      </c>
      <c r="R63" s="16" t="s">
        <v>78</v>
      </c>
      <c r="S63" s="17">
        <v>1042</v>
      </c>
    </row>
    <row r="64" spans="1:28" ht="15" thickBot="1" x14ac:dyDescent="0.35">
      <c r="A64" s="16" t="s">
        <v>79</v>
      </c>
      <c r="B64" s="17">
        <v>958</v>
      </c>
      <c r="R64" s="16" t="s">
        <v>79</v>
      </c>
      <c r="S64" s="17">
        <v>964.5</v>
      </c>
    </row>
    <row r="65" spans="1:19" ht="15" thickBot="1" x14ac:dyDescent="0.35">
      <c r="A65" s="16" t="s">
        <v>80</v>
      </c>
      <c r="B65" s="17">
        <v>12000</v>
      </c>
      <c r="R65" s="16" t="s">
        <v>80</v>
      </c>
      <c r="S65" s="17">
        <v>11999.9</v>
      </c>
    </row>
    <row r="66" spans="1:19" ht="15" thickBot="1" x14ac:dyDescent="0.35">
      <c r="A66" s="16" t="s">
        <v>81</v>
      </c>
      <c r="B66" s="17">
        <v>12000</v>
      </c>
      <c r="R66" s="16" t="s">
        <v>81</v>
      </c>
      <c r="S66" s="17">
        <v>12000</v>
      </c>
    </row>
    <row r="67" spans="1:19" ht="15" thickBot="1" x14ac:dyDescent="0.35">
      <c r="A67" s="16" t="s">
        <v>82</v>
      </c>
      <c r="B67" s="17">
        <v>0</v>
      </c>
      <c r="R67" s="16" t="s">
        <v>82</v>
      </c>
      <c r="S67" s="17">
        <v>-0.1</v>
      </c>
    </row>
    <row r="68" spans="1:19" ht="15" thickBot="1" x14ac:dyDescent="0.35">
      <c r="A68" s="16" t="s">
        <v>83</v>
      </c>
      <c r="B68" s="17"/>
      <c r="R68" s="16" t="s">
        <v>83</v>
      </c>
      <c r="S68" s="17"/>
    </row>
    <row r="69" spans="1:19" ht="15" thickBot="1" x14ac:dyDescent="0.35">
      <c r="A69" s="16" t="s">
        <v>84</v>
      </c>
      <c r="B69" s="17"/>
      <c r="R69" s="16" t="s">
        <v>84</v>
      </c>
      <c r="S69" s="17"/>
    </row>
    <row r="70" spans="1:19" ht="15" thickBot="1" x14ac:dyDescent="0.35">
      <c r="A70" s="16" t="s">
        <v>85</v>
      </c>
      <c r="B70" s="17">
        <v>0</v>
      </c>
      <c r="R70" s="16" t="s">
        <v>85</v>
      </c>
      <c r="S70" s="17">
        <v>0</v>
      </c>
    </row>
    <row r="72" spans="1:19" x14ac:dyDescent="0.3">
      <c r="A72" s="19" t="s">
        <v>86</v>
      </c>
      <c r="R72" s="19" t="s">
        <v>86</v>
      </c>
    </row>
    <row r="74" spans="1:19" x14ac:dyDescent="0.3">
      <c r="A74" s="18" t="s">
        <v>87</v>
      </c>
      <c r="R74" s="18" t="s">
        <v>87</v>
      </c>
    </row>
    <row r="75" spans="1:19" x14ac:dyDescent="0.3">
      <c r="A75" s="18" t="s">
        <v>148</v>
      </c>
      <c r="R75" s="18" t="s">
        <v>148</v>
      </c>
    </row>
  </sheetData>
  <hyperlinks>
    <hyperlink ref="A72" r:id="rId1" display="https://miau.my-x.hu/myx-free/coco/test/370358020251214230930.html" xr:uid="{A8073BFD-B638-4C7F-B4AC-D9B870078A64}"/>
    <hyperlink ref="R72" r:id="rId2" display="https://miau.my-x.hu/myx-free/coco/test/143039720251214231144.html" xr:uid="{42300C13-CAE6-4312-8D24-6E6772B26191}"/>
  </hyperlinks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204FB-A7E8-4B65-B8CD-C94C76CE0587}">
  <dimension ref="A1:AC75"/>
  <sheetViews>
    <sheetView zoomScale="49" workbookViewId="0"/>
  </sheetViews>
  <sheetFormatPr defaultRowHeight="14.4" x14ac:dyDescent="0.3"/>
  <sheetData>
    <row r="1" spans="1:29" ht="18" x14ac:dyDescent="0.3">
      <c r="A1" s="10"/>
      <c r="R1" s="10"/>
    </row>
    <row r="2" spans="1:29" x14ac:dyDescent="0.3">
      <c r="A2" s="11"/>
      <c r="R2" s="11"/>
    </row>
    <row r="5" spans="1:29" ht="15.6" x14ac:dyDescent="0.3">
      <c r="A5" s="12" t="s">
        <v>29</v>
      </c>
      <c r="B5" s="13">
        <v>7610972</v>
      </c>
      <c r="C5" s="12" t="s">
        <v>30</v>
      </c>
      <c r="D5" s="13">
        <v>12</v>
      </c>
      <c r="E5" s="12" t="s">
        <v>31</v>
      </c>
      <c r="F5" s="13">
        <v>6</v>
      </c>
      <c r="G5" s="12" t="s">
        <v>32</v>
      </c>
      <c r="H5" s="13">
        <v>12</v>
      </c>
      <c r="I5" s="12" t="s">
        <v>33</v>
      </c>
      <c r="J5" s="13">
        <v>0</v>
      </c>
      <c r="K5" s="12" t="s">
        <v>34</v>
      </c>
      <c r="L5" s="13" t="s">
        <v>35</v>
      </c>
      <c r="R5" s="12" t="s">
        <v>29</v>
      </c>
      <c r="S5" s="13">
        <v>7864002</v>
      </c>
      <c r="T5" s="12" t="s">
        <v>30</v>
      </c>
      <c r="U5" s="13">
        <v>12</v>
      </c>
      <c r="V5" s="12" t="s">
        <v>31</v>
      </c>
      <c r="W5" s="13">
        <v>6</v>
      </c>
      <c r="X5" s="12" t="s">
        <v>32</v>
      </c>
      <c r="Y5" s="13">
        <v>12</v>
      </c>
      <c r="Z5" s="12" t="s">
        <v>33</v>
      </c>
      <c r="AA5" s="13">
        <v>0</v>
      </c>
      <c r="AB5" s="12" t="s">
        <v>34</v>
      </c>
      <c r="AC5" s="13" t="s">
        <v>151</v>
      </c>
    </row>
    <row r="6" spans="1:29" ht="18.600000000000001" thickBot="1" x14ac:dyDescent="0.35">
      <c r="A6" s="10"/>
      <c r="R6" s="10"/>
    </row>
    <row r="7" spans="1:29" ht="15" thickBot="1" x14ac:dyDescent="0.35">
      <c r="A7" s="14" t="s">
        <v>36</v>
      </c>
      <c r="B7" s="14" t="s">
        <v>37</v>
      </c>
      <c r="C7" s="14" t="s">
        <v>38</v>
      </c>
      <c r="D7" s="14" t="s">
        <v>39</v>
      </c>
      <c r="E7" s="14" t="s">
        <v>40</v>
      </c>
      <c r="F7" s="14" t="s">
        <v>41</v>
      </c>
      <c r="G7" s="14" t="s">
        <v>42</v>
      </c>
      <c r="H7" s="14" t="s">
        <v>43</v>
      </c>
      <c r="J7" s="21" t="s">
        <v>150</v>
      </c>
      <c r="K7" s="21" t="s">
        <v>150</v>
      </c>
      <c r="L7" s="21" t="s">
        <v>150</v>
      </c>
      <c r="M7" s="21" t="s">
        <v>150</v>
      </c>
      <c r="N7" s="21" t="s">
        <v>150</v>
      </c>
      <c r="O7" s="21" t="s">
        <v>150</v>
      </c>
      <c r="P7" s="21" t="s">
        <v>150</v>
      </c>
      <c r="R7" s="14" t="s">
        <v>36</v>
      </c>
      <c r="S7" s="14" t="s">
        <v>37</v>
      </c>
      <c r="T7" s="14" t="s">
        <v>38</v>
      </c>
      <c r="U7" s="14" t="s">
        <v>39</v>
      </c>
      <c r="V7" s="14" t="s">
        <v>40</v>
      </c>
      <c r="W7" s="14" t="s">
        <v>41</v>
      </c>
      <c r="X7" s="14" t="s">
        <v>42</v>
      </c>
      <c r="Y7" s="14" t="s">
        <v>43</v>
      </c>
    </row>
    <row r="8" spans="1:29" ht="15" thickBot="1" x14ac:dyDescent="0.35">
      <c r="A8" s="14" t="s">
        <v>44</v>
      </c>
      <c r="B8" s="15">
        <v>11</v>
      </c>
      <c r="C8" s="15">
        <v>11</v>
      </c>
      <c r="D8" s="15">
        <v>10</v>
      </c>
      <c r="E8" s="15">
        <v>4</v>
      </c>
      <c r="F8" s="15">
        <v>9</v>
      </c>
      <c r="G8" s="15">
        <v>9</v>
      </c>
      <c r="H8" s="15">
        <v>100</v>
      </c>
      <c r="J8">
        <f>$D$5+1-B8</f>
        <v>2</v>
      </c>
      <c r="K8">
        <f t="shared" ref="K8:K19" si="0">$D$5+1-C8</f>
        <v>2</v>
      </c>
      <c r="L8">
        <f t="shared" ref="L8:L19" si="1">$D$5+1-D8</f>
        <v>3</v>
      </c>
      <c r="M8">
        <f t="shared" ref="M8:M19" si="2">$D$5+1-E8</f>
        <v>9</v>
      </c>
      <c r="N8">
        <f t="shared" ref="N8:N19" si="3">$D$5+1-F8</f>
        <v>4</v>
      </c>
      <c r="O8">
        <f t="shared" ref="O8:O19" si="4">$D$5+1-G8</f>
        <v>4</v>
      </c>
      <c r="P8">
        <f>H8</f>
        <v>100</v>
      </c>
      <c r="R8" s="14" t="s">
        <v>44</v>
      </c>
      <c r="S8" s="15">
        <v>2</v>
      </c>
      <c r="T8" s="15">
        <v>2</v>
      </c>
      <c r="U8" s="15">
        <v>3</v>
      </c>
      <c r="V8" s="15">
        <v>9</v>
      </c>
      <c r="W8" s="15">
        <v>4</v>
      </c>
      <c r="X8" s="15">
        <v>4</v>
      </c>
      <c r="Y8" s="15">
        <v>100</v>
      </c>
    </row>
    <row r="9" spans="1:29" ht="15" thickBot="1" x14ac:dyDescent="0.35">
      <c r="A9" s="14" t="s">
        <v>45</v>
      </c>
      <c r="B9" s="15">
        <v>3</v>
      </c>
      <c r="C9" s="15">
        <v>3</v>
      </c>
      <c r="D9" s="15">
        <v>2</v>
      </c>
      <c r="E9" s="15">
        <v>1</v>
      </c>
      <c r="F9" s="15">
        <v>2</v>
      </c>
      <c r="G9" s="15">
        <v>2</v>
      </c>
      <c r="H9" s="15">
        <v>200</v>
      </c>
      <c r="J9">
        <f t="shared" ref="J9:J19" si="5">$D$5+1-B9</f>
        <v>10</v>
      </c>
      <c r="K9">
        <f t="shared" si="0"/>
        <v>10</v>
      </c>
      <c r="L9">
        <f t="shared" si="1"/>
        <v>11</v>
      </c>
      <c r="M9">
        <f t="shared" si="2"/>
        <v>12</v>
      </c>
      <c r="N9">
        <f t="shared" si="3"/>
        <v>11</v>
      </c>
      <c r="O9">
        <f t="shared" si="4"/>
        <v>11</v>
      </c>
      <c r="P9">
        <f t="shared" ref="P9:P19" si="6">H9</f>
        <v>200</v>
      </c>
      <c r="R9" s="14" t="s">
        <v>45</v>
      </c>
      <c r="S9" s="15">
        <v>10</v>
      </c>
      <c r="T9" s="15">
        <v>10</v>
      </c>
      <c r="U9" s="15">
        <v>11</v>
      </c>
      <c r="V9" s="15">
        <v>12</v>
      </c>
      <c r="W9" s="15">
        <v>11</v>
      </c>
      <c r="X9" s="15">
        <v>11</v>
      </c>
      <c r="Y9" s="15">
        <v>200</v>
      </c>
    </row>
    <row r="10" spans="1:29" ht="15" thickBot="1" x14ac:dyDescent="0.35">
      <c r="A10" s="14" t="s">
        <v>46</v>
      </c>
      <c r="B10" s="15">
        <v>9</v>
      </c>
      <c r="C10" s="15">
        <v>9</v>
      </c>
      <c r="D10" s="15">
        <v>9</v>
      </c>
      <c r="E10" s="15">
        <v>12</v>
      </c>
      <c r="F10" s="15">
        <v>9</v>
      </c>
      <c r="G10" s="15">
        <v>9</v>
      </c>
      <c r="H10" s="15">
        <v>200</v>
      </c>
      <c r="J10">
        <f t="shared" si="5"/>
        <v>4</v>
      </c>
      <c r="K10">
        <f t="shared" si="0"/>
        <v>4</v>
      </c>
      <c r="L10">
        <f t="shared" si="1"/>
        <v>4</v>
      </c>
      <c r="M10">
        <f t="shared" si="2"/>
        <v>1</v>
      </c>
      <c r="N10">
        <f t="shared" si="3"/>
        <v>4</v>
      </c>
      <c r="O10">
        <f t="shared" si="4"/>
        <v>4</v>
      </c>
      <c r="P10">
        <f t="shared" si="6"/>
        <v>200</v>
      </c>
      <c r="R10" s="14" t="s">
        <v>46</v>
      </c>
      <c r="S10" s="15">
        <v>4</v>
      </c>
      <c r="T10" s="15">
        <v>4</v>
      </c>
      <c r="U10" s="15">
        <v>4</v>
      </c>
      <c r="V10" s="15">
        <v>1</v>
      </c>
      <c r="W10" s="15">
        <v>4</v>
      </c>
      <c r="X10" s="15">
        <v>4</v>
      </c>
      <c r="Y10" s="15">
        <v>200</v>
      </c>
    </row>
    <row r="11" spans="1:29" ht="15" thickBot="1" x14ac:dyDescent="0.35">
      <c r="A11" s="14" t="s">
        <v>47</v>
      </c>
      <c r="B11" s="15">
        <v>5</v>
      </c>
      <c r="C11" s="15">
        <v>5</v>
      </c>
      <c r="D11" s="15">
        <v>5</v>
      </c>
      <c r="E11" s="15">
        <v>4</v>
      </c>
      <c r="F11" s="15">
        <v>4</v>
      </c>
      <c r="G11" s="15">
        <v>5</v>
      </c>
      <c r="H11" s="15">
        <v>200</v>
      </c>
      <c r="J11">
        <f t="shared" si="5"/>
        <v>8</v>
      </c>
      <c r="K11">
        <f t="shared" si="0"/>
        <v>8</v>
      </c>
      <c r="L11">
        <f t="shared" si="1"/>
        <v>8</v>
      </c>
      <c r="M11">
        <f t="shared" si="2"/>
        <v>9</v>
      </c>
      <c r="N11">
        <f t="shared" si="3"/>
        <v>9</v>
      </c>
      <c r="O11">
        <f t="shared" si="4"/>
        <v>8</v>
      </c>
      <c r="P11">
        <f t="shared" si="6"/>
        <v>200</v>
      </c>
      <c r="R11" s="14" t="s">
        <v>47</v>
      </c>
      <c r="S11" s="15">
        <v>8</v>
      </c>
      <c r="T11" s="15">
        <v>8</v>
      </c>
      <c r="U11" s="15">
        <v>8</v>
      </c>
      <c r="V11" s="15">
        <v>9</v>
      </c>
      <c r="W11" s="15">
        <v>9</v>
      </c>
      <c r="X11" s="15">
        <v>8</v>
      </c>
      <c r="Y11" s="15">
        <v>200</v>
      </c>
    </row>
    <row r="12" spans="1:29" ht="15" thickBot="1" x14ac:dyDescent="0.35">
      <c r="A12" s="14" t="s">
        <v>48</v>
      </c>
      <c r="B12" s="15">
        <v>1</v>
      </c>
      <c r="C12" s="15">
        <v>2</v>
      </c>
      <c r="D12" s="15">
        <v>1</v>
      </c>
      <c r="E12" s="15">
        <v>4</v>
      </c>
      <c r="F12" s="15">
        <v>1</v>
      </c>
      <c r="G12" s="15">
        <v>1</v>
      </c>
      <c r="H12" s="15">
        <v>300</v>
      </c>
      <c r="J12">
        <f t="shared" si="5"/>
        <v>12</v>
      </c>
      <c r="K12">
        <f t="shared" si="0"/>
        <v>11</v>
      </c>
      <c r="L12">
        <f t="shared" si="1"/>
        <v>12</v>
      </c>
      <c r="M12">
        <f t="shared" si="2"/>
        <v>9</v>
      </c>
      <c r="N12">
        <f t="shared" si="3"/>
        <v>12</v>
      </c>
      <c r="O12">
        <f t="shared" si="4"/>
        <v>12</v>
      </c>
      <c r="P12">
        <f t="shared" si="6"/>
        <v>300</v>
      </c>
      <c r="R12" s="14" t="s">
        <v>48</v>
      </c>
      <c r="S12" s="15">
        <v>12</v>
      </c>
      <c r="T12" s="15">
        <v>11</v>
      </c>
      <c r="U12" s="15">
        <v>12</v>
      </c>
      <c r="V12" s="15">
        <v>9</v>
      </c>
      <c r="W12" s="15">
        <v>12</v>
      </c>
      <c r="X12" s="15">
        <v>12</v>
      </c>
      <c r="Y12" s="15">
        <v>300</v>
      </c>
    </row>
    <row r="13" spans="1:29" ht="15" thickBot="1" x14ac:dyDescent="0.35">
      <c r="A13" s="14" t="s">
        <v>49</v>
      </c>
      <c r="B13" s="15">
        <v>8</v>
      </c>
      <c r="C13" s="15">
        <v>12</v>
      </c>
      <c r="D13" s="15">
        <v>12</v>
      </c>
      <c r="E13" s="15">
        <v>10</v>
      </c>
      <c r="F13" s="15">
        <v>11</v>
      </c>
      <c r="G13" s="15">
        <v>9</v>
      </c>
      <c r="H13" s="15">
        <v>200</v>
      </c>
      <c r="J13">
        <f t="shared" si="5"/>
        <v>5</v>
      </c>
      <c r="K13">
        <f t="shared" si="0"/>
        <v>1</v>
      </c>
      <c r="L13">
        <f t="shared" si="1"/>
        <v>1</v>
      </c>
      <c r="M13">
        <f t="shared" si="2"/>
        <v>3</v>
      </c>
      <c r="N13">
        <f t="shared" si="3"/>
        <v>2</v>
      </c>
      <c r="O13">
        <f t="shared" si="4"/>
        <v>4</v>
      </c>
      <c r="P13">
        <f t="shared" si="6"/>
        <v>200</v>
      </c>
      <c r="R13" s="14" t="s">
        <v>49</v>
      </c>
      <c r="S13" s="15">
        <v>5</v>
      </c>
      <c r="T13" s="15">
        <v>1</v>
      </c>
      <c r="U13" s="15">
        <v>1</v>
      </c>
      <c r="V13" s="15">
        <v>3</v>
      </c>
      <c r="W13" s="15">
        <v>2</v>
      </c>
      <c r="X13" s="15">
        <v>4</v>
      </c>
      <c r="Y13" s="15">
        <v>200</v>
      </c>
    </row>
    <row r="14" spans="1:29" ht="15" thickBot="1" x14ac:dyDescent="0.35">
      <c r="A14" s="14" t="s">
        <v>50</v>
      </c>
      <c r="B14" s="15">
        <v>4</v>
      </c>
      <c r="C14" s="15">
        <v>6</v>
      </c>
      <c r="D14" s="15">
        <v>6</v>
      </c>
      <c r="E14" s="15">
        <v>7</v>
      </c>
      <c r="F14" s="15">
        <v>6</v>
      </c>
      <c r="G14" s="15">
        <v>5</v>
      </c>
      <c r="H14" s="15">
        <v>200</v>
      </c>
      <c r="J14">
        <f t="shared" si="5"/>
        <v>9</v>
      </c>
      <c r="K14">
        <f t="shared" si="0"/>
        <v>7</v>
      </c>
      <c r="L14">
        <f t="shared" si="1"/>
        <v>7</v>
      </c>
      <c r="M14">
        <f t="shared" si="2"/>
        <v>6</v>
      </c>
      <c r="N14">
        <f t="shared" si="3"/>
        <v>7</v>
      </c>
      <c r="O14">
        <f t="shared" si="4"/>
        <v>8</v>
      </c>
      <c r="P14">
        <f t="shared" si="6"/>
        <v>200</v>
      </c>
      <c r="R14" s="14" t="s">
        <v>50</v>
      </c>
      <c r="S14" s="15">
        <v>9</v>
      </c>
      <c r="T14" s="15">
        <v>7</v>
      </c>
      <c r="U14" s="15">
        <v>7</v>
      </c>
      <c r="V14" s="15">
        <v>6</v>
      </c>
      <c r="W14" s="15">
        <v>7</v>
      </c>
      <c r="X14" s="15">
        <v>8</v>
      </c>
      <c r="Y14" s="15">
        <v>200</v>
      </c>
    </row>
    <row r="15" spans="1:29" ht="15" thickBot="1" x14ac:dyDescent="0.35">
      <c r="A15" s="14" t="s">
        <v>51</v>
      </c>
      <c r="B15" s="15">
        <v>10</v>
      </c>
      <c r="C15" s="15">
        <v>1</v>
      </c>
      <c r="D15" s="15">
        <v>2</v>
      </c>
      <c r="E15" s="15">
        <v>1</v>
      </c>
      <c r="F15" s="15">
        <v>4</v>
      </c>
      <c r="G15" s="15">
        <v>2</v>
      </c>
      <c r="H15" s="15">
        <v>200</v>
      </c>
      <c r="J15">
        <f t="shared" si="5"/>
        <v>3</v>
      </c>
      <c r="K15">
        <f t="shared" si="0"/>
        <v>12</v>
      </c>
      <c r="L15">
        <f t="shared" si="1"/>
        <v>11</v>
      </c>
      <c r="M15">
        <f t="shared" si="2"/>
        <v>12</v>
      </c>
      <c r="N15">
        <f t="shared" si="3"/>
        <v>9</v>
      </c>
      <c r="O15">
        <f t="shared" si="4"/>
        <v>11</v>
      </c>
      <c r="P15">
        <f t="shared" si="6"/>
        <v>200</v>
      </c>
      <c r="R15" s="14" t="s">
        <v>51</v>
      </c>
      <c r="S15" s="15">
        <v>3</v>
      </c>
      <c r="T15" s="15">
        <v>12</v>
      </c>
      <c r="U15" s="15">
        <v>11</v>
      </c>
      <c r="V15" s="15">
        <v>12</v>
      </c>
      <c r="W15" s="15">
        <v>9</v>
      </c>
      <c r="X15" s="15">
        <v>11</v>
      </c>
      <c r="Y15" s="15">
        <v>200</v>
      </c>
    </row>
    <row r="16" spans="1:29" ht="15" thickBot="1" x14ac:dyDescent="0.35">
      <c r="A16" s="14" t="s">
        <v>52</v>
      </c>
      <c r="B16" s="15">
        <v>5</v>
      </c>
      <c r="C16" s="15">
        <v>7</v>
      </c>
      <c r="D16" s="15">
        <v>8</v>
      </c>
      <c r="E16" s="15">
        <v>8</v>
      </c>
      <c r="F16" s="15">
        <v>8</v>
      </c>
      <c r="G16" s="15">
        <v>5</v>
      </c>
      <c r="H16" s="15">
        <v>200</v>
      </c>
      <c r="J16">
        <f t="shared" si="5"/>
        <v>8</v>
      </c>
      <c r="K16">
        <f t="shared" si="0"/>
        <v>6</v>
      </c>
      <c r="L16">
        <f t="shared" si="1"/>
        <v>5</v>
      </c>
      <c r="M16">
        <f t="shared" si="2"/>
        <v>5</v>
      </c>
      <c r="N16">
        <f t="shared" si="3"/>
        <v>5</v>
      </c>
      <c r="O16">
        <f t="shared" si="4"/>
        <v>8</v>
      </c>
      <c r="P16">
        <f t="shared" si="6"/>
        <v>200</v>
      </c>
      <c r="R16" s="14" t="s">
        <v>52</v>
      </c>
      <c r="S16" s="15">
        <v>8</v>
      </c>
      <c r="T16" s="15">
        <v>6</v>
      </c>
      <c r="U16" s="15">
        <v>5</v>
      </c>
      <c r="V16" s="15">
        <v>5</v>
      </c>
      <c r="W16" s="15">
        <v>5</v>
      </c>
      <c r="X16" s="15">
        <v>8</v>
      </c>
      <c r="Y16" s="15">
        <v>200</v>
      </c>
    </row>
    <row r="17" spans="1:25" ht="15" thickBot="1" x14ac:dyDescent="0.35">
      <c r="A17" s="14" t="s">
        <v>53</v>
      </c>
      <c r="B17" s="15">
        <v>5</v>
      </c>
      <c r="C17" s="15">
        <v>7</v>
      </c>
      <c r="D17" s="15">
        <v>7</v>
      </c>
      <c r="E17" s="15">
        <v>8</v>
      </c>
      <c r="F17" s="15">
        <v>6</v>
      </c>
      <c r="G17" s="15">
        <v>5</v>
      </c>
      <c r="H17" s="15">
        <v>200</v>
      </c>
      <c r="J17">
        <f t="shared" si="5"/>
        <v>8</v>
      </c>
      <c r="K17">
        <f t="shared" si="0"/>
        <v>6</v>
      </c>
      <c r="L17">
        <f t="shared" si="1"/>
        <v>6</v>
      </c>
      <c r="M17">
        <f t="shared" si="2"/>
        <v>5</v>
      </c>
      <c r="N17">
        <f t="shared" si="3"/>
        <v>7</v>
      </c>
      <c r="O17">
        <f t="shared" si="4"/>
        <v>8</v>
      </c>
      <c r="P17">
        <f t="shared" si="6"/>
        <v>200</v>
      </c>
      <c r="R17" s="14" t="s">
        <v>53</v>
      </c>
      <c r="S17" s="15">
        <v>8</v>
      </c>
      <c r="T17" s="15">
        <v>6</v>
      </c>
      <c r="U17" s="15">
        <v>6</v>
      </c>
      <c r="V17" s="15">
        <v>5</v>
      </c>
      <c r="W17" s="15">
        <v>7</v>
      </c>
      <c r="X17" s="15">
        <v>8</v>
      </c>
      <c r="Y17" s="15">
        <v>200</v>
      </c>
    </row>
    <row r="18" spans="1:25" ht="15" thickBot="1" x14ac:dyDescent="0.35">
      <c r="A18" s="14" t="s">
        <v>54</v>
      </c>
      <c r="B18" s="15">
        <v>12</v>
      </c>
      <c r="C18" s="15">
        <v>10</v>
      </c>
      <c r="D18" s="15">
        <v>11</v>
      </c>
      <c r="E18" s="15">
        <v>10</v>
      </c>
      <c r="F18" s="15">
        <v>11</v>
      </c>
      <c r="G18" s="15">
        <v>12</v>
      </c>
      <c r="H18" s="15">
        <v>100</v>
      </c>
      <c r="J18">
        <f t="shared" si="5"/>
        <v>1</v>
      </c>
      <c r="K18">
        <f t="shared" si="0"/>
        <v>3</v>
      </c>
      <c r="L18">
        <f t="shared" si="1"/>
        <v>2</v>
      </c>
      <c r="M18">
        <f t="shared" si="2"/>
        <v>3</v>
      </c>
      <c r="N18">
        <f t="shared" si="3"/>
        <v>2</v>
      </c>
      <c r="O18">
        <f t="shared" si="4"/>
        <v>1</v>
      </c>
      <c r="P18">
        <f t="shared" si="6"/>
        <v>100</v>
      </c>
      <c r="R18" s="14" t="s">
        <v>54</v>
      </c>
      <c r="S18" s="15">
        <v>1</v>
      </c>
      <c r="T18" s="15">
        <v>3</v>
      </c>
      <c r="U18" s="15">
        <v>2</v>
      </c>
      <c r="V18" s="15">
        <v>3</v>
      </c>
      <c r="W18" s="15">
        <v>2</v>
      </c>
      <c r="X18" s="15">
        <v>1</v>
      </c>
      <c r="Y18" s="15">
        <v>100</v>
      </c>
    </row>
    <row r="19" spans="1:25" ht="15" thickBot="1" x14ac:dyDescent="0.35">
      <c r="A19" s="14" t="s">
        <v>55</v>
      </c>
      <c r="B19" s="15">
        <v>2</v>
      </c>
      <c r="C19" s="15">
        <v>3</v>
      </c>
      <c r="D19" s="15">
        <v>4</v>
      </c>
      <c r="E19" s="15">
        <v>1</v>
      </c>
      <c r="F19" s="15">
        <v>2</v>
      </c>
      <c r="G19" s="15">
        <v>2</v>
      </c>
      <c r="H19" s="15">
        <v>300</v>
      </c>
      <c r="J19">
        <f t="shared" si="5"/>
        <v>11</v>
      </c>
      <c r="K19">
        <f t="shared" si="0"/>
        <v>10</v>
      </c>
      <c r="L19">
        <f t="shared" si="1"/>
        <v>9</v>
      </c>
      <c r="M19">
        <f t="shared" si="2"/>
        <v>12</v>
      </c>
      <c r="N19">
        <f t="shared" si="3"/>
        <v>11</v>
      </c>
      <c r="O19">
        <f t="shared" si="4"/>
        <v>11</v>
      </c>
      <c r="P19">
        <f t="shared" si="6"/>
        <v>300</v>
      </c>
      <c r="R19" s="14" t="s">
        <v>55</v>
      </c>
      <c r="S19" s="15">
        <v>11</v>
      </c>
      <c r="T19" s="15">
        <v>10</v>
      </c>
      <c r="U19" s="15">
        <v>9</v>
      </c>
      <c r="V19" s="15">
        <v>12</v>
      </c>
      <c r="W19" s="15">
        <v>11</v>
      </c>
      <c r="X19" s="15">
        <v>11</v>
      </c>
      <c r="Y19" s="15">
        <v>300</v>
      </c>
    </row>
    <row r="20" spans="1:25" ht="18.600000000000001" thickBot="1" x14ac:dyDescent="0.35">
      <c r="A20" s="10"/>
      <c r="R20" s="10"/>
    </row>
    <row r="21" spans="1:25" ht="15" thickBot="1" x14ac:dyDescent="0.35">
      <c r="A21" s="14" t="s">
        <v>56</v>
      </c>
      <c r="B21" s="14" t="s">
        <v>37</v>
      </c>
      <c r="C21" s="14" t="s">
        <v>38</v>
      </c>
      <c r="D21" s="14" t="s">
        <v>39</v>
      </c>
      <c r="E21" s="14" t="s">
        <v>40</v>
      </c>
      <c r="F21" s="14" t="s">
        <v>41</v>
      </c>
      <c r="G21" s="14" t="s">
        <v>42</v>
      </c>
      <c r="R21" s="14" t="s">
        <v>56</v>
      </c>
      <c r="S21" s="14" t="s">
        <v>37</v>
      </c>
      <c r="T21" s="14" t="s">
        <v>38</v>
      </c>
      <c r="U21" s="14" t="s">
        <v>39</v>
      </c>
      <c r="V21" s="14" t="s">
        <v>40</v>
      </c>
      <c r="W21" s="14" t="s">
        <v>41</v>
      </c>
      <c r="X21" s="14" t="s">
        <v>42</v>
      </c>
    </row>
    <row r="22" spans="1:25" ht="15" thickBot="1" x14ac:dyDescent="0.35">
      <c r="A22" s="14" t="s">
        <v>57</v>
      </c>
      <c r="B22" s="15" t="s">
        <v>58</v>
      </c>
      <c r="C22" s="15" t="s">
        <v>59</v>
      </c>
      <c r="D22" s="15" t="s">
        <v>59</v>
      </c>
      <c r="E22" s="15" t="s">
        <v>60</v>
      </c>
      <c r="F22" s="15" t="s">
        <v>60</v>
      </c>
      <c r="G22" s="15" t="s">
        <v>60</v>
      </c>
      <c r="R22" s="14" t="s">
        <v>57</v>
      </c>
      <c r="S22" s="15" t="s">
        <v>144</v>
      </c>
      <c r="T22" s="15" t="s">
        <v>152</v>
      </c>
      <c r="U22" s="15" t="s">
        <v>153</v>
      </c>
      <c r="V22" s="15" t="s">
        <v>154</v>
      </c>
      <c r="W22" s="15" t="s">
        <v>144</v>
      </c>
      <c r="X22" s="15" t="s">
        <v>154</v>
      </c>
    </row>
    <row r="23" spans="1:25" ht="15" thickBot="1" x14ac:dyDescent="0.35">
      <c r="A23" s="14" t="s">
        <v>61</v>
      </c>
      <c r="B23" s="15" t="s">
        <v>58</v>
      </c>
      <c r="C23" s="15" t="s">
        <v>60</v>
      </c>
      <c r="D23" s="15" t="s">
        <v>59</v>
      </c>
      <c r="E23" s="15" t="s">
        <v>60</v>
      </c>
      <c r="F23" s="15" t="s">
        <v>60</v>
      </c>
      <c r="G23" s="15" t="s">
        <v>60</v>
      </c>
      <c r="R23" s="14" t="s">
        <v>61</v>
      </c>
      <c r="S23" s="15" t="s">
        <v>144</v>
      </c>
      <c r="T23" s="15" t="s">
        <v>152</v>
      </c>
      <c r="U23" s="15" t="s">
        <v>155</v>
      </c>
      <c r="V23" s="15" t="s">
        <v>144</v>
      </c>
      <c r="W23" s="15" t="s">
        <v>144</v>
      </c>
      <c r="X23" s="15" t="s">
        <v>154</v>
      </c>
    </row>
    <row r="24" spans="1:25" ht="15" thickBot="1" x14ac:dyDescent="0.35">
      <c r="A24" s="14" t="s">
        <v>62</v>
      </c>
      <c r="B24" s="15" t="s">
        <v>59</v>
      </c>
      <c r="C24" s="15" t="s">
        <v>60</v>
      </c>
      <c r="D24" s="15" t="s">
        <v>59</v>
      </c>
      <c r="E24" s="15" t="s">
        <v>60</v>
      </c>
      <c r="F24" s="15" t="s">
        <v>60</v>
      </c>
      <c r="G24" s="15" t="s">
        <v>60</v>
      </c>
      <c r="R24" s="14" t="s">
        <v>62</v>
      </c>
      <c r="S24" s="15" t="s">
        <v>144</v>
      </c>
      <c r="T24" s="15" t="s">
        <v>152</v>
      </c>
      <c r="U24" s="15" t="s">
        <v>155</v>
      </c>
      <c r="V24" s="15" t="s">
        <v>144</v>
      </c>
      <c r="W24" s="15" t="s">
        <v>144</v>
      </c>
      <c r="X24" s="15" t="s">
        <v>154</v>
      </c>
    </row>
    <row r="25" spans="1:25" ht="15" thickBot="1" x14ac:dyDescent="0.35">
      <c r="A25" s="14" t="s">
        <v>63</v>
      </c>
      <c r="B25" s="15" t="s">
        <v>59</v>
      </c>
      <c r="C25" s="15" t="s">
        <v>60</v>
      </c>
      <c r="D25" s="15" t="s">
        <v>59</v>
      </c>
      <c r="E25" s="15" t="s">
        <v>60</v>
      </c>
      <c r="F25" s="15" t="s">
        <v>60</v>
      </c>
      <c r="G25" s="15" t="s">
        <v>60</v>
      </c>
      <c r="R25" s="14" t="s">
        <v>63</v>
      </c>
      <c r="S25" s="15" t="s">
        <v>144</v>
      </c>
      <c r="T25" s="15" t="s">
        <v>152</v>
      </c>
      <c r="U25" s="15" t="s">
        <v>155</v>
      </c>
      <c r="V25" s="15" t="s">
        <v>144</v>
      </c>
      <c r="W25" s="15" t="s">
        <v>144</v>
      </c>
      <c r="X25" s="15" t="s">
        <v>154</v>
      </c>
    </row>
    <row r="26" spans="1:25" ht="15" thickBot="1" x14ac:dyDescent="0.35">
      <c r="A26" s="14" t="s">
        <v>64</v>
      </c>
      <c r="B26" s="15" t="s">
        <v>59</v>
      </c>
      <c r="C26" s="15" t="s">
        <v>60</v>
      </c>
      <c r="D26" s="15" t="s">
        <v>59</v>
      </c>
      <c r="E26" s="15" t="s">
        <v>60</v>
      </c>
      <c r="F26" s="15" t="s">
        <v>60</v>
      </c>
      <c r="G26" s="15" t="s">
        <v>60</v>
      </c>
      <c r="R26" s="14" t="s">
        <v>64</v>
      </c>
      <c r="S26" s="15" t="s">
        <v>144</v>
      </c>
      <c r="T26" s="15" t="s">
        <v>152</v>
      </c>
      <c r="U26" s="15" t="s">
        <v>155</v>
      </c>
      <c r="V26" s="15" t="s">
        <v>144</v>
      </c>
      <c r="W26" s="15" t="s">
        <v>144</v>
      </c>
      <c r="X26" s="15" t="s">
        <v>154</v>
      </c>
    </row>
    <row r="27" spans="1:25" ht="15" thickBot="1" x14ac:dyDescent="0.35">
      <c r="A27" s="14" t="s">
        <v>65</v>
      </c>
      <c r="B27" s="15" t="s">
        <v>59</v>
      </c>
      <c r="C27" s="15" t="s">
        <v>60</v>
      </c>
      <c r="D27" s="15" t="s">
        <v>59</v>
      </c>
      <c r="E27" s="15" t="s">
        <v>60</v>
      </c>
      <c r="F27" s="15" t="s">
        <v>60</v>
      </c>
      <c r="G27" s="15" t="s">
        <v>60</v>
      </c>
      <c r="R27" s="14" t="s">
        <v>65</v>
      </c>
      <c r="S27" s="15" t="s">
        <v>144</v>
      </c>
      <c r="T27" s="15" t="s">
        <v>152</v>
      </c>
      <c r="U27" s="15" t="s">
        <v>155</v>
      </c>
      <c r="V27" s="15" t="s">
        <v>144</v>
      </c>
      <c r="W27" s="15" t="s">
        <v>144</v>
      </c>
      <c r="X27" s="15" t="s">
        <v>154</v>
      </c>
    </row>
    <row r="28" spans="1:25" ht="15" thickBot="1" x14ac:dyDescent="0.35">
      <c r="A28" s="14" t="s">
        <v>66</v>
      </c>
      <c r="B28" s="15" t="s">
        <v>59</v>
      </c>
      <c r="C28" s="15" t="s">
        <v>60</v>
      </c>
      <c r="D28" s="15" t="s">
        <v>59</v>
      </c>
      <c r="E28" s="15" t="s">
        <v>60</v>
      </c>
      <c r="F28" s="15" t="s">
        <v>60</v>
      </c>
      <c r="G28" s="15" t="s">
        <v>60</v>
      </c>
      <c r="R28" s="14" t="s">
        <v>66</v>
      </c>
      <c r="S28" s="15" t="s">
        <v>144</v>
      </c>
      <c r="T28" s="15" t="s">
        <v>152</v>
      </c>
      <c r="U28" s="15" t="s">
        <v>155</v>
      </c>
      <c r="V28" s="15" t="s">
        <v>144</v>
      </c>
      <c r="W28" s="15" t="s">
        <v>144</v>
      </c>
      <c r="X28" s="15" t="s">
        <v>154</v>
      </c>
    </row>
    <row r="29" spans="1:25" ht="15" thickBot="1" x14ac:dyDescent="0.35">
      <c r="A29" s="14" t="s">
        <v>67</v>
      </c>
      <c r="B29" s="15" t="s">
        <v>59</v>
      </c>
      <c r="C29" s="15" t="s">
        <v>60</v>
      </c>
      <c r="D29" s="15" t="s">
        <v>59</v>
      </c>
      <c r="E29" s="15" t="s">
        <v>60</v>
      </c>
      <c r="F29" s="15" t="s">
        <v>60</v>
      </c>
      <c r="G29" s="15" t="s">
        <v>60</v>
      </c>
      <c r="R29" s="14" t="s">
        <v>67</v>
      </c>
      <c r="S29" s="15" t="s">
        <v>144</v>
      </c>
      <c r="T29" s="15" t="s">
        <v>152</v>
      </c>
      <c r="U29" s="15" t="s">
        <v>155</v>
      </c>
      <c r="V29" s="15" t="s">
        <v>144</v>
      </c>
      <c r="W29" s="15" t="s">
        <v>144</v>
      </c>
      <c r="X29" s="15" t="s">
        <v>154</v>
      </c>
    </row>
    <row r="30" spans="1:25" ht="15" thickBot="1" x14ac:dyDescent="0.35">
      <c r="A30" s="14" t="s">
        <v>68</v>
      </c>
      <c r="B30" s="15" t="s">
        <v>59</v>
      </c>
      <c r="C30" s="15" t="s">
        <v>60</v>
      </c>
      <c r="D30" s="15" t="s">
        <v>59</v>
      </c>
      <c r="E30" s="15" t="s">
        <v>60</v>
      </c>
      <c r="F30" s="15" t="s">
        <v>60</v>
      </c>
      <c r="G30" s="15" t="s">
        <v>60</v>
      </c>
      <c r="R30" s="14" t="s">
        <v>68</v>
      </c>
      <c r="S30" s="15" t="s">
        <v>144</v>
      </c>
      <c r="T30" s="15" t="s">
        <v>152</v>
      </c>
      <c r="U30" s="15" t="s">
        <v>155</v>
      </c>
      <c r="V30" s="15" t="s">
        <v>144</v>
      </c>
      <c r="W30" s="15" t="s">
        <v>144</v>
      </c>
      <c r="X30" s="15" t="s">
        <v>154</v>
      </c>
    </row>
    <row r="31" spans="1:25" ht="15" thickBot="1" x14ac:dyDescent="0.35">
      <c r="A31" s="14" t="s">
        <v>69</v>
      </c>
      <c r="B31" s="15" t="s">
        <v>60</v>
      </c>
      <c r="C31" s="15" t="s">
        <v>60</v>
      </c>
      <c r="D31" s="15" t="s">
        <v>59</v>
      </c>
      <c r="E31" s="15" t="s">
        <v>60</v>
      </c>
      <c r="F31" s="15" t="s">
        <v>60</v>
      </c>
      <c r="G31" s="15" t="s">
        <v>60</v>
      </c>
      <c r="R31" s="14" t="s">
        <v>69</v>
      </c>
      <c r="S31" s="15" t="s">
        <v>144</v>
      </c>
      <c r="T31" s="15" t="s">
        <v>152</v>
      </c>
      <c r="U31" s="15" t="s">
        <v>155</v>
      </c>
      <c r="V31" s="15" t="s">
        <v>144</v>
      </c>
      <c r="W31" s="15" t="s">
        <v>144</v>
      </c>
      <c r="X31" s="15" t="s">
        <v>154</v>
      </c>
    </row>
    <row r="32" spans="1:25" ht="15" thickBot="1" x14ac:dyDescent="0.35">
      <c r="A32" s="14" t="s">
        <v>70</v>
      </c>
      <c r="B32" s="15" t="s">
        <v>60</v>
      </c>
      <c r="C32" s="15" t="s">
        <v>60</v>
      </c>
      <c r="D32" s="15" t="s">
        <v>59</v>
      </c>
      <c r="E32" s="15" t="s">
        <v>60</v>
      </c>
      <c r="F32" s="15" t="s">
        <v>60</v>
      </c>
      <c r="G32" s="15" t="s">
        <v>60</v>
      </c>
      <c r="R32" s="14" t="s">
        <v>70</v>
      </c>
      <c r="S32" s="15" t="s">
        <v>144</v>
      </c>
      <c r="T32" s="15" t="s">
        <v>152</v>
      </c>
      <c r="U32" s="15" t="s">
        <v>155</v>
      </c>
      <c r="V32" s="15" t="s">
        <v>144</v>
      </c>
      <c r="W32" s="15" t="s">
        <v>144</v>
      </c>
      <c r="X32" s="15" t="s">
        <v>154</v>
      </c>
    </row>
    <row r="33" spans="1:24" ht="15" thickBot="1" x14ac:dyDescent="0.35">
      <c r="A33" s="14" t="s">
        <v>71</v>
      </c>
      <c r="B33" s="15" t="s">
        <v>60</v>
      </c>
      <c r="C33" s="15" t="s">
        <v>60</v>
      </c>
      <c r="D33" s="15" t="s">
        <v>59</v>
      </c>
      <c r="E33" s="15" t="s">
        <v>60</v>
      </c>
      <c r="F33" s="15" t="s">
        <v>60</v>
      </c>
      <c r="G33" s="15" t="s">
        <v>60</v>
      </c>
      <c r="R33" s="14" t="s">
        <v>71</v>
      </c>
      <c r="S33" s="15" t="s">
        <v>144</v>
      </c>
      <c r="T33" s="15" t="s">
        <v>144</v>
      </c>
      <c r="U33" s="15" t="s">
        <v>155</v>
      </c>
      <c r="V33" s="15" t="s">
        <v>144</v>
      </c>
      <c r="W33" s="15" t="s">
        <v>144</v>
      </c>
      <c r="X33" s="15" t="s">
        <v>154</v>
      </c>
    </row>
    <row r="34" spans="1:24" ht="18.600000000000001" thickBot="1" x14ac:dyDescent="0.35">
      <c r="A34" s="10"/>
      <c r="R34" s="10"/>
    </row>
    <row r="35" spans="1:24" ht="15" thickBot="1" x14ac:dyDescent="0.35">
      <c r="A35" s="14" t="s">
        <v>72</v>
      </c>
      <c r="B35" s="14" t="s">
        <v>37</v>
      </c>
      <c r="C35" s="14" t="s">
        <v>38</v>
      </c>
      <c r="D35" s="14" t="s">
        <v>39</v>
      </c>
      <c r="E35" s="14" t="s">
        <v>40</v>
      </c>
      <c r="F35" s="14" t="s">
        <v>41</v>
      </c>
      <c r="G35" s="14" t="s">
        <v>42</v>
      </c>
      <c r="R35" s="14" t="s">
        <v>72</v>
      </c>
      <c r="S35" s="14" t="s">
        <v>37</v>
      </c>
      <c r="T35" s="14" t="s">
        <v>38</v>
      </c>
      <c r="U35" s="14" t="s">
        <v>39</v>
      </c>
      <c r="V35" s="14" t="s">
        <v>40</v>
      </c>
      <c r="W35" s="14" t="s">
        <v>41</v>
      </c>
      <c r="X35" s="14" t="s">
        <v>42</v>
      </c>
    </row>
    <row r="36" spans="1:24" ht="15" thickBot="1" x14ac:dyDescent="0.35">
      <c r="A36" s="14" t="s">
        <v>57</v>
      </c>
      <c r="B36" s="15">
        <v>200</v>
      </c>
      <c r="C36" s="15">
        <v>100</v>
      </c>
      <c r="D36" s="15">
        <v>100</v>
      </c>
      <c r="E36" s="15">
        <v>0</v>
      </c>
      <c r="F36" s="15">
        <v>0</v>
      </c>
      <c r="G36" s="15">
        <v>0</v>
      </c>
      <c r="R36" s="14" t="s">
        <v>57</v>
      </c>
      <c r="S36" s="15">
        <v>0</v>
      </c>
      <c r="T36" s="15">
        <v>49</v>
      </c>
      <c r="U36" s="15">
        <v>147</v>
      </c>
      <c r="V36" s="15">
        <v>49</v>
      </c>
      <c r="W36" s="15">
        <v>0</v>
      </c>
      <c r="X36" s="15">
        <v>49</v>
      </c>
    </row>
    <row r="37" spans="1:24" ht="15" thickBot="1" x14ac:dyDescent="0.35">
      <c r="A37" s="14" t="s">
        <v>61</v>
      </c>
      <c r="B37" s="15">
        <v>200</v>
      </c>
      <c r="C37" s="15">
        <v>0</v>
      </c>
      <c r="D37" s="15">
        <v>100</v>
      </c>
      <c r="E37" s="15">
        <v>0</v>
      </c>
      <c r="F37" s="15">
        <v>0</v>
      </c>
      <c r="G37" s="15">
        <v>0</v>
      </c>
      <c r="R37" s="14" t="s">
        <v>61</v>
      </c>
      <c r="S37" s="15">
        <v>0</v>
      </c>
      <c r="T37" s="15">
        <v>49</v>
      </c>
      <c r="U37" s="15">
        <v>98</v>
      </c>
      <c r="V37" s="15">
        <v>0</v>
      </c>
      <c r="W37" s="15">
        <v>0</v>
      </c>
      <c r="X37" s="15">
        <v>49</v>
      </c>
    </row>
    <row r="38" spans="1:24" ht="15" thickBot="1" x14ac:dyDescent="0.35">
      <c r="A38" s="14" t="s">
        <v>62</v>
      </c>
      <c r="B38" s="15">
        <v>100</v>
      </c>
      <c r="C38" s="15">
        <v>0</v>
      </c>
      <c r="D38" s="15">
        <v>100</v>
      </c>
      <c r="E38" s="15">
        <v>0</v>
      </c>
      <c r="F38" s="15">
        <v>0</v>
      </c>
      <c r="G38" s="15">
        <v>0</v>
      </c>
      <c r="R38" s="14" t="s">
        <v>62</v>
      </c>
      <c r="S38" s="15">
        <v>0</v>
      </c>
      <c r="T38" s="15">
        <v>49</v>
      </c>
      <c r="U38" s="15">
        <v>98</v>
      </c>
      <c r="V38" s="15">
        <v>0</v>
      </c>
      <c r="W38" s="15">
        <v>0</v>
      </c>
      <c r="X38" s="15">
        <v>49</v>
      </c>
    </row>
    <row r="39" spans="1:24" ht="15" thickBot="1" x14ac:dyDescent="0.35">
      <c r="A39" s="14" t="s">
        <v>63</v>
      </c>
      <c r="B39" s="15">
        <v>100</v>
      </c>
      <c r="C39" s="15">
        <v>0</v>
      </c>
      <c r="D39" s="15">
        <v>100</v>
      </c>
      <c r="E39" s="15">
        <v>0</v>
      </c>
      <c r="F39" s="15">
        <v>0</v>
      </c>
      <c r="G39" s="15">
        <v>0</v>
      </c>
      <c r="R39" s="14" t="s">
        <v>63</v>
      </c>
      <c r="S39" s="15">
        <v>0</v>
      </c>
      <c r="T39" s="15">
        <v>49</v>
      </c>
      <c r="U39" s="15">
        <v>98</v>
      </c>
      <c r="V39" s="15">
        <v>0</v>
      </c>
      <c r="W39" s="15">
        <v>0</v>
      </c>
      <c r="X39" s="15">
        <v>49</v>
      </c>
    </row>
    <row r="40" spans="1:24" ht="15" thickBot="1" x14ac:dyDescent="0.35">
      <c r="A40" s="14" t="s">
        <v>64</v>
      </c>
      <c r="B40" s="15">
        <v>100</v>
      </c>
      <c r="C40" s="15">
        <v>0</v>
      </c>
      <c r="D40" s="15">
        <v>100</v>
      </c>
      <c r="E40" s="15">
        <v>0</v>
      </c>
      <c r="F40" s="15">
        <v>0</v>
      </c>
      <c r="G40" s="15">
        <v>0</v>
      </c>
      <c r="R40" s="14" t="s">
        <v>64</v>
      </c>
      <c r="S40" s="15">
        <v>0</v>
      </c>
      <c r="T40" s="15">
        <v>49</v>
      </c>
      <c r="U40" s="15">
        <v>98</v>
      </c>
      <c r="V40" s="15">
        <v>0</v>
      </c>
      <c r="W40" s="15">
        <v>0</v>
      </c>
      <c r="X40" s="15">
        <v>49</v>
      </c>
    </row>
    <row r="41" spans="1:24" ht="15" thickBot="1" x14ac:dyDescent="0.35">
      <c r="A41" s="14" t="s">
        <v>65</v>
      </c>
      <c r="B41" s="15">
        <v>100</v>
      </c>
      <c r="C41" s="15">
        <v>0</v>
      </c>
      <c r="D41" s="15">
        <v>100</v>
      </c>
      <c r="E41" s="15">
        <v>0</v>
      </c>
      <c r="F41" s="15">
        <v>0</v>
      </c>
      <c r="G41" s="15">
        <v>0</v>
      </c>
      <c r="R41" s="14" t="s">
        <v>65</v>
      </c>
      <c r="S41" s="15">
        <v>0</v>
      </c>
      <c r="T41" s="15">
        <v>49</v>
      </c>
      <c r="U41" s="15">
        <v>98</v>
      </c>
      <c r="V41" s="15">
        <v>0</v>
      </c>
      <c r="W41" s="15">
        <v>0</v>
      </c>
      <c r="X41" s="15">
        <v>49</v>
      </c>
    </row>
    <row r="42" spans="1:24" ht="15" thickBot="1" x14ac:dyDescent="0.35">
      <c r="A42" s="14" t="s">
        <v>66</v>
      </c>
      <c r="B42" s="15">
        <v>100</v>
      </c>
      <c r="C42" s="15">
        <v>0</v>
      </c>
      <c r="D42" s="15">
        <v>100</v>
      </c>
      <c r="E42" s="15">
        <v>0</v>
      </c>
      <c r="F42" s="15">
        <v>0</v>
      </c>
      <c r="G42" s="15">
        <v>0</v>
      </c>
      <c r="R42" s="14" t="s">
        <v>66</v>
      </c>
      <c r="S42" s="15">
        <v>0</v>
      </c>
      <c r="T42" s="15">
        <v>49</v>
      </c>
      <c r="U42" s="15">
        <v>98</v>
      </c>
      <c r="V42" s="15">
        <v>0</v>
      </c>
      <c r="W42" s="15">
        <v>0</v>
      </c>
      <c r="X42" s="15">
        <v>49</v>
      </c>
    </row>
    <row r="43" spans="1:24" ht="15" thickBot="1" x14ac:dyDescent="0.35">
      <c r="A43" s="14" t="s">
        <v>67</v>
      </c>
      <c r="B43" s="15">
        <v>100</v>
      </c>
      <c r="C43" s="15">
        <v>0</v>
      </c>
      <c r="D43" s="15">
        <v>100</v>
      </c>
      <c r="E43" s="15">
        <v>0</v>
      </c>
      <c r="F43" s="15">
        <v>0</v>
      </c>
      <c r="G43" s="15">
        <v>0</v>
      </c>
      <c r="R43" s="14" t="s">
        <v>67</v>
      </c>
      <c r="S43" s="15">
        <v>0</v>
      </c>
      <c r="T43" s="15">
        <v>49</v>
      </c>
      <c r="U43" s="15">
        <v>98</v>
      </c>
      <c r="V43" s="15">
        <v>0</v>
      </c>
      <c r="W43" s="15">
        <v>0</v>
      </c>
      <c r="X43" s="15">
        <v>49</v>
      </c>
    </row>
    <row r="44" spans="1:24" ht="15" thickBot="1" x14ac:dyDescent="0.35">
      <c r="A44" s="14" t="s">
        <v>68</v>
      </c>
      <c r="B44" s="15">
        <v>100</v>
      </c>
      <c r="C44" s="15">
        <v>0</v>
      </c>
      <c r="D44" s="15">
        <v>100</v>
      </c>
      <c r="E44" s="15">
        <v>0</v>
      </c>
      <c r="F44" s="15">
        <v>0</v>
      </c>
      <c r="G44" s="15">
        <v>0</v>
      </c>
      <c r="R44" s="14" t="s">
        <v>68</v>
      </c>
      <c r="S44" s="15">
        <v>0</v>
      </c>
      <c r="T44" s="15">
        <v>49</v>
      </c>
      <c r="U44" s="15">
        <v>98</v>
      </c>
      <c r="V44" s="15">
        <v>0</v>
      </c>
      <c r="W44" s="15">
        <v>0</v>
      </c>
      <c r="X44" s="15">
        <v>49</v>
      </c>
    </row>
    <row r="45" spans="1:24" ht="15" thickBot="1" x14ac:dyDescent="0.35">
      <c r="A45" s="14" t="s">
        <v>69</v>
      </c>
      <c r="B45" s="15">
        <v>0</v>
      </c>
      <c r="C45" s="15">
        <v>0</v>
      </c>
      <c r="D45" s="15">
        <v>100</v>
      </c>
      <c r="E45" s="15">
        <v>0</v>
      </c>
      <c r="F45" s="15">
        <v>0</v>
      </c>
      <c r="G45" s="15">
        <v>0</v>
      </c>
      <c r="R45" s="14" t="s">
        <v>69</v>
      </c>
      <c r="S45" s="15">
        <v>0</v>
      </c>
      <c r="T45" s="15">
        <v>49</v>
      </c>
      <c r="U45" s="15">
        <v>98</v>
      </c>
      <c r="V45" s="15">
        <v>0</v>
      </c>
      <c r="W45" s="15">
        <v>0</v>
      </c>
      <c r="X45" s="15">
        <v>49</v>
      </c>
    </row>
    <row r="46" spans="1:24" ht="15" thickBot="1" x14ac:dyDescent="0.35">
      <c r="A46" s="14" t="s">
        <v>70</v>
      </c>
      <c r="B46" s="15">
        <v>0</v>
      </c>
      <c r="C46" s="15">
        <v>0</v>
      </c>
      <c r="D46" s="15">
        <v>100</v>
      </c>
      <c r="E46" s="15">
        <v>0</v>
      </c>
      <c r="F46" s="15">
        <v>0</v>
      </c>
      <c r="G46" s="15">
        <v>0</v>
      </c>
      <c r="R46" s="14" t="s">
        <v>70</v>
      </c>
      <c r="S46" s="15">
        <v>0</v>
      </c>
      <c r="T46" s="15">
        <v>49</v>
      </c>
      <c r="U46" s="15">
        <v>98</v>
      </c>
      <c r="V46" s="15">
        <v>0</v>
      </c>
      <c r="W46" s="15">
        <v>0</v>
      </c>
      <c r="X46" s="15">
        <v>49</v>
      </c>
    </row>
    <row r="47" spans="1:24" ht="15" thickBot="1" x14ac:dyDescent="0.35">
      <c r="A47" s="14" t="s">
        <v>71</v>
      </c>
      <c r="B47" s="15">
        <v>0</v>
      </c>
      <c r="C47" s="15">
        <v>0</v>
      </c>
      <c r="D47" s="15">
        <v>100</v>
      </c>
      <c r="E47" s="15">
        <v>0</v>
      </c>
      <c r="F47" s="15">
        <v>0</v>
      </c>
      <c r="G47" s="15">
        <v>0</v>
      </c>
      <c r="R47" s="14" t="s">
        <v>71</v>
      </c>
      <c r="S47" s="15">
        <v>0</v>
      </c>
      <c r="T47" s="15">
        <v>0</v>
      </c>
      <c r="U47" s="15">
        <v>98</v>
      </c>
      <c r="V47" s="15">
        <v>0</v>
      </c>
      <c r="W47" s="15">
        <v>0</v>
      </c>
      <c r="X47" s="15">
        <v>49</v>
      </c>
    </row>
    <row r="48" spans="1:24" ht="18.600000000000001" thickBot="1" x14ac:dyDescent="0.35">
      <c r="A48" s="10"/>
      <c r="R48" s="10"/>
    </row>
    <row r="49" spans="1:28" ht="15" thickBot="1" x14ac:dyDescent="0.35">
      <c r="A49" s="14" t="s">
        <v>73</v>
      </c>
      <c r="B49" s="14" t="s">
        <v>37</v>
      </c>
      <c r="C49" s="14" t="s">
        <v>38</v>
      </c>
      <c r="D49" s="14" t="s">
        <v>39</v>
      </c>
      <c r="E49" s="14" t="s">
        <v>40</v>
      </c>
      <c r="F49" s="14" t="s">
        <v>41</v>
      </c>
      <c r="G49" s="14" t="s">
        <v>42</v>
      </c>
      <c r="H49" s="14" t="s">
        <v>74</v>
      </c>
      <c r="I49" s="14" t="s">
        <v>75</v>
      </c>
      <c r="J49" s="14" t="s">
        <v>76</v>
      </c>
      <c r="K49" s="14" t="s">
        <v>77</v>
      </c>
      <c r="R49" s="14" t="s">
        <v>73</v>
      </c>
      <c r="S49" s="14" t="s">
        <v>37</v>
      </c>
      <c r="T49" s="14" t="s">
        <v>38</v>
      </c>
      <c r="U49" s="14" t="s">
        <v>39</v>
      </c>
      <c r="V49" s="14" t="s">
        <v>40</v>
      </c>
      <c r="W49" s="14" t="s">
        <v>41</v>
      </c>
      <c r="X49" s="14" t="s">
        <v>42</v>
      </c>
      <c r="Y49" s="14" t="s">
        <v>74</v>
      </c>
      <c r="Z49" s="14" t="s">
        <v>75</v>
      </c>
      <c r="AA49" s="14" t="s">
        <v>76</v>
      </c>
      <c r="AB49" s="14" t="s">
        <v>77</v>
      </c>
    </row>
    <row r="50" spans="1:28" ht="15" thickBot="1" x14ac:dyDescent="0.35">
      <c r="A50" s="14" t="s">
        <v>44</v>
      </c>
      <c r="B50" s="15">
        <v>0</v>
      </c>
      <c r="C50" s="15">
        <v>0</v>
      </c>
      <c r="D50" s="15">
        <v>100</v>
      </c>
      <c r="E50" s="15">
        <v>0</v>
      </c>
      <c r="F50" s="15">
        <v>0</v>
      </c>
      <c r="G50" s="15">
        <v>0</v>
      </c>
      <c r="H50" s="15">
        <v>100</v>
      </c>
      <c r="I50" s="15">
        <v>100</v>
      </c>
      <c r="J50" s="15">
        <v>0</v>
      </c>
      <c r="K50" s="15">
        <v>0</v>
      </c>
      <c r="R50" s="14" t="s">
        <v>44</v>
      </c>
      <c r="S50" s="15">
        <v>0</v>
      </c>
      <c r="T50" s="15">
        <v>49</v>
      </c>
      <c r="U50" s="15">
        <v>98</v>
      </c>
      <c r="V50" s="15">
        <v>0</v>
      </c>
      <c r="W50" s="15">
        <v>0</v>
      </c>
      <c r="X50" s="15">
        <v>49</v>
      </c>
      <c r="Y50" s="15">
        <v>196</v>
      </c>
      <c r="Z50" s="15">
        <v>100</v>
      </c>
      <c r="AA50" s="15">
        <v>-96</v>
      </c>
      <c r="AB50" s="15">
        <v>-96</v>
      </c>
    </row>
    <row r="51" spans="1:28" ht="15" thickBot="1" x14ac:dyDescent="0.35">
      <c r="A51" s="14" t="s">
        <v>45</v>
      </c>
      <c r="B51" s="15">
        <v>100</v>
      </c>
      <c r="C51" s="15">
        <v>0</v>
      </c>
      <c r="D51" s="15">
        <v>100</v>
      </c>
      <c r="E51" s="15">
        <v>0</v>
      </c>
      <c r="F51" s="15">
        <v>0</v>
      </c>
      <c r="G51" s="15">
        <v>0</v>
      </c>
      <c r="H51" s="15">
        <v>200</v>
      </c>
      <c r="I51" s="15">
        <v>200</v>
      </c>
      <c r="J51" s="15">
        <v>0</v>
      </c>
      <c r="K51" s="15">
        <v>0</v>
      </c>
      <c r="R51" s="14" t="s">
        <v>45</v>
      </c>
      <c r="S51" s="15">
        <v>0</v>
      </c>
      <c r="T51" s="15">
        <v>49</v>
      </c>
      <c r="U51" s="15">
        <v>98</v>
      </c>
      <c r="V51" s="15">
        <v>0</v>
      </c>
      <c r="W51" s="15">
        <v>0</v>
      </c>
      <c r="X51" s="15">
        <v>49</v>
      </c>
      <c r="Y51" s="15">
        <v>196</v>
      </c>
      <c r="Z51" s="15">
        <v>200</v>
      </c>
      <c r="AA51" s="15">
        <v>4</v>
      </c>
      <c r="AB51" s="15">
        <v>2</v>
      </c>
    </row>
    <row r="52" spans="1:28" ht="15" thickBot="1" x14ac:dyDescent="0.35">
      <c r="A52" s="14" t="s">
        <v>46</v>
      </c>
      <c r="B52" s="15">
        <v>100</v>
      </c>
      <c r="C52" s="15">
        <v>0</v>
      </c>
      <c r="D52" s="15">
        <v>100</v>
      </c>
      <c r="E52" s="15">
        <v>0</v>
      </c>
      <c r="F52" s="15">
        <v>0</v>
      </c>
      <c r="G52" s="15">
        <v>0</v>
      </c>
      <c r="H52" s="15">
        <v>200</v>
      </c>
      <c r="I52" s="15">
        <v>200</v>
      </c>
      <c r="J52" s="15">
        <v>0</v>
      </c>
      <c r="K52" s="15">
        <v>0</v>
      </c>
      <c r="R52" s="14" t="s">
        <v>46</v>
      </c>
      <c r="S52" s="15">
        <v>0</v>
      </c>
      <c r="T52" s="15">
        <v>49</v>
      </c>
      <c r="U52" s="15">
        <v>98</v>
      </c>
      <c r="V52" s="15">
        <v>49</v>
      </c>
      <c r="W52" s="15">
        <v>0</v>
      </c>
      <c r="X52" s="15">
        <v>49</v>
      </c>
      <c r="Y52" s="15">
        <v>245</v>
      </c>
      <c r="Z52" s="15">
        <v>200</v>
      </c>
      <c r="AA52" s="15">
        <v>-45</v>
      </c>
      <c r="AB52" s="15">
        <v>-22.5</v>
      </c>
    </row>
    <row r="53" spans="1:28" ht="15" thickBot="1" x14ac:dyDescent="0.35">
      <c r="A53" s="14" t="s">
        <v>47</v>
      </c>
      <c r="B53" s="15">
        <v>100</v>
      </c>
      <c r="C53" s="15">
        <v>0</v>
      </c>
      <c r="D53" s="15">
        <v>100</v>
      </c>
      <c r="E53" s="15">
        <v>0</v>
      </c>
      <c r="F53" s="15">
        <v>0</v>
      </c>
      <c r="G53" s="15">
        <v>0</v>
      </c>
      <c r="H53" s="15">
        <v>200</v>
      </c>
      <c r="I53" s="15">
        <v>200</v>
      </c>
      <c r="J53" s="15">
        <v>0</v>
      </c>
      <c r="K53" s="15">
        <v>0</v>
      </c>
      <c r="R53" s="14" t="s">
        <v>47</v>
      </c>
      <c r="S53" s="15">
        <v>0</v>
      </c>
      <c r="T53" s="15">
        <v>49</v>
      </c>
      <c r="U53" s="15">
        <v>98</v>
      </c>
      <c r="V53" s="15">
        <v>0</v>
      </c>
      <c r="W53" s="15">
        <v>0</v>
      </c>
      <c r="X53" s="15">
        <v>49</v>
      </c>
      <c r="Y53" s="15">
        <v>196</v>
      </c>
      <c r="Z53" s="15">
        <v>200</v>
      </c>
      <c r="AA53" s="15">
        <v>4</v>
      </c>
      <c r="AB53" s="15">
        <v>2</v>
      </c>
    </row>
    <row r="54" spans="1:28" ht="15" thickBot="1" x14ac:dyDescent="0.35">
      <c r="A54" s="14" t="s">
        <v>48</v>
      </c>
      <c r="B54" s="15">
        <v>200</v>
      </c>
      <c r="C54" s="15">
        <v>0</v>
      </c>
      <c r="D54" s="15">
        <v>100</v>
      </c>
      <c r="E54" s="15">
        <v>0</v>
      </c>
      <c r="F54" s="15">
        <v>0</v>
      </c>
      <c r="G54" s="15">
        <v>0</v>
      </c>
      <c r="H54" s="15">
        <v>300</v>
      </c>
      <c r="I54" s="15">
        <v>300</v>
      </c>
      <c r="J54" s="15">
        <v>0</v>
      </c>
      <c r="K54" s="15">
        <v>0</v>
      </c>
      <c r="R54" s="14" t="s">
        <v>48</v>
      </c>
      <c r="S54" s="15">
        <v>0</v>
      </c>
      <c r="T54" s="15">
        <v>49</v>
      </c>
      <c r="U54" s="15">
        <v>98</v>
      </c>
      <c r="V54" s="15">
        <v>0</v>
      </c>
      <c r="W54" s="15">
        <v>0</v>
      </c>
      <c r="X54" s="15">
        <v>49</v>
      </c>
      <c r="Y54" s="15">
        <v>196</v>
      </c>
      <c r="Z54" s="15">
        <v>300</v>
      </c>
      <c r="AA54" s="15">
        <v>104</v>
      </c>
      <c r="AB54" s="15">
        <v>34.67</v>
      </c>
    </row>
    <row r="55" spans="1:28" ht="15" thickBot="1" x14ac:dyDescent="0.35">
      <c r="A55" s="14" t="s">
        <v>49</v>
      </c>
      <c r="B55" s="15">
        <v>100</v>
      </c>
      <c r="C55" s="15">
        <v>0</v>
      </c>
      <c r="D55" s="15">
        <v>100</v>
      </c>
      <c r="E55" s="15">
        <v>0</v>
      </c>
      <c r="F55" s="15">
        <v>0</v>
      </c>
      <c r="G55" s="15">
        <v>0</v>
      </c>
      <c r="H55" s="15">
        <v>200</v>
      </c>
      <c r="I55" s="15">
        <v>200</v>
      </c>
      <c r="J55" s="15">
        <v>0</v>
      </c>
      <c r="K55" s="15">
        <v>0</v>
      </c>
      <c r="R55" s="14" t="s">
        <v>49</v>
      </c>
      <c r="S55" s="15">
        <v>0</v>
      </c>
      <c r="T55" s="15">
        <v>49</v>
      </c>
      <c r="U55" s="15">
        <v>147</v>
      </c>
      <c r="V55" s="15">
        <v>0</v>
      </c>
      <c r="W55" s="15">
        <v>0</v>
      </c>
      <c r="X55" s="15">
        <v>49</v>
      </c>
      <c r="Y55" s="15">
        <v>245</v>
      </c>
      <c r="Z55" s="15">
        <v>200</v>
      </c>
      <c r="AA55" s="15">
        <v>-45</v>
      </c>
      <c r="AB55" s="15">
        <v>-22.5</v>
      </c>
    </row>
    <row r="56" spans="1:28" ht="15" thickBot="1" x14ac:dyDescent="0.35">
      <c r="A56" s="14" t="s">
        <v>50</v>
      </c>
      <c r="B56" s="15">
        <v>100</v>
      </c>
      <c r="C56" s="15">
        <v>0</v>
      </c>
      <c r="D56" s="15">
        <v>100</v>
      </c>
      <c r="E56" s="15">
        <v>0</v>
      </c>
      <c r="F56" s="15">
        <v>0</v>
      </c>
      <c r="G56" s="15">
        <v>0</v>
      </c>
      <c r="H56" s="15">
        <v>200</v>
      </c>
      <c r="I56" s="15">
        <v>200</v>
      </c>
      <c r="J56" s="15">
        <v>0</v>
      </c>
      <c r="K56" s="15">
        <v>0</v>
      </c>
      <c r="R56" s="14" t="s">
        <v>50</v>
      </c>
      <c r="S56" s="15">
        <v>0</v>
      </c>
      <c r="T56" s="15">
        <v>49</v>
      </c>
      <c r="U56" s="15">
        <v>98</v>
      </c>
      <c r="V56" s="15">
        <v>0</v>
      </c>
      <c r="W56" s="15">
        <v>0</v>
      </c>
      <c r="X56" s="15">
        <v>49</v>
      </c>
      <c r="Y56" s="15">
        <v>196</v>
      </c>
      <c r="Z56" s="15">
        <v>200</v>
      </c>
      <c r="AA56" s="15">
        <v>4</v>
      </c>
      <c r="AB56" s="15">
        <v>2</v>
      </c>
    </row>
    <row r="57" spans="1:28" ht="15" thickBot="1" x14ac:dyDescent="0.35">
      <c r="A57" s="14" t="s">
        <v>51</v>
      </c>
      <c r="B57" s="15">
        <v>0</v>
      </c>
      <c r="C57" s="15">
        <v>100</v>
      </c>
      <c r="D57" s="15">
        <v>100</v>
      </c>
      <c r="E57" s="15">
        <v>0</v>
      </c>
      <c r="F57" s="15">
        <v>0</v>
      </c>
      <c r="G57" s="15">
        <v>0</v>
      </c>
      <c r="H57" s="15">
        <v>200</v>
      </c>
      <c r="I57" s="15">
        <v>200</v>
      </c>
      <c r="J57" s="15">
        <v>0</v>
      </c>
      <c r="K57" s="15">
        <v>0</v>
      </c>
      <c r="R57" s="14" t="s">
        <v>51</v>
      </c>
      <c r="S57" s="15">
        <v>0</v>
      </c>
      <c r="T57" s="15">
        <v>0</v>
      </c>
      <c r="U57" s="15">
        <v>98</v>
      </c>
      <c r="V57" s="15">
        <v>0</v>
      </c>
      <c r="W57" s="15">
        <v>0</v>
      </c>
      <c r="X57" s="15">
        <v>49</v>
      </c>
      <c r="Y57" s="15">
        <v>147</v>
      </c>
      <c r="Z57" s="15">
        <v>200</v>
      </c>
      <c r="AA57" s="15">
        <v>53</v>
      </c>
      <c r="AB57" s="15">
        <v>26.5</v>
      </c>
    </row>
    <row r="58" spans="1:28" ht="15" thickBot="1" x14ac:dyDescent="0.35">
      <c r="A58" s="14" t="s">
        <v>52</v>
      </c>
      <c r="B58" s="15">
        <v>100</v>
      </c>
      <c r="C58" s="15">
        <v>0</v>
      </c>
      <c r="D58" s="15">
        <v>100</v>
      </c>
      <c r="E58" s="15">
        <v>0</v>
      </c>
      <c r="F58" s="15">
        <v>0</v>
      </c>
      <c r="G58" s="15">
        <v>0</v>
      </c>
      <c r="H58" s="15">
        <v>200</v>
      </c>
      <c r="I58" s="15">
        <v>200</v>
      </c>
      <c r="J58" s="15">
        <v>0</v>
      </c>
      <c r="K58" s="15">
        <v>0</v>
      </c>
      <c r="R58" s="14" t="s">
        <v>52</v>
      </c>
      <c r="S58" s="15">
        <v>0</v>
      </c>
      <c r="T58" s="15">
        <v>49</v>
      </c>
      <c r="U58" s="15">
        <v>98</v>
      </c>
      <c r="V58" s="15">
        <v>0</v>
      </c>
      <c r="W58" s="15">
        <v>0</v>
      </c>
      <c r="X58" s="15">
        <v>49</v>
      </c>
      <c r="Y58" s="15">
        <v>196</v>
      </c>
      <c r="Z58" s="15">
        <v>200</v>
      </c>
      <c r="AA58" s="15">
        <v>4</v>
      </c>
      <c r="AB58" s="15">
        <v>2</v>
      </c>
    </row>
    <row r="59" spans="1:28" ht="15" thickBot="1" x14ac:dyDescent="0.35">
      <c r="A59" s="14" t="s">
        <v>53</v>
      </c>
      <c r="B59" s="15">
        <v>100</v>
      </c>
      <c r="C59" s="15">
        <v>0</v>
      </c>
      <c r="D59" s="15">
        <v>100</v>
      </c>
      <c r="E59" s="15">
        <v>0</v>
      </c>
      <c r="F59" s="15">
        <v>0</v>
      </c>
      <c r="G59" s="15">
        <v>0</v>
      </c>
      <c r="H59" s="15">
        <v>200</v>
      </c>
      <c r="I59" s="15">
        <v>200</v>
      </c>
      <c r="J59" s="15">
        <v>0</v>
      </c>
      <c r="K59" s="15">
        <v>0</v>
      </c>
      <c r="R59" s="14" t="s">
        <v>53</v>
      </c>
      <c r="S59" s="15">
        <v>0</v>
      </c>
      <c r="T59" s="15">
        <v>49</v>
      </c>
      <c r="U59" s="15">
        <v>98</v>
      </c>
      <c r="V59" s="15">
        <v>0</v>
      </c>
      <c r="W59" s="15">
        <v>0</v>
      </c>
      <c r="X59" s="15">
        <v>49</v>
      </c>
      <c r="Y59" s="15">
        <v>196</v>
      </c>
      <c r="Z59" s="15">
        <v>200</v>
      </c>
      <c r="AA59" s="15">
        <v>4</v>
      </c>
      <c r="AB59" s="15">
        <v>2</v>
      </c>
    </row>
    <row r="60" spans="1:28" ht="15" thickBot="1" x14ac:dyDescent="0.35">
      <c r="A60" s="14" t="s">
        <v>54</v>
      </c>
      <c r="B60" s="15">
        <v>0</v>
      </c>
      <c r="C60" s="15">
        <v>0</v>
      </c>
      <c r="D60" s="15">
        <v>100</v>
      </c>
      <c r="E60" s="15">
        <v>0</v>
      </c>
      <c r="F60" s="15">
        <v>0</v>
      </c>
      <c r="G60" s="15">
        <v>0</v>
      </c>
      <c r="H60" s="15">
        <v>100</v>
      </c>
      <c r="I60" s="15">
        <v>100</v>
      </c>
      <c r="J60" s="15">
        <v>0</v>
      </c>
      <c r="K60" s="15">
        <v>0</v>
      </c>
      <c r="R60" s="14" t="s">
        <v>54</v>
      </c>
      <c r="S60" s="15">
        <v>0</v>
      </c>
      <c r="T60" s="15">
        <v>49</v>
      </c>
      <c r="U60" s="15">
        <v>98</v>
      </c>
      <c r="V60" s="15">
        <v>0</v>
      </c>
      <c r="W60" s="15">
        <v>0</v>
      </c>
      <c r="X60" s="15">
        <v>49</v>
      </c>
      <c r="Y60" s="15">
        <v>196</v>
      </c>
      <c r="Z60" s="15">
        <v>100</v>
      </c>
      <c r="AA60" s="15">
        <v>-96</v>
      </c>
      <c r="AB60" s="15">
        <v>-96</v>
      </c>
    </row>
    <row r="61" spans="1:28" ht="15" thickBot="1" x14ac:dyDescent="0.35">
      <c r="A61" s="14" t="s">
        <v>55</v>
      </c>
      <c r="B61" s="15">
        <v>200</v>
      </c>
      <c r="C61" s="15">
        <v>0</v>
      </c>
      <c r="D61" s="15">
        <v>100</v>
      </c>
      <c r="E61" s="15">
        <v>0</v>
      </c>
      <c r="F61" s="15">
        <v>0</v>
      </c>
      <c r="G61" s="15">
        <v>0</v>
      </c>
      <c r="H61" s="15">
        <v>300</v>
      </c>
      <c r="I61" s="15">
        <v>300</v>
      </c>
      <c r="J61" s="15">
        <v>0</v>
      </c>
      <c r="K61" s="15">
        <v>0</v>
      </c>
      <c r="R61" s="14" t="s">
        <v>55</v>
      </c>
      <c r="S61" s="15">
        <v>0</v>
      </c>
      <c r="T61" s="15">
        <v>49</v>
      </c>
      <c r="U61" s="15">
        <v>98</v>
      </c>
      <c r="V61" s="15">
        <v>0</v>
      </c>
      <c r="W61" s="15">
        <v>0</v>
      </c>
      <c r="X61" s="15">
        <v>49</v>
      </c>
      <c r="Y61" s="15">
        <v>196</v>
      </c>
      <c r="Z61" s="15">
        <v>300</v>
      </c>
      <c r="AA61" s="15">
        <v>104</v>
      </c>
      <c r="AB61" s="15">
        <v>34.67</v>
      </c>
    </row>
    <row r="62" spans="1:28" ht="15" thickBot="1" x14ac:dyDescent="0.35"/>
    <row r="63" spans="1:28" ht="15" thickBot="1" x14ac:dyDescent="0.35">
      <c r="A63" s="16" t="s">
        <v>78</v>
      </c>
      <c r="B63" s="17">
        <v>400</v>
      </c>
      <c r="R63" s="16" t="s">
        <v>78</v>
      </c>
      <c r="S63" s="17">
        <v>294</v>
      </c>
    </row>
    <row r="64" spans="1:28" ht="15" thickBot="1" x14ac:dyDescent="0.35">
      <c r="A64" s="16" t="s">
        <v>79</v>
      </c>
      <c r="B64" s="17">
        <v>100</v>
      </c>
      <c r="R64" s="16" t="s">
        <v>79</v>
      </c>
      <c r="S64" s="17">
        <v>147</v>
      </c>
    </row>
    <row r="65" spans="1:19" ht="15" thickBot="1" x14ac:dyDescent="0.35">
      <c r="A65" s="16" t="s">
        <v>80</v>
      </c>
      <c r="B65" s="17">
        <v>2400</v>
      </c>
      <c r="R65" s="16" t="s">
        <v>80</v>
      </c>
      <c r="S65" s="17">
        <v>2401</v>
      </c>
    </row>
    <row r="66" spans="1:19" ht="15" thickBot="1" x14ac:dyDescent="0.35">
      <c r="A66" s="16" t="s">
        <v>81</v>
      </c>
      <c r="B66" s="17">
        <v>2400</v>
      </c>
      <c r="R66" s="16" t="s">
        <v>81</v>
      </c>
      <c r="S66" s="17">
        <v>2400</v>
      </c>
    </row>
    <row r="67" spans="1:19" ht="15" thickBot="1" x14ac:dyDescent="0.35">
      <c r="A67" s="16" t="s">
        <v>82</v>
      </c>
      <c r="B67" s="17">
        <v>0</v>
      </c>
      <c r="R67" s="16" t="s">
        <v>82</v>
      </c>
      <c r="S67" s="17">
        <v>1</v>
      </c>
    </row>
    <row r="68" spans="1:19" ht="15" thickBot="1" x14ac:dyDescent="0.35">
      <c r="A68" s="16" t="s">
        <v>83</v>
      </c>
      <c r="B68" s="17"/>
      <c r="R68" s="16" t="s">
        <v>83</v>
      </c>
      <c r="S68" s="17"/>
    </row>
    <row r="69" spans="1:19" ht="15" thickBot="1" x14ac:dyDescent="0.35">
      <c r="A69" s="16" t="s">
        <v>84</v>
      </c>
      <c r="B69" s="17"/>
      <c r="R69" s="16" t="s">
        <v>84</v>
      </c>
      <c r="S69" s="17"/>
    </row>
    <row r="70" spans="1:19" ht="15" thickBot="1" x14ac:dyDescent="0.35">
      <c r="A70" s="16" t="s">
        <v>85</v>
      </c>
      <c r="B70" s="17">
        <v>0</v>
      </c>
      <c r="R70" s="16" t="s">
        <v>85</v>
      </c>
      <c r="S70" s="17">
        <v>0</v>
      </c>
    </row>
    <row r="72" spans="1:19" x14ac:dyDescent="0.3">
      <c r="A72" s="19" t="s">
        <v>86</v>
      </c>
      <c r="R72" s="19" t="s">
        <v>86</v>
      </c>
    </row>
    <row r="74" spans="1:19" x14ac:dyDescent="0.3">
      <c r="A74" s="18" t="s">
        <v>87</v>
      </c>
      <c r="R74" s="18" t="s">
        <v>87</v>
      </c>
    </row>
    <row r="75" spans="1:19" x14ac:dyDescent="0.3">
      <c r="A75" s="18" t="s">
        <v>88</v>
      </c>
      <c r="R75" s="18" t="s">
        <v>156</v>
      </c>
    </row>
  </sheetData>
  <hyperlinks>
    <hyperlink ref="A72" r:id="rId1" display="https://miau.my-x.hu/myx-free/coco/test/761097220251214230551.html" xr:uid="{C51274C6-CA38-4263-9339-23D6C6623B3F}"/>
    <hyperlink ref="R72" r:id="rId2" display="https://miau.my-x.hu/myx-free/coco/test/786400220251214231058.html" xr:uid="{0F1D4B5B-0C97-4361-B152-781808F9649A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Coaching Variants</vt:lpstr>
      <vt:lpstr>Expertise#2 (MCM)</vt:lpstr>
      <vt:lpstr>Expertise#1 (MCM)</vt:lpstr>
      <vt:lpstr>Y0</vt:lpstr>
      <vt:lpstr>STD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Lttd</cp:lastModifiedBy>
  <dcterms:created xsi:type="dcterms:W3CDTF">2025-12-14T19:43:18Z</dcterms:created>
  <dcterms:modified xsi:type="dcterms:W3CDTF">2025-12-16T06:36:50Z</dcterms:modified>
</cp:coreProperties>
</file>