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160" documentId="13_ncr:1_{B4E27F46-7769-41D3-A58D-EF47D6353E37}" xr6:coauthVersionLast="47" xr6:coauthVersionMax="47" xr10:uidLastSave="{29E839DF-0F3B-4D03-821C-1EE7631F2844}"/>
  <bookViews>
    <workbookView xWindow="-108" yWindow="-108" windowWidth="23256" windowHeight="12456" xr2:uid="{A68C7055-0784-425F-8B50-7D5C77615B8A}"/>
  </bookViews>
  <sheets>
    <sheet name="OAM" sheetId="1" r:id="rId1"/>
    <sheet name="modell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1" i="1" l="1"/>
  <c r="S71" i="1"/>
  <c r="T70" i="1"/>
  <c r="S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Q48" i="1"/>
  <c r="P48" i="1"/>
  <c r="O48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27" i="1"/>
  <c r="O50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50" i="1"/>
  <c r="K69" i="1"/>
  <c r="J69" i="1"/>
  <c r="I69" i="1"/>
  <c r="H69" i="1"/>
  <c r="G69" i="1"/>
  <c r="F69" i="1"/>
  <c r="E69" i="1"/>
  <c r="D69" i="1"/>
  <c r="C69" i="1"/>
  <c r="B69" i="1"/>
  <c r="K68" i="1"/>
  <c r="J68" i="1"/>
  <c r="I68" i="1"/>
  <c r="H68" i="1"/>
  <c r="G68" i="1"/>
  <c r="F68" i="1"/>
  <c r="E68" i="1"/>
  <c r="D68" i="1"/>
  <c r="C68" i="1"/>
  <c r="B68" i="1"/>
  <c r="K67" i="1"/>
  <c r="J67" i="1"/>
  <c r="I67" i="1"/>
  <c r="H67" i="1"/>
  <c r="G67" i="1"/>
  <c r="F67" i="1"/>
  <c r="E67" i="1"/>
  <c r="D67" i="1"/>
  <c r="C67" i="1"/>
  <c r="B67" i="1"/>
  <c r="K66" i="1"/>
  <c r="J66" i="1"/>
  <c r="I66" i="1"/>
  <c r="H66" i="1"/>
  <c r="G66" i="1"/>
  <c r="F66" i="1"/>
  <c r="E66" i="1"/>
  <c r="D66" i="1"/>
  <c r="C66" i="1"/>
  <c r="B66" i="1"/>
  <c r="K65" i="1"/>
  <c r="J65" i="1"/>
  <c r="I65" i="1"/>
  <c r="H65" i="1"/>
  <c r="G65" i="1"/>
  <c r="F65" i="1"/>
  <c r="E65" i="1"/>
  <c r="D65" i="1"/>
  <c r="C65" i="1"/>
  <c r="B65" i="1"/>
  <c r="K64" i="1"/>
  <c r="J64" i="1"/>
  <c r="I64" i="1"/>
  <c r="H64" i="1"/>
  <c r="G64" i="1"/>
  <c r="F64" i="1"/>
  <c r="E64" i="1"/>
  <c r="D64" i="1"/>
  <c r="C64" i="1"/>
  <c r="B64" i="1"/>
  <c r="K63" i="1"/>
  <c r="J63" i="1"/>
  <c r="I63" i="1"/>
  <c r="H63" i="1"/>
  <c r="G63" i="1"/>
  <c r="F63" i="1"/>
  <c r="E63" i="1"/>
  <c r="D63" i="1"/>
  <c r="C63" i="1"/>
  <c r="B63" i="1"/>
  <c r="K62" i="1"/>
  <c r="J62" i="1"/>
  <c r="I62" i="1"/>
  <c r="H62" i="1"/>
  <c r="G62" i="1"/>
  <c r="F62" i="1"/>
  <c r="E62" i="1"/>
  <c r="D62" i="1"/>
  <c r="C62" i="1"/>
  <c r="B62" i="1"/>
  <c r="K61" i="1"/>
  <c r="J61" i="1"/>
  <c r="I61" i="1"/>
  <c r="H61" i="1"/>
  <c r="G61" i="1"/>
  <c r="F61" i="1"/>
  <c r="E61" i="1"/>
  <c r="D61" i="1"/>
  <c r="C61" i="1"/>
  <c r="B61" i="1"/>
  <c r="K60" i="1"/>
  <c r="J60" i="1"/>
  <c r="I60" i="1"/>
  <c r="H60" i="1"/>
  <c r="G60" i="1"/>
  <c r="F60" i="1"/>
  <c r="E60" i="1"/>
  <c r="D60" i="1"/>
  <c r="C60" i="1"/>
  <c r="B60" i="1"/>
  <c r="K59" i="1"/>
  <c r="J59" i="1"/>
  <c r="I59" i="1"/>
  <c r="H59" i="1"/>
  <c r="G59" i="1"/>
  <c r="F59" i="1"/>
  <c r="E59" i="1"/>
  <c r="D59" i="1"/>
  <c r="C59" i="1"/>
  <c r="B59" i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K56" i="1"/>
  <c r="J56" i="1"/>
  <c r="I56" i="1"/>
  <c r="H56" i="1"/>
  <c r="G56" i="1"/>
  <c r="F56" i="1"/>
  <c r="E56" i="1"/>
  <c r="D56" i="1"/>
  <c r="C56" i="1"/>
  <c r="B56" i="1"/>
  <c r="K55" i="1"/>
  <c r="J55" i="1"/>
  <c r="I55" i="1"/>
  <c r="H55" i="1"/>
  <c r="G55" i="1"/>
  <c r="F55" i="1"/>
  <c r="E55" i="1"/>
  <c r="D55" i="1"/>
  <c r="C55" i="1"/>
  <c r="B55" i="1"/>
  <c r="K54" i="1"/>
  <c r="J54" i="1"/>
  <c r="I54" i="1"/>
  <c r="H54" i="1"/>
  <c r="G54" i="1"/>
  <c r="F54" i="1"/>
  <c r="E54" i="1"/>
  <c r="D54" i="1"/>
  <c r="C54" i="1"/>
  <c r="B54" i="1"/>
  <c r="K53" i="1"/>
  <c r="J53" i="1"/>
  <c r="I53" i="1"/>
  <c r="H53" i="1"/>
  <c r="G53" i="1"/>
  <c r="F53" i="1"/>
  <c r="E53" i="1"/>
  <c r="D53" i="1"/>
  <c r="C53" i="1"/>
  <c r="B53" i="1"/>
  <c r="K52" i="1"/>
  <c r="J52" i="1"/>
  <c r="I52" i="1"/>
  <c r="H52" i="1"/>
  <c r="G52" i="1"/>
  <c r="F52" i="1"/>
  <c r="E52" i="1"/>
  <c r="D52" i="1"/>
  <c r="C52" i="1"/>
  <c r="B52" i="1"/>
  <c r="K51" i="1"/>
  <c r="J51" i="1"/>
  <c r="I51" i="1"/>
  <c r="H51" i="1"/>
  <c r="G51" i="1"/>
  <c r="F51" i="1"/>
  <c r="E51" i="1"/>
  <c r="D51" i="1"/>
  <c r="C51" i="1"/>
  <c r="B51" i="1"/>
  <c r="K50" i="1"/>
  <c r="J50" i="1"/>
  <c r="I50" i="1"/>
  <c r="H50" i="1"/>
  <c r="G50" i="1"/>
  <c r="F50" i="1"/>
  <c r="E50" i="1"/>
  <c r="D50" i="1"/>
  <c r="C50" i="1"/>
  <c r="B50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2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H45" i="1"/>
  <c r="G45" i="1"/>
  <c r="F45" i="1"/>
  <c r="E45" i="1"/>
  <c r="D45" i="1"/>
  <c r="C45" i="1"/>
  <c r="B45" i="1"/>
  <c r="K44" i="1"/>
  <c r="J44" i="1"/>
  <c r="I44" i="1"/>
  <c r="H44" i="1"/>
  <c r="G44" i="1"/>
  <c r="F44" i="1"/>
  <c r="E44" i="1"/>
  <c r="D44" i="1"/>
  <c r="C44" i="1"/>
  <c r="B44" i="1"/>
  <c r="K43" i="1"/>
  <c r="J43" i="1"/>
  <c r="I43" i="1"/>
  <c r="H43" i="1"/>
  <c r="G43" i="1"/>
  <c r="F43" i="1"/>
  <c r="E43" i="1"/>
  <c r="D43" i="1"/>
  <c r="C43" i="1"/>
  <c r="B43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H41" i="1"/>
  <c r="G41" i="1"/>
  <c r="F41" i="1"/>
  <c r="E41" i="1"/>
  <c r="D41" i="1"/>
  <c r="C41" i="1"/>
  <c r="B41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L46" i="1"/>
  <c r="A46" i="1"/>
  <c r="L45" i="1"/>
  <c r="A45" i="1"/>
  <c r="L44" i="1"/>
  <c r="A44" i="1"/>
  <c r="L43" i="1"/>
  <c r="A43" i="1"/>
  <c r="L42" i="1"/>
  <c r="A42" i="1"/>
  <c r="L41" i="1"/>
  <c r="A41" i="1"/>
  <c r="L40" i="1"/>
  <c r="A40" i="1"/>
  <c r="L39" i="1"/>
  <c r="A39" i="1"/>
  <c r="L38" i="1"/>
  <c r="A38" i="1"/>
  <c r="L37" i="1"/>
  <c r="A37" i="1"/>
  <c r="L36" i="1"/>
  <c r="A36" i="1"/>
  <c r="L35" i="1"/>
  <c r="A35" i="1"/>
  <c r="L34" i="1"/>
  <c r="A34" i="1"/>
  <c r="L33" i="1"/>
  <c r="A33" i="1"/>
  <c r="L32" i="1"/>
  <c r="A32" i="1"/>
  <c r="L31" i="1"/>
  <c r="A31" i="1"/>
  <c r="L30" i="1"/>
  <c r="A30" i="1"/>
  <c r="L29" i="1"/>
  <c r="A29" i="1"/>
  <c r="L28" i="1"/>
  <c r="A28" i="1"/>
  <c r="L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4" i="1"/>
</calcChain>
</file>

<file path=xl/sharedStrings.xml><?xml version="1.0" encoding="utf-8"?>
<sst xmlns="http://schemas.openxmlformats.org/spreadsheetml/2006/main" count="767" uniqueCount="286">
  <si>
    <t>ID</t>
  </si>
  <si>
    <t>bizonyí</t>
  </si>
  <si>
    <t>haték</t>
  </si>
  <si>
    <t>szigni</t>
  </si>
  <si>
    <t>modell</t>
  </si>
  <si>
    <t>elemz</t>
  </si>
  <si>
    <t>eredm</t>
  </si>
  <si>
    <t>piac</t>
  </si>
  <si>
    <t>alkalm</t>
  </si>
  <si>
    <t>innov</t>
  </si>
  <si>
    <t>gyakorl</t>
  </si>
  <si>
    <t>0.0000%</t>
  </si>
  <si>
    <t>0.8621%</t>
  </si>
  <si>
    <t>0.6410%</t>
  </si>
  <si>
    <t>1.0256%</t>
  </si>
  <si>
    <t>szószám</t>
  </si>
  <si>
    <t>kulcsszavak_db</t>
  </si>
  <si>
    <t>kulcsszavak_%</t>
  </si>
  <si>
    <t>3.4632%</t>
  </si>
  <si>
    <t>3.7975%</t>
  </si>
  <si>
    <t>1.7021%</t>
  </si>
  <si>
    <t>7.1429%</t>
  </si>
  <si>
    <t>1.7241%</t>
  </si>
  <si>
    <t>3.8462%</t>
  </si>
  <si>
    <t>3.7915%</t>
  </si>
  <si>
    <t>4.3902%</t>
  </si>
  <si>
    <t>2.6936%</t>
  </si>
  <si>
    <t>3.2787%</t>
  </si>
  <si>
    <t>4.4335%</t>
  </si>
  <si>
    <t>4.8000%</t>
  </si>
  <si>
    <t>6.8182%</t>
  </si>
  <si>
    <t>1.4970%</t>
  </si>
  <si>
    <t>2.9126%</t>
  </si>
  <si>
    <t>2.0710%</t>
  </si>
  <si>
    <t>iránykód</t>
  </si>
  <si>
    <t>minél gyakrabban fordul elő, annál ideálisabb</t>
  </si>
  <si>
    <t>irányszabály (megrendelő szerint)</t>
  </si>
  <si>
    <t>n/a</t>
  </si>
  <si>
    <t>Y0 (idealitás index)</t>
  </si>
  <si>
    <t>naiv aggregacio1</t>
  </si>
  <si>
    <t>naiv aggregacio2</t>
  </si>
  <si>
    <t>naiv sorrend1</t>
  </si>
  <si>
    <t>Azonosító:</t>
  </si>
  <si>
    <t>Objektumok:</t>
  </si>
  <si>
    <t>Attribútumok:</t>
  </si>
  <si>
    <t>Lépcsôk:</t>
  </si>
  <si>
    <t>Eltolás:</t>
  </si>
  <si>
    <t>Leírás:</t>
  </si>
  <si>
    <t>COCO Y0: 4842879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</si>
  <si>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</si>
  <si>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</si>
  <si>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</si>
  <si>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</si>
  <si>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</si>
  <si>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</si>
  <si>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</si>
  <si>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</si>
  <si>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</si>
  <si>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</si>
  <si>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</si>
  <si>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Y(A11)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</si>
  <si>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</si>
  <si>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</si>
  <si>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</si>
  <si>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</si>
  <si>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</si>
  <si>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</si>
  <si>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</si>
  <si>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</si>
  <si>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</si>
  <si>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</si>
  <si>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</si>
  <si>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</si>
  <si>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</si>
  <si>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</si>
  <si>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</si>
  <si>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</si>
  <si>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</si>
  <si>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</si>
  <si>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</si>
  <si>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</si>
  <si>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Lépcsôk(1)</t>
  </si>
  <si>
    <t>S1</t>
  </si>
  <si>
    <t>(19+19)/(2)=19</t>
  </si>
  <si>
    <t>(19+999889.1)/(2)=499954.05</t>
  </si>
  <si>
    <t>(999862.1+19)/(2)=499940.55</t>
  </si>
  <si>
    <t>(24+19)/(2)=21.5</t>
  </si>
  <si>
    <t>(20+19)/(2)=19.5</t>
  </si>
  <si>
    <t>(38+19)/(2)=28.5</t>
  </si>
  <si>
    <t>S2</t>
  </si>
  <si>
    <t>(18+18)/(2)=18</t>
  </si>
  <si>
    <t>(18+999888.1)/(2)=499953.05</t>
  </si>
  <si>
    <t>(999861.1+18)/(2)=499939.55</t>
  </si>
  <si>
    <t>(23+18)/(2)=20.5</t>
  </si>
  <si>
    <t>(19+18)/(2)=18.5</t>
  </si>
  <si>
    <t>(24+18)/(2)=21</t>
  </si>
  <si>
    <t>S3</t>
  </si>
  <si>
    <t>(17+17)/(2)=17</t>
  </si>
  <si>
    <t>(17+999887.1)/(2)=499952.05</t>
  </si>
  <si>
    <t>(999860.1+17)/(2)=499938.55</t>
  </si>
  <si>
    <t>(21+17)/(2)=19</t>
  </si>
  <si>
    <t>(18+17)/(2)=17.5</t>
  </si>
  <si>
    <t>(22+17)/(2)=19.5</t>
  </si>
  <si>
    <t>(23+17)/(2)=20</t>
  </si>
  <si>
    <t>S4</t>
  </si>
  <si>
    <t>(16+16)/(2)=16</t>
  </si>
  <si>
    <t>(16+999886.1)/(2)=499951.05</t>
  </si>
  <si>
    <t>(999858.1+16)/(2)=499937.05</t>
  </si>
  <si>
    <t>(20+16)/(2)=18</t>
  </si>
  <si>
    <t>(17+16)/(2)=16.5</t>
  </si>
  <si>
    <t>(21+16)/(2)=18.5</t>
  </si>
  <si>
    <t>S5</t>
  </si>
  <si>
    <t>(15+15)/(2)=15</t>
  </si>
  <si>
    <t>(15+999885.1)/(2)=499950.05</t>
  </si>
  <si>
    <t>(999857.1+15)/(2)=499936.05</t>
  </si>
  <si>
    <t>(19+15)/(2)=17</t>
  </si>
  <si>
    <t>(20+15)/(2)=17.5</t>
  </si>
  <si>
    <t>S6</t>
  </si>
  <si>
    <t>(14+14)/(2)=14</t>
  </si>
  <si>
    <t>(14+999884.1)/(2)=499949.05</t>
  </si>
  <si>
    <t>(999856.1+14)/(2)=499935.05</t>
  </si>
  <si>
    <t>(18+14)/(2)=16</t>
  </si>
  <si>
    <t>S7</t>
  </si>
  <si>
    <t>(13+13)/(2)=13</t>
  </si>
  <si>
    <t>(13+999883.1)/(2)=499948.05</t>
  </si>
  <si>
    <t>(999855.1+13)/(2)=499934.05</t>
  </si>
  <si>
    <t>(17+13)/(2)=15</t>
  </si>
  <si>
    <t>S8</t>
  </si>
  <si>
    <t>(12+12)/(2)=12</t>
  </si>
  <si>
    <t>(12+999882.1)/(2)=499947.05</t>
  </si>
  <si>
    <t>(999854.1+12)/(2)=499933.05</t>
  </si>
  <si>
    <t>S9</t>
  </si>
  <si>
    <t>(11+11)/(2)=11</t>
  </si>
  <si>
    <t>(999853.1+11)/(2)=499932.05</t>
  </si>
  <si>
    <t>S10</t>
  </si>
  <si>
    <t>(10+10)/(2)=10</t>
  </si>
  <si>
    <t>(999852.1+10)/(2)=499931.05</t>
  </si>
  <si>
    <t>S11</t>
  </si>
  <si>
    <t>(9+9)/(2)=9</t>
  </si>
  <si>
    <t>(999851.1+9)/(2)=499930.05</t>
  </si>
  <si>
    <t>S12</t>
  </si>
  <si>
    <t>(8+8)/(2)=8</t>
  </si>
  <si>
    <t>(999850.1+8)/(2)=499929.05</t>
  </si>
  <si>
    <t>S13</t>
  </si>
  <si>
    <t>(7+7)/(2)=7</t>
  </si>
  <si>
    <t>(999849.1+7)/(2)=499928.05</t>
  </si>
  <si>
    <t>S14</t>
  </si>
  <si>
    <t>(6+6)/(2)=6</t>
  </si>
  <si>
    <t>(999848.1+6)/(2)=499927.05</t>
  </si>
  <si>
    <t>S15</t>
  </si>
  <si>
    <t>(5+5)/(2)=5</t>
  </si>
  <si>
    <t>(999847.1+5)/(2)=499926.05</t>
  </si>
  <si>
    <t>S16</t>
  </si>
  <si>
    <t>(4+4)/(2)=4</t>
  </si>
  <si>
    <t>(999846.1+4)/(2)=499925.05</t>
  </si>
  <si>
    <t>S17</t>
  </si>
  <si>
    <t>(3+3)/(2)=3</t>
  </si>
  <si>
    <t>(999845.1+3)/(2)=499924.05</t>
  </si>
  <si>
    <t>S18</t>
  </si>
  <si>
    <t>(2+2)/(2)=2</t>
  </si>
  <si>
    <t>S19</t>
  </si>
  <si>
    <t>(1+1)/(2)=1</t>
  </si>
  <si>
    <t>S20</t>
  </si>
  <si>
    <t>(0+0)/(2)=0</t>
  </si>
  <si>
    <t>Lépcsôk(2)</t>
  </si>
  <si>
    <t>COCO:Y0</t>
  </si>
  <si>
    <t>Becslés</t>
  </si>
  <si>
    <t>Tény+0</t>
  </si>
  <si>
    <t>Delta</t>
  </si>
  <si>
    <t>Delta/Tény</t>
  </si>
  <si>
    <t>S1 összeg:</t>
  </si>
  <si>
    <t>S20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</si>
  <si>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</si>
  <si>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</si>
  <si>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</si>
  <si>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</si>
  <si>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</si>
  <si>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</si>
  <si>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</si>
  <si>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1.39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</si>
  <si>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0.45 mp (0.01 p)</t>
    </r>
  </si>
  <si>
    <t>inverz</t>
  </si>
  <si>
    <t>COCO Y0: 3695465</t>
  </si>
  <si>
    <t>(19+20)/(2)=19.5</t>
  </si>
  <si>
    <t>(19+999956.8)/(2)=499987.9</t>
  </si>
  <si>
    <t>(999958.8+19)/(2)=499988.9</t>
  </si>
  <si>
    <t>(19+24)/(2)=21.5</t>
  </si>
  <si>
    <t>(19+38)/(2)=28.5</t>
  </si>
  <si>
    <t>(18+19)/(2)=18.5</t>
  </si>
  <si>
    <t>(18+999955.8)/(2)=499986.9</t>
  </si>
  <si>
    <t>(999957.8+18)/(2)=499987.9</t>
  </si>
  <si>
    <t>(18+23)/(2)=20.5</t>
  </si>
  <si>
    <t>(18+37)/(2)=27.5</t>
  </si>
  <si>
    <t>(17+18)/(2)=17.5</t>
  </si>
  <si>
    <t>(17+999954.8)/(2)=499985.9</t>
  </si>
  <si>
    <t>(999956.8+17)/(2)=499986.9</t>
  </si>
  <si>
    <t>(17+22)/(2)=19.5</t>
  </si>
  <si>
    <t>(17+36)/(2)=26.5</t>
  </si>
  <si>
    <t>(16+17)/(2)=16.5</t>
  </si>
  <si>
    <t>(16+999953.8)/(2)=499984.9</t>
  </si>
  <si>
    <t>(999955.8+16)/(2)=499985.9</t>
  </si>
  <si>
    <t>(16+21)/(2)=18.5</t>
  </si>
  <si>
    <t>(16+35)/(2)=25.5</t>
  </si>
  <si>
    <t>(15+16)/(2)=15.5</t>
  </si>
  <si>
    <t>(15+999952.8)/(2)=499983.9</t>
  </si>
  <si>
    <t>(999954.8+15)/(2)=499984.9</t>
  </si>
  <si>
    <t>(15+20)/(2)=17.5</t>
  </si>
  <si>
    <t>(15+34)/(2)=24.5</t>
  </si>
  <si>
    <t>(14+15)/(2)=14.5</t>
  </si>
  <si>
    <t>(14+999951.8)/(2)=499982.9</t>
  </si>
  <si>
    <t>(999953.8+14)/(2)=499983.9</t>
  </si>
  <si>
    <t>(14+19)/(2)=16.5</t>
  </si>
  <si>
    <t>(14+33)/(2)=23.5</t>
  </si>
  <si>
    <t>(13+14)/(2)=13.5</t>
  </si>
  <si>
    <t>(13+999950.8)/(2)=499981.9</t>
  </si>
  <si>
    <t>(999952.8+13)/(2)=499982.9</t>
  </si>
  <si>
    <t>(13+18)/(2)=15.5</t>
  </si>
  <si>
    <t>(13+32)/(2)=22.5</t>
  </si>
  <si>
    <t>(12+13)/(2)=12.5</t>
  </si>
  <si>
    <t>(12+999949.8)/(2)=499980.9</t>
  </si>
  <si>
    <t>(999951.8+12)/(2)=499981.9</t>
  </si>
  <si>
    <t>(12+17)/(2)=14.5</t>
  </si>
  <si>
    <t>(12+31)/(2)=21.5</t>
  </si>
  <si>
    <t>(11+12)/(2)=11.5</t>
  </si>
  <si>
    <t>(11+999948.8)/(2)=499979.9</t>
  </si>
  <si>
    <t>(999950.8+11)/(2)=499980.9</t>
  </si>
  <si>
    <t>(11+16)/(2)=13.5</t>
  </si>
  <si>
    <t>(11+30)/(2)=20.5</t>
  </si>
  <si>
    <t>(10+11)/(2)=10.5</t>
  </si>
  <si>
    <t>(10+999947.8)/(2)=499978.9</t>
  </si>
  <si>
    <t>(999949.8+10)/(2)=499979.9</t>
  </si>
  <si>
    <t>(10+15)/(2)=12.5</t>
  </si>
  <si>
    <t>(10+29)/(2)=19.5</t>
  </si>
  <si>
    <t>(9+10)/(2)=9.5</t>
  </si>
  <si>
    <t>(9+999946.8)/(2)=499977.9</t>
  </si>
  <si>
    <t>(999948.8+9)/(2)=499978.9</t>
  </si>
  <si>
    <t>(9+14)/(2)=11.5</t>
  </si>
  <si>
    <t>(9+28)/(2)=18.5</t>
  </si>
  <si>
    <t>(8+9)/(2)=8.5</t>
  </si>
  <si>
    <t>(8+999945.8)/(2)=499976.9</t>
  </si>
  <si>
    <t>(999947.8+8)/(2)=499977.9</t>
  </si>
  <si>
    <t>(8+13)/(2)=10.5</t>
  </si>
  <si>
    <t>(8+27)/(2)=17.5</t>
  </si>
  <si>
    <t>(7+8)/(2)=7.5</t>
  </si>
  <si>
    <t>(7+999944.8)/(2)=499975.9</t>
  </si>
  <si>
    <t>(999946.8+7)/(2)=499976.9</t>
  </si>
  <si>
    <t>(7+12)/(2)=9.5</t>
  </si>
  <si>
    <t>(7+26)/(2)=16.5</t>
  </si>
  <si>
    <t>(6+7)/(2)=6.5</t>
  </si>
  <si>
    <t>(6+999943.8)/(2)=499974.9</t>
  </si>
  <si>
    <t>(999945.8+6)/(2)=499975.9</t>
  </si>
  <si>
    <t>(6+11)/(2)=8.5</t>
  </si>
  <si>
    <t>(6+25)/(2)=15.5</t>
  </si>
  <si>
    <t>(5+6)/(2)=5.5</t>
  </si>
  <si>
    <t>(5+999942.8)/(2)=499973.9</t>
  </si>
  <si>
    <t>(999944.8+5)/(2)=499974.9</t>
  </si>
  <si>
    <t>(5+10)/(2)=7.5</t>
  </si>
  <si>
    <t>(5+24)/(2)=14.5</t>
  </si>
  <si>
    <t>(4+5)/(2)=4.5</t>
  </si>
  <si>
    <t>(4+999941.8)/(2)=499972.9</t>
  </si>
  <si>
    <t>(999943.8+4)/(2)=499973.9</t>
  </si>
  <si>
    <t>(4+23)/(2)=13.5</t>
  </si>
  <si>
    <t>(3+4)/(2)=3.5</t>
  </si>
  <si>
    <t>(3+999940.8)/(2)=499971.9</t>
  </si>
  <si>
    <t>(999942.8+3)/(2)=499972.9</t>
  </si>
  <si>
    <t>(3+22)/(2)=12.5</t>
  </si>
  <si>
    <t>(2+999939.8)/(2)=499970.9</t>
  </si>
  <si>
    <t>(999941.8+2)/(2)=499971.9</t>
  </si>
  <si>
    <t>(2+3)/(2)=2.5</t>
  </si>
  <si>
    <t>(2+14)/(2)=8</t>
  </si>
  <si>
    <t>(1+999938.8)/(2)=499969.9</t>
  </si>
  <si>
    <t>(999940.8+1)/(2)=499970.9</t>
  </si>
  <si>
    <t>(1+13)/(2)=7</t>
  </si>
  <si>
    <t>(0+999937.8)/(2)=499968.9</t>
  </si>
  <si>
    <t>(999939.8+0)/(2)=499969.9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</si>
  <si>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</si>
  <si>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0.13 mp (0 p)</t>
    </r>
  </si>
  <si>
    <t>validitás</t>
  </si>
  <si>
    <t>objektív becslés</t>
  </si>
  <si>
    <t>objektív sorrend</t>
  </si>
  <si>
    <t>naiv sorrend2</t>
  </si>
  <si>
    <t>korreláció</t>
  </si>
  <si>
    <t>delta2</t>
  </si>
  <si>
    <t>delta1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</si>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</sst>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7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0" borderId="0" xfId="1"/>
    <xf numFmtId="0" fontId="10" fillId="0" borderId="0" xfId="0" applyFont="1"/>
    <xf numFmtId="2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0" xfId="0" applyFont="1" applyBorder="1"/>
    <xf numFmtId="0" fontId="0" fillId="4" borderId="10" xfId="0" applyFill="1" applyBorder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F4431736-4DB6-D005-772D-5116A95AB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19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8B5DFEE5-9C45-A891-3E25-AE2D43D79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au.my-x.hu/myx-free/coco/test/369546520251121061622.html" TargetMode="External"/><Relationship Id="rId1" Type="http://schemas.openxmlformats.org/officeDocument/2006/relationships/hyperlink" Target="https://miau.my-x.hu/myx-free/coco/test/48428792025112106151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46DA-D663-4713-951A-94871595F924}">
  <dimension ref="A1:T71"/>
  <sheetViews>
    <sheetView tabSelected="1" topLeftCell="L48" zoomScale="79" workbookViewId="0">
      <selection activeCell="S70" sqref="S70:T71"/>
    </sheetView>
  </sheetViews>
  <sheetFormatPr defaultRowHeight="14.4" x14ac:dyDescent="0.3"/>
  <cols>
    <col min="1" max="1" width="10.88671875" bestFit="1" customWidth="1"/>
    <col min="2" max="11" width="7.6640625" bestFit="1" customWidth="1"/>
    <col min="12" max="12" width="17.77734375" bestFit="1" customWidth="1"/>
    <col min="13" max="13" width="8.21875" bestFit="1" customWidth="1"/>
    <col min="14" max="14" width="13.88671875" bestFit="1" customWidth="1"/>
    <col min="15" max="15" width="8" bestFit="1" customWidth="1"/>
    <col min="16" max="17" width="12.88671875" bestFit="1" customWidth="1"/>
    <col min="18" max="19" width="8.77734375" bestFit="1" customWidth="1"/>
    <col min="20" max="20" width="6.44140625" bestFit="1" customWidth="1"/>
  </cols>
  <sheetData>
    <row r="1" spans="1:19" ht="115.2" x14ac:dyDescent="0.3">
      <c r="A1" s="6" t="s">
        <v>36</v>
      </c>
      <c r="B1" s="6" t="s">
        <v>35</v>
      </c>
      <c r="C1" s="6" t="s">
        <v>35</v>
      </c>
      <c r="D1" s="6" t="s">
        <v>35</v>
      </c>
      <c r="E1" s="6" t="s">
        <v>35</v>
      </c>
      <c r="F1" s="6" t="s">
        <v>35</v>
      </c>
      <c r="G1" s="6" t="s">
        <v>35</v>
      </c>
      <c r="H1" s="6" t="s">
        <v>35</v>
      </c>
      <c r="I1" s="6" t="s">
        <v>35</v>
      </c>
      <c r="J1" s="6" t="s">
        <v>35</v>
      </c>
      <c r="K1" s="6" t="s">
        <v>35</v>
      </c>
      <c r="L1" t="s">
        <v>37</v>
      </c>
      <c r="M1" s="6"/>
      <c r="N1" s="6"/>
    </row>
    <row r="2" spans="1:19" x14ac:dyDescent="0.3">
      <c r="A2" t="s">
        <v>34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 t="s">
        <v>37</v>
      </c>
    </row>
    <row r="3" spans="1:19" ht="43.2" x14ac:dyDescent="0.3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38</v>
      </c>
      <c r="M3" s="3" t="s">
        <v>39</v>
      </c>
      <c r="N3" s="3" t="s">
        <v>41</v>
      </c>
      <c r="P3" s="3" t="s">
        <v>0</v>
      </c>
      <c r="Q3" s="3" t="s">
        <v>15</v>
      </c>
      <c r="R3" s="3" t="s">
        <v>16</v>
      </c>
      <c r="S3" s="3" t="s">
        <v>17</v>
      </c>
    </row>
    <row r="4" spans="1:19" x14ac:dyDescent="0.3">
      <c r="A4" s="4">
        <v>1</v>
      </c>
      <c r="B4" s="5">
        <v>0</v>
      </c>
      <c r="C4" s="5">
        <v>0</v>
      </c>
      <c r="D4" s="5">
        <v>0</v>
      </c>
      <c r="E4" s="5">
        <v>1.2987</v>
      </c>
      <c r="F4" s="5">
        <v>0.43290000000000001</v>
      </c>
      <c r="G4" s="5">
        <v>0.86580000000000001</v>
      </c>
      <c r="H4" s="5">
        <v>0.86580000000000001</v>
      </c>
      <c r="I4" s="5">
        <v>0</v>
      </c>
      <c r="J4" s="5">
        <v>0</v>
      </c>
      <c r="K4" s="5">
        <v>0</v>
      </c>
      <c r="L4" s="7">
        <v>1000000</v>
      </c>
      <c r="M4" s="5">
        <f>SUM(B4:K4)</f>
        <v>3.4632000000000001</v>
      </c>
      <c r="N4" s="7">
        <f>RANK(M4,M$4:M$23,0)</f>
        <v>9</v>
      </c>
      <c r="P4" s="2">
        <v>1</v>
      </c>
      <c r="Q4" s="2">
        <v>231</v>
      </c>
      <c r="R4" s="2">
        <v>8</v>
      </c>
      <c r="S4" s="2" t="s">
        <v>18</v>
      </c>
    </row>
    <row r="5" spans="1:19" x14ac:dyDescent="0.3">
      <c r="A5" s="4">
        <v>2</v>
      </c>
      <c r="B5" s="5">
        <v>0</v>
      </c>
      <c r="C5" s="5">
        <v>0</v>
      </c>
      <c r="D5" s="5">
        <v>0</v>
      </c>
      <c r="E5" s="5">
        <v>0</v>
      </c>
      <c r="F5" s="5">
        <v>0.86209999999999998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7">
        <v>1000000</v>
      </c>
      <c r="M5" s="5">
        <f t="shared" ref="M5:M23" si="0">SUM(B5:K5)</f>
        <v>0.86209999999999998</v>
      </c>
      <c r="N5" s="7">
        <f t="shared" ref="N5:N23" si="1">RANK(M5,M$4:M$23,0)</f>
        <v>18</v>
      </c>
      <c r="P5" s="2">
        <v>2</v>
      </c>
      <c r="Q5" s="2">
        <v>232</v>
      </c>
      <c r="R5" s="2">
        <v>2</v>
      </c>
      <c r="S5" s="2" t="s">
        <v>12</v>
      </c>
    </row>
    <row r="6" spans="1:19" x14ac:dyDescent="0.3">
      <c r="A6" s="4">
        <v>3</v>
      </c>
      <c r="B6" s="5">
        <v>0</v>
      </c>
      <c r="C6" s="5">
        <v>0.84389999999999998</v>
      </c>
      <c r="D6" s="5">
        <v>0</v>
      </c>
      <c r="E6" s="5">
        <v>0</v>
      </c>
      <c r="F6" s="5">
        <v>0.84389999999999998</v>
      </c>
      <c r="G6" s="5">
        <v>2.1097000000000001</v>
      </c>
      <c r="H6" s="5">
        <v>0</v>
      </c>
      <c r="I6" s="5">
        <v>0</v>
      </c>
      <c r="J6" s="5">
        <v>0</v>
      </c>
      <c r="K6" s="5">
        <v>0</v>
      </c>
      <c r="L6" s="7">
        <v>1000000</v>
      </c>
      <c r="M6" s="5">
        <f t="shared" si="0"/>
        <v>3.7975000000000003</v>
      </c>
      <c r="N6" s="7">
        <f t="shared" si="1"/>
        <v>7</v>
      </c>
      <c r="P6" s="2">
        <v>3</v>
      </c>
      <c r="Q6" s="2">
        <v>237</v>
      </c>
      <c r="R6" s="2">
        <v>9</v>
      </c>
      <c r="S6" s="2" t="s">
        <v>19</v>
      </c>
    </row>
    <row r="7" spans="1:19" x14ac:dyDescent="0.3">
      <c r="A7" s="4">
        <v>4</v>
      </c>
      <c r="B7" s="5">
        <v>0.42549999999999999</v>
      </c>
      <c r="C7" s="5">
        <v>0.42549999999999999</v>
      </c>
      <c r="D7" s="5">
        <v>0</v>
      </c>
      <c r="E7" s="5">
        <v>0</v>
      </c>
      <c r="F7" s="5">
        <v>0.42549999999999999</v>
      </c>
      <c r="G7" s="5">
        <v>0.42549999999999999</v>
      </c>
      <c r="H7" s="5">
        <v>0</v>
      </c>
      <c r="I7" s="5">
        <v>0</v>
      </c>
      <c r="J7" s="5">
        <v>0</v>
      </c>
      <c r="K7" s="5">
        <v>0</v>
      </c>
      <c r="L7" s="7">
        <v>1000000</v>
      </c>
      <c r="M7" s="5">
        <f t="shared" si="0"/>
        <v>1.702</v>
      </c>
      <c r="N7" s="7">
        <f t="shared" si="1"/>
        <v>15</v>
      </c>
      <c r="P7" s="2">
        <v>4</v>
      </c>
      <c r="Q7" s="2">
        <v>235</v>
      </c>
      <c r="R7" s="2">
        <v>4</v>
      </c>
      <c r="S7" s="2" t="s">
        <v>20</v>
      </c>
    </row>
    <row r="8" spans="1:19" x14ac:dyDescent="0.3">
      <c r="A8" s="4">
        <v>5</v>
      </c>
      <c r="B8" s="5">
        <v>0</v>
      </c>
      <c r="C8" s="5">
        <v>0.64939999999999998</v>
      </c>
      <c r="D8" s="5">
        <v>0</v>
      </c>
      <c r="E8" s="5">
        <v>3.8961000000000001</v>
      </c>
      <c r="F8" s="5">
        <v>0</v>
      </c>
      <c r="G8" s="5">
        <v>0.64939999999999998</v>
      </c>
      <c r="H8" s="5">
        <v>0</v>
      </c>
      <c r="I8" s="5">
        <v>0</v>
      </c>
      <c r="J8" s="5">
        <v>1.9480999999999999</v>
      </c>
      <c r="K8" s="5">
        <v>0</v>
      </c>
      <c r="L8" s="7">
        <v>1000000</v>
      </c>
      <c r="M8" s="5">
        <f t="shared" si="0"/>
        <v>7.1430000000000007</v>
      </c>
      <c r="N8" s="7">
        <f t="shared" si="1"/>
        <v>1</v>
      </c>
      <c r="P8" s="2">
        <v>5</v>
      </c>
      <c r="Q8" s="2">
        <v>154</v>
      </c>
      <c r="R8" s="2">
        <v>11</v>
      </c>
      <c r="S8" s="2" t="s">
        <v>21</v>
      </c>
    </row>
    <row r="9" spans="1:19" x14ac:dyDescent="0.3">
      <c r="A9" s="4">
        <v>6</v>
      </c>
      <c r="B9" s="5">
        <v>0</v>
      </c>
      <c r="C9" s="5">
        <v>0</v>
      </c>
      <c r="D9" s="5">
        <v>0</v>
      </c>
      <c r="E9" s="5">
        <v>0</v>
      </c>
      <c r="F9" s="5">
        <v>0.43099999999999999</v>
      </c>
      <c r="G9" s="5">
        <v>0</v>
      </c>
      <c r="H9" s="5">
        <v>0.86209999999999998</v>
      </c>
      <c r="I9" s="5">
        <v>0</v>
      </c>
      <c r="J9" s="5">
        <v>0</v>
      </c>
      <c r="K9" s="5">
        <v>0.43099999999999999</v>
      </c>
      <c r="L9" s="7">
        <v>1000000</v>
      </c>
      <c r="M9" s="5">
        <f t="shared" si="0"/>
        <v>1.7241</v>
      </c>
      <c r="N9" s="7">
        <f t="shared" si="1"/>
        <v>14</v>
      </c>
      <c r="P9" s="2">
        <v>6</v>
      </c>
      <c r="Q9" s="2">
        <v>232</v>
      </c>
      <c r="R9" s="2">
        <v>4</v>
      </c>
      <c r="S9" s="2" t="s">
        <v>22</v>
      </c>
    </row>
    <row r="10" spans="1:19" x14ac:dyDescent="0.3">
      <c r="A10" s="4">
        <v>7</v>
      </c>
      <c r="B10" s="5">
        <v>0</v>
      </c>
      <c r="C10" s="5">
        <v>0</v>
      </c>
      <c r="D10" s="5">
        <v>1.2821</v>
      </c>
      <c r="E10" s="5">
        <v>0</v>
      </c>
      <c r="F10" s="5">
        <v>1.2821</v>
      </c>
      <c r="G10" s="5">
        <v>0.64100000000000001</v>
      </c>
      <c r="H10" s="5">
        <v>0</v>
      </c>
      <c r="I10" s="5">
        <v>0</v>
      </c>
      <c r="J10" s="5">
        <v>0.64100000000000001</v>
      </c>
      <c r="K10" s="5">
        <v>0</v>
      </c>
      <c r="L10" s="7">
        <v>1000000</v>
      </c>
      <c r="M10" s="5">
        <f t="shared" si="0"/>
        <v>3.8462000000000001</v>
      </c>
      <c r="N10" s="7">
        <f t="shared" si="1"/>
        <v>6</v>
      </c>
      <c r="P10" s="2">
        <v>7</v>
      </c>
      <c r="Q10" s="2">
        <v>156</v>
      </c>
      <c r="R10" s="2">
        <v>6</v>
      </c>
      <c r="S10" s="2" t="s">
        <v>23</v>
      </c>
    </row>
    <row r="11" spans="1:19" x14ac:dyDescent="0.3">
      <c r="A11" s="4">
        <v>8</v>
      </c>
      <c r="B11" s="5">
        <v>0</v>
      </c>
      <c r="C11" s="5">
        <v>0</v>
      </c>
      <c r="D11" s="5">
        <v>0</v>
      </c>
      <c r="E11" s="5">
        <v>0</v>
      </c>
      <c r="F11" s="5">
        <v>0.64100000000000001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7">
        <v>1000000</v>
      </c>
      <c r="M11" s="5">
        <f t="shared" si="0"/>
        <v>0.64100000000000001</v>
      </c>
      <c r="N11" s="7">
        <f t="shared" si="1"/>
        <v>19</v>
      </c>
      <c r="P11" s="2">
        <v>8</v>
      </c>
      <c r="Q11" s="2">
        <v>156</v>
      </c>
      <c r="R11" s="2">
        <v>1</v>
      </c>
      <c r="S11" s="2" t="s">
        <v>13</v>
      </c>
    </row>
    <row r="12" spans="1:19" x14ac:dyDescent="0.3">
      <c r="A12" s="4">
        <v>9</v>
      </c>
      <c r="B12" s="5">
        <v>0</v>
      </c>
      <c r="C12" s="5">
        <v>0</v>
      </c>
      <c r="D12" s="5">
        <v>0</v>
      </c>
      <c r="E12" s="5">
        <v>0</v>
      </c>
      <c r="F12" s="5">
        <v>1.8956999999999999</v>
      </c>
      <c r="G12" s="5">
        <v>0.47389999999999999</v>
      </c>
      <c r="H12" s="5">
        <v>0</v>
      </c>
      <c r="I12" s="5">
        <v>0.94789999999999996</v>
      </c>
      <c r="J12" s="5">
        <v>0</v>
      </c>
      <c r="K12" s="5">
        <v>0.47389999999999999</v>
      </c>
      <c r="L12" s="7">
        <v>1000000</v>
      </c>
      <c r="M12" s="5">
        <f t="shared" si="0"/>
        <v>3.7913999999999999</v>
      </c>
      <c r="N12" s="7">
        <f t="shared" si="1"/>
        <v>8</v>
      </c>
      <c r="P12" s="2">
        <v>9</v>
      </c>
      <c r="Q12" s="2">
        <v>211</v>
      </c>
      <c r="R12" s="2">
        <v>8</v>
      </c>
      <c r="S12" s="2" t="s">
        <v>24</v>
      </c>
    </row>
    <row r="13" spans="1:19" x14ac:dyDescent="0.3">
      <c r="A13" s="4">
        <v>10</v>
      </c>
      <c r="B13" s="5">
        <v>0</v>
      </c>
      <c r="C13" s="5">
        <v>0.48780000000000001</v>
      </c>
      <c r="D13" s="5">
        <v>0</v>
      </c>
      <c r="E13" s="5">
        <v>0.97560000000000002</v>
      </c>
      <c r="F13" s="5">
        <v>0.48780000000000001</v>
      </c>
      <c r="G13" s="5">
        <v>1.4634</v>
      </c>
      <c r="H13" s="5">
        <v>0</v>
      </c>
      <c r="I13" s="5">
        <v>0.97560000000000002</v>
      </c>
      <c r="J13" s="5">
        <v>0</v>
      </c>
      <c r="K13" s="5">
        <v>0</v>
      </c>
      <c r="L13" s="7">
        <v>1000000</v>
      </c>
      <c r="M13" s="5">
        <f t="shared" si="0"/>
        <v>4.3902000000000001</v>
      </c>
      <c r="N13" s="7">
        <f t="shared" si="1"/>
        <v>5</v>
      </c>
      <c r="P13" s="2">
        <v>10</v>
      </c>
      <c r="Q13" s="2">
        <v>205</v>
      </c>
      <c r="R13" s="2">
        <v>9</v>
      </c>
      <c r="S13" s="2" t="s">
        <v>25</v>
      </c>
    </row>
    <row r="14" spans="1:19" x14ac:dyDescent="0.3">
      <c r="A14" s="4">
        <v>11</v>
      </c>
      <c r="B14" s="5">
        <v>0.6734</v>
      </c>
      <c r="C14" s="5">
        <v>0</v>
      </c>
      <c r="D14" s="5">
        <v>0</v>
      </c>
      <c r="E14" s="5">
        <v>1.6835</v>
      </c>
      <c r="F14" s="5">
        <v>0.3367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7">
        <v>1000000</v>
      </c>
      <c r="M14" s="5">
        <f t="shared" si="0"/>
        <v>2.6936</v>
      </c>
      <c r="N14" s="7">
        <f t="shared" si="1"/>
        <v>12</v>
      </c>
      <c r="P14" s="2">
        <v>11</v>
      </c>
      <c r="Q14" s="2">
        <v>297</v>
      </c>
      <c r="R14" s="2">
        <v>8</v>
      </c>
      <c r="S14" s="2" t="s">
        <v>26</v>
      </c>
    </row>
    <row r="15" spans="1:19" x14ac:dyDescent="0.3">
      <c r="A15" s="4">
        <v>12</v>
      </c>
      <c r="B15" s="5">
        <v>0</v>
      </c>
      <c r="C15" s="5">
        <v>0.32790000000000002</v>
      </c>
      <c r="D15" s="5">
        <v>0</v>
      </c>
      <c r="E15" s="5">
        <v>0</v>
      </c>
      <c r="F15" s="5">
        <v>0.32790000000000002</v>
      </c>
      <c r="G15" s="5">
        <v>0.65569999999999995</v>
      </c>
      <c r="H15" s="5">
        <v>0.65569999999999995</v>
      </c>
      <c r="I15" s="5">
        <v>0.98360000000000003</v>
      </c>
      <c r="J15" s="5">
        <v>0.32790000000000002</v>
      </c>
      <c r="K15" s="5">
        <v>0</v>
      </c>
      <c r="L15" s="7">
        <v>1000000</v>
      </c>
      <c r="M15" s="5">
        <f t="shared" si="0"/>
        <v>3.2787000000000002</v>
      </c>
      <c r="N15" s="7">
        <f t="shared" si="1"/>
        <v>10</v>
      </c>
      <c r="P15" s="2">
        <v>12</v>
      </c>
      <c r="Q15" s="2">
        <v>305</v>
      </c>
      <c r="R15" s="2">
        <v>10</v>
      </c>
      <c r="S15" s="2" t="s">
        <v>27</v>
      </c>
    </row>
    <row r="16" spans="1:19" x14ac:dyDescent="0.3">
      <c r="A16" s="4">
        <v>13</v>
      </c>
      <c r="B16" s="5">
        <v>0</v>
      </c>
      <c r="C16" s="5">
        <v>0</v>
      </c>
      <c r="D16" s="5">
        <v>0</v>
      </c>
      <c r="E16" s="5">
        <v>1.9703999999999999</v>
      </c>
      <c r="F16" s="5">
        <v>0</v>
      </c>
      <c r="G16" s="5">
        <v>0.98519999999999996</v>
      </c>
      <c r="H16" s="5">
        <v>1.4778</v>
      </c>
      <c r="I16" s="5">
        <v>0</v>
      </c>
      <c r="J16" s="5">
        <v>0</v>
      </c>
      <c r="K16" s="5">
        <v>0</v>
      </c>
      <c r="L16" s="7">
        <v>1000000</v>
      </c>
      <c r="M16" s="5">
        <f t="shared" si="0"/>
        <v>4.4333999999999998</v>
      </c>
      <c r="N16" s="7">
        <f t="shared" si="1"/>
        <v>4</v>
      </c>
      <c r="P16" s="2">
        <v>13</v>
      </c>
      <c r="Q16" s="2">
        <v>203</v>
      </c>
      <c r="R16" s="2">
        <v>9</v>
      </c>
      <c r="S16" s="2" t="s">
        <v>28</v>
      </c>
    </row>
    <row r="17" spans="1:19" x14ac:dyDescent="0.3">
      <c r="A17" s="4">
        <v>14</v>
      </c>
      <c r="B17" s="5">
        <v>0</v>
      </c>
      <c r="C17" s="5">
        <v>0</v>
      </c>
      <c r="D17" s="5">
        <v>0.4</v>
      </c>
      <c r="E17" s="5">
        <v>0.8</v>
      </c>
      <c r="F17" s="5">
        <v>2.4</v>
      </c>
      <c r="G17" s="5">
        <v>0.4</v>
      </c>
      <c r="H17" s="5">
        <v>0</v>
      </c>
      <c r="I17" s="5">
        <v>0.8</v>
      </c>
      <c r="J17" s="5">
        <v>0</v>
      </c>
      <c r="K17" s="5">
        <v>0</v>
      </c>
      <c r="L17" s="7">
        <v>1000000</v>
      </c>
      <c r="M17" s="5">
        <f t="shared" si="0"/>
        <v>4.8</v>
      </c>
      <c r="N17" s="7">
        <f t="shared" si="1"/>
        <v>3</v>
      </c>
      <c r="P17" s="2">
        <v>14</v>
      </c>
      <c r="Q17" s="2">
        <v>250</v>
      </c>
      <c r="R17" s="2">
        <v>12</v>
      </c>
      <c r="S17" s="2" t="s">
        <v>29</v>
      </c>
    </row>
    <row r="18" spans="1:19" x14ac:dyDescent="0.3">
      <c r="A18" s="4">
        <v>15</v>
      </c>
      <c r="B18" s="5">
        <v>0.75760000000000005</v>
      </c>
      <c r="C18" s="5">
        <v>0</v>
      </c>
      <c r="D18" s="5">
        <v>0</v>
      </c>
      <c r="E18" s="5">
        <v>0</v>
      </c>
      <c r="F18" s="5">
        <v>5.3029999999999999</v>
      </c>
      <c r="G18" s="5">
        <v>0.75760000000000005</v>
      </c>
      <c r="H18" s="5">
        <v>0</v>
      </c>
      <c r="I18" s="5">
        <v>0</v>
      </c>
      <c r="J18" s="5">
        <v>0</v>
      </c>
      <c r="K18" s="5">
        <v>0</v>
      </c>
      <c r="L18" s="7">
        <v>1000000</v>
      </c>
      <c r="M18" s="5">
        <f t="shared" si="0"/>
        <v>6.8182</v>
      </c>
      <c r="N18" s="7">
        <f t="shared" si="1"/>
        <v>2</v>
      </c>
      <c r="P18" s="2">
        <v>15</v>
      </c>
      <c r="Q18" s="2">
        <v>132</v>
      </c>
      <c r="R18" s="2">
        <v>9</v>
      </c>
      <c r="S18" s="2" t="s">
        <v>30</v>
      </c>
    </row>
    <row r="19" spans="1:19" x14ac:dyDescent="0.3">
      <c r="A19" s="4">
        <v>16</v>
      </c>
      <c r="B19" s="5">
        <v>0</v>
      </c>
      <c r="C19" s="5">
        <v>0</v>
      </c>
      <c r="D19" s="5">
        <v>0</v>
      </c>
      <c r="E19" s="5">
        <v>0</v>
      </c>
      <c r="F19" s="5">
        <v>0.5988</v>
      </c>
      <c r="G19" s="5">
        <v>0.2994</v>
      </c>
      <c r="H19" s="5">
        <v>0.2994</v>
      </c>
      <c r="I19" s="5">
        <v>0</v>
      </c>
      <c r="J19" s="5">
        <v>0.2994</v>
      </c>
      <c r="K19" s="5">
        <v>0</v>
      </c>
      <c r="L19" s="7">
        <v>1000000</v>
      </c>
      <c r="M19" s="5">
        <f t="shared" si="0"/>
        <v>1.4969999999999999</v>
      </c>
      <c r="N19" s="7">
        <f t="shared" si="1"/>
        <v>16</v>
      </c>
      <c r="P19" s="2">
        <v>16</v>
      </c>
      <c r="Q19" s="2">
        <v>334</v>
      </c>
      <c r="R19" s="2">
        <v>5</v>
      </c>
      <c r="S19" s="2" t="s">
        <v>31</v>
      </c>
    </row>
    <row r="20" spans="1:19" x14ac:dyDescent="0.3">
      <c r="A20" s="4">
        <v>17</v>
      </c>
      <c r="B20" s="5">
        <v>0</v>
      </c>
      <c r="C20" s="5">
        <v>0</v>
      </c>
      <c r="D20" s="5">
        <v>0</v>
      </c>
      <c r="E20" s="5">
        <v>0</v>
      </c>
      <c r="F20" s="5">
        <v>1.9417</v>
      </c>
      <c r="G20" s="5">
        <v>0</v>
      </c>
      <c r="H20" s="5">
        <v>0.4854</v>
      </c>
      <c r="I20" s="5">
        <v>0</v>
      </c>
      <c r="J20" s="5">
        <v>0.4854</v>
      </c>
      <c r="K20" s="5">
        <v>0</v>
      </c>
      <c r="L20" s="7">
        <v>1000000</v>
      </c>
      <c r="M20" s="5">
        <f t="shared" si="0"/>
        <v>2.9124999999999996</v>
      </c>
      <c r="N20" s="7">
        <f t="shared" si="1"/>
        <v>11</v>
      </c>
      <c r="P20" s="2">
        <v>17</v>
      </c>
      <c r="Q20" s="2">
        <v>206</v>
      </c>
      <c r="R20" s="2">
        <v>6</v>
      </c>
      <c r="S20" s="2" t="s">
        <v>32</v>
      </c>
    </row>
    <row r="21" spans="1:19" x14ac:dyDescent="0.3">
      <c r="A21" s="4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1.0256000000000001</v>
      </c>
      <c r="I21" s="5">
        <v>0</v>
      </c>
      <c r="J21" s="5">
        <v>0</v>
      </c>
      <c r="K21" s="5">
        <v>0</v>
      </c>
      <c r="L21" s="7">
        <v>1000000</v>
      </c>
      <c r="M21" s="5">
        <f t="shared" si="0"/>
        <v>1.0256000000000001</v>
      </c>
      <c r="N21" s="7">
        <f t="shared" si="1"/>
        <v>17</v>
      </c>
      <c r="P21" s="2">
        <v>18</v>
      </c>
      <c r="Q21" s="2">
        <v>195</v>
      </c>
      <c r="R21" s="2">
        <v>2</v>
      </c>
      <c r="S21" s="2" t="s">
        <v>14</v>
      </c>
    </row>
    <row r="22" spans="1:19" x14ac:dyDescent="0.3">
      <c r="A22" s="4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7">
        <v>1000000</v>
      </c>
      <c r="M22" s="5">
        <f t="shared" si="0"/>
        <v>0</v>
      </c>
      <c r="N22" s="7">
        <f t="shared" si="1"/>
        <v>20</v>
      </c>
      <c r="P22" s="2">
        <v>19</v>
      </c>
      <c r="Q22" s="2">
        <v>173</v>
      </c>
      <c r="R22" s="2">
        <v>0</v>
      </c>
      <c r="S22" s="2" t="s">
        <v>11</v>
      </c>
    </row>
    <row r="23" spans="1:19" x14ac:dyDescent="0.3">
      <c r="A23" s="4">
        <v>20</v>
      </c>
      <c r="B23" s="5">
        <v>0</v>
      </c>
      <c r="C23" s="5">
        <v>0.5917</v>
      </c>
      <c r="D23" s="5">
        <v>0</v>
      </c>
      <c r="E23" s="5">
        <v>0.5917</v>
      </c>
      <c r="F23" s="5">
        <v>0.2959</v>
      </c>
      <c r="G23" s="5">
        <v>0</v>
      </c>
      <c r="H23" s="5">
        <v>0</v>
      </c>
      <c r="I23" s="5">
        <v>0</v>
      </c>
      <c r="J23" s="5">
        <v>0</v>
      </c>
      <c r="K23" s="5">
        <v>0.5917</v>
      </c>
      <c r="L23" s="7">
        <v>1000000</v>
      </c>
      <c r="M23" s="5">
        <f t="shared" si="0"/>
        <v>2.0710000000000002</v>
      </c>
      <c r="N23" s="7">
        <f t="shared" si="1"/>
        <v>13</v>
      </c>
      <c r="P23" s="2">
        <v>20</v>
      </c>
      <c r="Q23" s="2">
        <v>338</v>
      </c>
      <c r="R23" s="2">
        <v>7</v>
      </c>
      <c r="S23" s="2" t="s">
        <v>33</v>
      </c>
    </row>
    <row r="26" spans="1:19" ht="43.2" x14ac:dyDescent="0.3">
      <c r="A26" t="str">
        <f>A3</f>
        <v>ID</v>
      </c>
      <c r="B26" t="str">
        <f t="shared" ref="B26:L26" si="2">B3</f>
        <v>bizonyí</v>
      </c>
      <c r="C26" t="str">
        <f t="shared" si="2"/>
        <v>haték</v>
      </c>
      <c r="D26" t="str">
        <f t="shared" si="2"/>
        <v>szigni</v>
      </c>
      <c r="E26" t="str">
        <f t="shared" si="2"/>
        <v>modell</v>
      </c>
      <c r="F26" t="str">
        <f t="shared" si="2"/>
        <v>elemz</v>
      </c>
      <c r="G26" t="str">
        <f t="shared" si="2"/>
        <v>eredm</v>
      </c>
      <c r="H26" t="str">
        <f t="shared" si="2"/>
        <v>piac</v>
      </c>
      <c r="I26" t="str">
        <f t="shared" si="2"/>
        <v>alkalm</v>
      </c>
      <c r="J26" t="str">
        <f t="shared" si="2"/>
        <v>innov</v>
      </c>
      <c r="K26" t="str">
        <f t="shared" si="2"/>
        <v>gyakorl</v>
      </c>
      <c r="L26" t="str">
        <f t="shared" si="2"/>
        <v>Y0 (idealitás index)</v>
      </c>
      <c r="M26" s="3" t="s">
        <v>40</v>
      </c>
      <c r="N26" s="3" t="s">
        <v>280</v>
      </c>
    </row>
    <row r="27" spans="1:19" x14ac:dyDescent="0.3">
      <c r="A27">
        <f t="shared" ref="A27:L27" si="3">A4</f>
        <v>1</v>
      </c>
      <c r="B27">
        <f>RANK(B4,B$4:B$23,B$2)</f>
        <v>4</v>
      </c>
      <c r="C27">
        <f t="shared" ref="C27:K27" si="4">RANK(C4,C$4:C$23,C$2)</f>
        <v>7</v>
      </c>
      <c r="D27">
        <f t="shared" si="4"/>
        <v>3</v>
      </c>
      <c r="E27">
        <f t="shared" si="4"/>
        <v>4</v>
      </c>
      <c r="F27">
        <f t="shared" si="4"/>
        <v>11</v>
      </c>
      <c r="G27">
        <f t="shared" si="4"/>
        <v>4</v>
      </c>
      <c r="H27">
        <f t="shared" si="4"/>
        <v>3</v>
      </c>
      <c r="I27">
        <f t="shared" si="4"/>
        <v>5</v>
      </c>
      <c r="J27">
        <f t="shared" si="4"/>
        <v>6</v>
      </c>
      <c r="K27">
        <f t="shared" si="4"/>
        <v>4</v>
      </c>
      <c r="L27">
        <f t="shared" si="3"/>
        <v>1000000</v>
      </c>
      <c r="M27">
        <f>AVERAGE(B27:K27)</f>
        <v>5.0999999999999996</v>
      </c>
      <c r="N27" s="7">
        <f>RANK(M27,M$27:M$46,1)</f>
        <v>4</v>
      </c>
    </row>
    <row r="28" spans="1:19" x14ac:dyDescent="0.3">
      <c r="A28">
        <f t="shared" ref="A28:L28" si="5">A5</f>
        <v>2</v>
      </c>
      <c r="B28">
        <f t="shared" ref="B28:K28" si="6">RANK(B5,B$4:B$23,B$2)</f>
        <v>4</v>
      </c>
      <c r="C28">
        <f t="shared" si="6"/>
        <v>7</v>
      </c>
      <c r="D28">
        <f t="shared" si="6"/>
        <v>3</v>
      </c>
      <c r="E28">
        <f t="shared" si="6"/>
        <v>8</v>
      </c>
      <c r="F28">
        <f t="shared" si="6"/>
        <v>6</v>
      </c>
      <c r="G28">
        <f t="shared" si="6"/>
        <v>13</v>
      </c>
      <c r="H28">
        <f t="shared" si="6"/>
        <v>8</v>
      </c>
      <c r="I28">
        <f t="shared" si="6"/>
        <v>5</v>
      </c>
      <c r="J28">
        <f t="shared" si="6"/>
        <v>6</v>
      </c>
      <c r="K28">
        <f t="shared" si="6"/>
        <v>4</v>
      </c>
      <c r="L28">
        <f t="shared" si="5"/>
        <v>1000000</v>
      </c>
      <c r="M28">
        <f t="shared" ref="M28:M46" si="7">AVERAGE(B28:K28)</f>
        <v>6.4</v>
      </c>
      <c r="N28" s="7">
        <f t="shared" ref="N28:N46" si="8">RANK(M28,M$27:M$46,1)</f>
        <v>12</v>
      </c>
    </row>
    <row r="29" spans="1:19" x14ac:dyDescent="0.3">
      <c r="A29">
        <f t="shared" ref="A29:L29" si="9">A6</f>
        <v>3</v>
      </c>
      <c r="B29">
        <f t="shared" ref="B29:K29" si="10">RANK(B6,B$4:B$23,B$2)</f>
        <v>4</v>
      </c>
      <c r="C29">
        <f t="shared" si="10"/>
        <v>1</v>
      </c>
      <c r="D29">
        <f t="shared" si="10"/>
        <v>3</v>
      </c>
      <c r="E29">
        <f t="shared" si="10"/>
        <v>8</v>
      </c>
      <c r="F29">
        <f t="shared" si="10"/>
        <v>7</v>
      </c>
      <c r="G29">
        <f t="shared" si="10"/>
        <v>1</v>
      </c>
      <c r="H29">
        <f t="shared" si="10"/>
        <v>8</v>
      </c>
      <c r="I29">
        <f t="shared" si="10"/>
        <v>5</v>
      </c>
      <c r="J29">
        <f t="shared" si="10"/>
        <v>6</v>
      </c>
      <c r="K29">
        <f t="shared" si="10"/>
        <v>4</v>
      </c>
      <c r="L29">
        <f t="shared" si="9"/>
        <v>1000000</v>
      </c>
      <c r="M29">
        <f t="shared" si="7"/>
        <v>4.7</v>
      </c>
      <c r="N29" s="7">
        <f t="shared" si="8"/>
        <v>1</v>
      </c>
    </row>
    <row r="30" spans="1:19" x14ac:dyDescent="0.3">
      <c r="A30">
        <f t="shared" ref="A30:L30" si="11">A7</f>
        <v>4</v>
      </c>
      <c r="B30">
        <f t="shared" ref="B30:K30" si="12">RANK(B7,B$4:B$23,B$2)</f>
        <v>3</v>
      </c>
      <c r="C30">
        <f t="shared" si="12"/>
        <v>5</v>
      </c>
      <c r="D30">
        <f t="shared" si="12"/>
        <v>3</v>
      </c>
      <c r="E30">
        <f t="shared" si="12"/>
        <v>8</v>
      </c>
      <c r="F30">
        <f t="shared" si="12"/>
        <v>13</v>
      </c>
      <c r="G30">
        <f t="shared" si="12"/>
        <v>10</v>
      </c>
      <c r="H30">
        <f t="shared" si="12"/>
        <v>8</v>
      </c>
      <c r="I30">
        <f t="shared" si="12"/>
        <v>5</v>
      </c>
      <c r="J30">
        <f t="shared" si="12"/>
        <v>6</v>
      </c>
      <c r="K30">
        <f t="shared" si="12"/>
        <v>4</v>
      </c>
      <c r="L30">
        <f t="shared" si="11"/>
        <v>1000000</v>
      </c>
      <c r="M30">
        <f t="shared" si="7"/>
        <v>6.5</v>
      </c>
      <c r="N30" s="7">
        <f t="shared" si="8"/>
        <v>14</v>
      </c>
    </row>
    <row r="31" spans="1:19" x14ac:dyDescent="0.3">
      <c r="A31">
        <f t="shared" ref="A31:L31" si="13">A8</f>
        <v>5</v>
      </c>
      <c r="B31">
        <f t="shared" ref="B31:K31" si="14">RANK(B8,B$4:B$23,B$2)</f>
        <v>4</v>
      </c>
      <c r="C31">
        <f t="shared" si="14"/>
        <v>2</v>
      </c>
      <c r="D31">
        <f t="shared" si="14"/>
        <v>3</v>
      </c>
      <c r="E31">
        <f t="shared" si="14"/>
        <v>1</v>
      </c>
      <c r="F31">
        <f t="shared" si="14"/>
        <v>17</v>
      </c>
      <c r="G31">
        <f t="shared" si="14"/>
        <v>7</v>
      </c>
      <c r="H31">
        <f t="shared" si="14"/>
        <v>8</v>
      </c>
      <c r="I31">
        <f t="shared" si="14"/>
        <v>5</v>
      </c>
      <c r="J31">
        <f t="shared" si="14"/>
        <v>1</v>
      </c>
      <c r="K31">
        <f t="shared" si="14"/>
        <v>4</v>
      </c>
      <c r="L31">
        <f t="shared" si="13"/>
        <v>1000000</v>
      </c>
      <c r="M31">
        <f t="shared" si="7"/>
        <v>5.2</v>
      </c>
      <c r="N31" s="7">
        <f t="shared" si="8"/>
        <v>5</v>
      </c>
    </row>
    <row r="32" spans="1:19" x14ac:dyDescent="0.3">
      <c r="A32">
        <f t="shared" ref="A32:L32" si="15">A9</f>
        <v>6</v>
      </c>
      <c r="B32">
        <f t="shared" ref="B32:K32" si="16">RANK(B9,B$4:B$23,B$2)</f>
        <v>4</v>
      </c>
      <c r="C32">
        <f t="shared" si="16"/>
        <v>7</v>
      </c>
      <c r="D32">
        <f t="shared" si="16"/>
        <v>3</v>
      </c>
      <c r="E32">
        <f t="shared" si="16"/>
        <v>8</v>
      </c>
      <c r="F32">
        <f t="shared" si="16"/>
        <v>12</v>
      </c>
      <c r="G32">
        <f t="shared" si="16"/>
        <v>13</v>
      </c>
      <c r="H32">
        <f t="shared" si="16"/>
        <v>4</v>
      </c>
      <c r="I32">
        <f t="shared" si="16"/>
        <v>5</v>
      </c>
      <c r="J32">
        <f t="shared" si="16"/>
        <v>6</v>
      </c>
      <c r="K32">
        <f t="shared" si="16"/>
        <v>3</v>
      </c>
      <c r="L32">
        <f t="shared" si="15"/>
        <v>1000000</v>
      </c>
      <c r="M32">
        <f t="shared" si="7"/>
        <v>6.5</v>
      </c>
      <c r="N32" s="7">
        <f t="shared" si="8"/>
        <v>14</v>
      </c>
    </row>
    <row r="33" spans="1:17" x14ac:dyDescent="0.3">
      <c r="A33">
        <f t="shared" ref="A33:L33" si="17">A10</f>
        <v>7</v>
      </c>
      <c r="B33">
        <f t="shared" ref="B33:K33" si="18">RANK(B10,B$4:B$23,B$2)</f>
        <v>4</v>
      </c>
      <c r="C33">
        <f t="shared" si="18"/>
        <v>7</v>
      </c>
      <c r="D33">
        <f t="shared" si="18"/>
        <v>1</v>
      </c>
      <c r="E33">
        <f t="shared" si="18"/>
        <v>8</v>
      </c>
      <c r="F33">
        <f t="shared" si="18"/>
        <v>5</v>
      </c>
      <c r="G33">
        <f t="shared" si="18"/>
        <v>8</v>
      </c>
      <c r="H33">
        <f t="shared" si="18"/>
        <v>8</v>
      </c>
      <c r="I33">
        <f t="shared" si="18"/>
        <v>5</v>
      </c>
      <c r="J33">
        <f t="shared" si="18"/>
        <v>2</v>
      </c>
      <c r="K33">
        <f t="shared" si="18"/>
        <v>4</v>
      </c>
      <c r="L33">
        <f t="shared" si="17"/>
        <v>1000000</v>
      </c>
      <c r="M33">
        <f t="shared" si="7"/>
        <v>5.2</v>
      </c>
      <c r="N33" s="7">
        <f t="shared" si="8"/>
        <v>5</v>
      </c>
    </row>
    <row r="34" spans="1:17" x14ac:dyDescent="0.3">
      <c r="A34">
        <f t="shared" ref="A34:L34" si="19">A11</f>
        <v>8</v>
      </c>
      <c r="B34">
        <f t="shared" ref="B34:K34" si="20">RANK(B11,B$4:B$23,B$2)</f>
        <v>4</v>
      </c>
      <c r="C34">
        <f t="shared" si="20"/>
        <v>7</v>
      </c>
      <c r="D34">
        <f t="shared" si="20"/>
        <v>3</v>
      </c>
      <c r="E34">
        <f t="shared" si="20"/>
        <v>8</v>
      </c>
      <c r="F34">
        <f t="shared" si="20"/>
        <v>8</v>
      </c>
      <c r="G34">
        <f t="shared" si="20"/>
        <v>13</v>
      </c>
      <c r="H34">
        <f t="shared" si="20"/>
        <v>8</v>
      </c>
      <c r="I34">
        <f t="shared" si="20"/>
        <v>5</v>
      </c>
      <c r="J34">
        <f t="shared" si="20"/>
        <v>6</v>
      </c>
      <c r="K34">
        <f t="shared" si="20"/>
        <v>4</v>
      </c>
      <c r="L34">
        <f t="shared" si="19"/>
        <v>1000000</v>
      </c>
      <c r="M34">
        <f t="shared" si="7"/>
        <v>6.6</v>
      </c>
      <c r="N34" s="7">
        <f t="shared" si="8"/>
        <v>17</v>
      </c>
    </row>
    <row r="35" spans="1:17" x14ac:dyDescent="0.3">
      <c r="A35">
        <f t="shared" ref="A35:L35" si="21">A12</f>
        <v>9</v>
      </c>
      <c r="B35">
        <f t="shared" ref="B35:K35" si="22">RANK(B12,B$4:B$23,B$2)</f>
        <v>4</v>
      </c>
      <c r="C35">
        <f t="shared" si="22"/>
        <v>7</v>
      </c>
      <c r="D35">
        <f t="shared" si="22"/>
        <v>3</v>
      </c>
      <c r="E35">
        <f t="shared" si="22"/>
        <v>8</v>
      </c>
      <c r="F35">
        <f t="shared" si="22"/>
        <v>4</v>
      </c>
      <c r="G35">
        <f t="shared" si="22"/>
        <v>9</v>
      </c>
      <c r="H35">
        <f t="shared" si="22"/>
        <v>8</v>
      </c>
      <c r="I35">
        <f t="shared" si="22"/>
        <v>3</v>
      </c>
      <c r="J35">
        <f t="shared" si="22"/>
        <v>6</v>
      </c>
      <c r="K35">
        <f t="shared" si="22"/>
        <v>2</v>
      </c>
      <c r="L35">
        <f t="shared" si="21"/>
        <v>1000000</v>
      </c>
      <c r="M35">
        <f t="shared" si="7"/>
        <v>5.4</v>
      </c>
      <c r="N35" s="7">
        <f t="shared" si="8"/>
        <v>8</v>
      </c>
    </row>
    <row r="36" spans="1:17" x14ac:dyDescent="0.3">
      <c r="A36">
        <f t="shared" ref="A36:L36" si="23">A13</f>
        <v>10</v>
      </c>
      <c r="B36">
        <f t="shared" ref="B36:K36" si="24">RANK(B13,B$4:B$23,B$2)</f>
        <v>4</v>
      </c>
      <c r="C36">
        <f t="shared" si="24"/>
        <v>4</v>
      </c>
      <c r="D36">
        <f t="shared" si="24"/>
        <v>3</v>
      </c>
      <c r="E36">
        <f t="shared" si="24"/>
        <v>5</v>
      </c>
      <c r="F36">
        <f t="shared" si="24"/>
        <v>10</v>
      </c>
      <c r="G36">
        <f t="shared" si="24"/>
        <v>2</v>
      </c>
      <c r="H36">
        <f t="shared" si="24"/>
        <v>8</v>
      </c>
      <c r="I36">
        <f t="shared" si="24"/>
        <v>2</v>
      </c>
      <c r="J36">
        <f t="shared" si="24"/>
        <v>6</v>
      </c>
      <c r="K36">
        <f t="shared" si="24"/>
        <v>4</v>
      </c>
      <c r="L36">
        <f t="shared" si="23"/>
        <v>1000000</v>
      </c>
      <c r="M36">
        <f t="shared" si="7"/>
        <v>4.8</v>
      </c>
      <c r="N36" s="7">
        <f t="shared" si="8"/>
        <v>2</v>
      </c>
    </row>
    <row r="37" spans="1:17" x14ac:dyDescent="0.3">
      <c r="A37">
        <f t="shared" ref="A37:L37" si="25">A14</f>
        <v>11</v>
      </c>
      <c r="B37">
        <f t="shared" ref="B37:K37" si="26">RANK(B14,B$4:B$23,B$2)</f>
        <v>2</v>
      </c>
      <c r="C37">
        <f t="shared" si="26"/>
        <v>7</v>
      </c>
      <c r="D37">
        <f t="shared" si="26"/>
        <v>3</v>
      </c>
      <c r="E37">
        <f t="shared" si="26"/>
        <v>3</v>
      </c>
      <c r="F37">
        <f t="shared" si="26"/>
        <v>14</v>
      </c>
      <c r="G37">
        <f t="shared" si="26"/>
        <v>13</v>
      </c>
      <c r="H37">
        <f t="shared" si="26"/>
        <v>8</v>
      </c>
      <c r="I37">
        <f t="shared" si="26"/>
        <v>5</v>
      </c>
      <c r="J37">
        <f t="shared" si="26"/>
        <v>6</v>
      </c>
      <c r="K37">
        <f t="shared" si="26"/>
        <v>4</v>
      </c>
      <c r="L37">
        <f t="shared" si="25"/>
        <v>1000000</v>
      </c>
      <c r="M37">
        <f t="shared" si="7"/>
        <v>6.5</v>
      </c>
      <c r="N37" s="7">
        <f t="shared" si="8"/>
        <v>14</v>
      </c>
    </row>
    <row r="38" spans="1:17" x14ac:dyDescent="0.3">
      <c r="A38">
        <f t="shared" ref="A38:L38" si="27">A15</f>
        <v>12</v>
      </c>
      <c r="B38">
        <f t="shared" ref="B38:K38" si="28">RANK(B15,B$4:B$23,B$2)</f>
        <v>4</v>
      </c>
      <c r="C38">
        <f t="shared" si="28"/>
        <v>6</v>
      </c>
      <c r="D38">
        <f t="shared" si="28"/>
        <v>3</v>
      </c>
      <c r="E38">
        <f t="shared" si="28"/>
        <v>8</v>
      </c>
      <c r="F38">
        <f t="shared" si="28"/>
        <v>15</v>
      </c>
      <c r="G38">
        <f t="shared" si="28"/>
        <v>6</v>
      </c>
      <c r="H38">
        <f t="shared" si="28"/>
        <v>5</v>
      </c>
      <c r="I38">
        <f t="shared" si="28"/>
        <v>1</v>
      </c>
      <c r="J38">
        <f t="shared" si="28"/>
        <v>4</v>
      </c>
      <c r="K38">
        <f t="shared" si="28"/>
        <v>4</v>
      </c>
      <c r="L38">
        <f t="shared" si="27"/>
        <v>1000000</v>
      </c>
      <c r="M38">
        <f t="shared" si="7"/>
        <v>5.6</v>
      </c>
      <c r="N38" s="7">
        <f t="shared" si="8"/>
        <v>10</v>
      </c>
    </row>
    <row r="39" spans="1:17" x14ac:dyDescent="0.3">
      <c r="A39">
        <f t="shared" ref="A39:L39" si="29">A16</f>
        <v>13</v>
      </c>
      <c r="B39">
        <f t="shared" ref="B39:K39" si="30">RANK(B16,B$4:B$23,B$2)</f>
        <v>4</v>
      </c>
      <c r="C39">
        <f t="shared" si="30"/>
        <v>7</v>
      </c>
      <c r="D39">
        <f t="shared" si="30"/>
        <v>3</v>
      </c>
      <c r="E39">
        <f t="shared" si="30"/>
        <v>2</v>
      </c>
      <c r="F39">
        <f t="shared" si="30"/>
        <v>17</v>
      </c>
      <c r="G39">
        <f t="shared" si="30"/>
        <v>3</v>
      </c>
      <c r="H39">
        <f t="shared" si="30"/>
        <v>1</v>
      </c>
      <c r="I39">
        <f t="shared" si="30"/>
        <v>5</v>
      </c>
      <c r="J39">
        <f t="shared" si="30"/>
        <v>6</v>
      </c>
      <c r="K39">
        <f t="shared" si="30"/>
        <v>4</v>
      </c>
      <c r="L39">
        <f t="shared" si="29"/>
        <v>1000000</v>
      </c>
      <c r="M39">
        <f t="shared" si="7"/>
        <v>5.2</v>
      </c>
      <c r="N39" s="7">
        <f t="shared" si="8"/>
        <v>5</v>
      </c>
    </row>
    <row r="40" spans="1:17" x14ac:dyDescent="0.3">
      <c r="A40">
        <f t="shared" ref="A40:L40" si="31">A17</f>
        <v>14</v>
      </c>
      <c r="B40">
        <f t="shared" ref="B40:K40" si="32">RANK(B17,B$4:B$23,B$2)</f>
        <v>4</v>
      </c>
      <c r="C40">
        <f t="shared" si="32"/>
        <v>7</v>
      </c>
      <c r="D40">
        <f t="shared" si="32"/>
        <v>2</v>
      </c>
      <c r="E40">
        <f t="shared" si="32"/>
        <v>6</v>
      </c>
      <c r="F40">
        <f t="shared" si="32"/>
        <v>2</v>
      </c>
      <c r="G40">
        <f t="shared" si="32"/>
        <v>11</v>
      </c>
      <c r="H40">
        <f t="shared" si="32"/>
        <v>8</v>
      </c>
      <c r="I40">
        <f t="shared" si="32"/>
        <v>4</v>
      </c>
      <c r="J40">
        <f t="shared" si="32"/>
        <v>6</v>
      </c>
      <c r="K40">
        <f t="shared" si="32"/>
        <v>4</v>
      </c>
      <c r="L40">
        <f t="shared" si="31"/>
        <v>1000000</v>
      </c>
      <c r="M40">
        <f t="shared" si="7"/>
        <v>5.4</v>
      </c>
      <c r="N40" s="7">
        <f t="shared" si="8"/>
        <v>8</v>
      </c>
    </row>
    <row r="41" spans="1:17" x14ac:dyDescent="0.3">
      <c r="A41">
        <f t="shared" ref="A41:L41" si="33">A18</f>
        <v>15</v>
      </c>
      <c r="B41">
        <f t="shared" ref="B41:K41" si="34">RANK(B18,B$4:B$23,B$2)</f>
        <v>1</v>
      </c>
      <c r="C41">
        <f t="shared" si="34"/>
        <v>7</v>
      </c>
      <c r="D41">
        <f t="shared" si="34"/>
        <v>3</v>
      </c>
      <c r="E41">
        <f t="shared" si="34"/>
        <v>8</v>
      </c>
      <c r="F41">
        <f t="shared" si="34"/>
        <v>1</v>
      </c>
      <c r="G41">
        <f t="shared" si="34"/>
        <v>5</v>
      </c>
      <c r="H41">
        <f t="shared" si="34"/>
        <v>8</v>
      </c>
      <c r="I41">
        <f t="shared" si="34"/>
        <v>5</v>
      </c>
      <c r="J41">
        <f t="shared" si="34"/>
        <v>6</v>
      </c>
      <c r="K41">
        <f t="shared" si="34"/>
        <v>4</v>
      </c>
      <c r="L41">
        <f t="shared" si="33"/>
        <v>1000000</v>
      </c>
      <c r="M41">
        <f t="shared" si="7"/>
        <v>4.8</v>
      </c>
      <c r="N41" s="7">
        <f t="shared" si="8"/>
        <v>2</v>
      </c>
    </row>
    <row r="42" spans="1:17" x14ac:dyDescent="0.3">
      <c r="A42">
        <f t="shared" ref="A42:L42" si="35">A19</f>
        <v>16</v>
      </c>
      <c r="B42">
        <f t="shared" ref="B42:K42" si="36">RANK(B19,B$4:B$23,B$2)</f>
        <v>4</v>
      </c>
      <c r="C42">
        <f t="shared" si="36"/>
        <v>7</v>
      </c>
      <c r="D42">
        <f t="shared" si="36"/>
        <v>3</v>
      </c>
      <c r="E42">
        <f t="shared" si="36"/>
        <v>8</v>
      </c>
      <c r="F42">
        <f t="shared" si="36"/>
        <v>9</v>
      </c>
      <c r="G42">
        <f t="shared" si="36"/>
        <v>12</v>
      </c>
      <c r="H42">
        <f t="shared" si="36"/>
        <v>7</v>
      </c>
      <c r="I42">
        <f t="shared" si="36"/>
        <v>5</v>
      </c>
      <c r="J42">
        <f t="shared" si="36"/>
        <v>5</v>
      </c>
      <c r="K42">
        <f t="shared" si="36"/>
        <v>4</v>
      </c>
      <c r="L42">
        <f t="shared" si="35"/>
        <v>1000000</v>
      </c>
      <c r="M42">
        <f t="shared" si="7"/>
        <v>6.4</v>
      </c>
      <c r="N42" s="7">
        <f t="shared" si="8"/>
        <v>12</v>
      </c>
    </row>
    <row r="43" spans="1:17" x14ac:dyDescent="0.3">
      <c r="A43">
        <f t="shared" ref="A43:L43" si="37">A20</f>
        <v>17</v>
      </c>
      <c r="B43">
        <f t="shared" ref="B43:K43" si="38">RANK(B20,B$4:B$23,B$2)</f>
        <v>4</v>
      </c>
      <c r="C43">
        <f t="shared" si="38"/>
        <v>7</v>
      </c>
      <c r="D43">
        <f t="shared" si="38"/>
        <v>3</v>
      </c>
      <c r="E43">
        <f t="shared" si="38"/>
        <v>8</v>
      </c>
      <c r="F43">
        <f t="shared" si="38"/>
        <v>3</v>
      </c>
      <c r="G43">
        <f t="shared" si="38"/>
        <v>13</v>
      </c>
      <c r="H43">
        <f t="shared" si="38"/>
        <v>6</v>
      </c>
      <c r="I43">
        <f t="shared" si="38"/>
        <v>5</v>
      </c>
      <c r="J43">
        <f t="shared" si="38"/>
        <v>3</v>
      </c>
      <c r="K43">
        <f t="shared" si="38"/>
        <v>4</v>
      </c>
      <c r="L43">
        <f t="shared" si="37"/>
        <v>1000000</v>
      </c>
      <c r="M43">
        <f t="shared" si="7"/>
        <v>5.6</v>
      </c>
      <c r="N43" s="7">
        <f t="shared" si="8"/>
        <v>10</v>
      </c>
    </row>
    <row r="44" spans="1:17" x14ac:dyDescent="0.3">
      <c r="A44">
        <f t="shared" ref="A44:L44" si="39">A21</f>
        <v>18</v>
      </c>
      <c r="B44">
        <f t="shared" ref="B44:K44" si="40">RANK(B21,B$4:B$23,B$2)</f>
        <v>4</v>
      </c>
      <c r="C44">
        <f t="shared" si="40"/>
        <v>7</v>
      </c>
      <c r="D44">
        <f t="shared" si="40"/>
        <v>3</v>
      </c>
      <c r="E44">
        <f t="shared" si="40"/>
        <v>8</v>
      </c>
      <c r="F44">
        <f t="shared" si="40"/>
        <v>17</v>
      </c>
      <c r="G44">
        <f t="shared" si="40"/>
        <v>13</v>
      </c>
      <c r="H44">
        <f t="shared" si="40"/>
        <v>2</v>
      </c>
      <c r="I44">
        <f t="shared" si="40"/>
        <v>5</v>
      </c>
      <c r="J44">
        <f t="shared" si="40"/>
        <v>6</v>
      </c>
      <c r="K44">
        <f t="shared" si="40"/>
        <v>4</v>
      </c>
      <c r="L44">
        <f t="shared" si="39"/>
        <v>1000000</v>
      </c>
      <c r="M44">
        <f t="shared" si="7"/>
        <v>6.9</v>
      </c>
      <c r="N44" s="7">
        <f t="shared" si="8"/>
        <v>19</v>
      </c>
    </row>
    <row r="45" spans="1:17" x14ac:dyDescent="0.3">
      <c r="A45">
        <f t="shared" ref="A45:L45" si="41">A22</f>
        <v>19</v>
      </c>
      <c r="B45">
        <f t="shared" ref="B45:K45" si="42">RANK(B22,B$4:B$23,B$2)</f>
        <v>4</v>
      </c>
      <c r="C45">
        <f t="shared" si="42"/>
        <v>7</v>
      </c>
      <c r="D45">
        <f t="shared" si="42"/>
        <v>3</v>
      </c>
      <c r="E45">
        <f t="shared" si="42"/>
        <v>8</v>
      </c>
      <c r="F45">
        <f t="shared" si="42"/>
        <v>17</v>
      </c>
      <c r="G45">
        <f t="shared" si="42"/>
        <v>13</v>
      </c>
      <c r="H45">
        <f t="shared" si="42"/>
        <v>8</v>
      </c>
      <c r="I45">
        <f t="shared" si="42"/>
        <v>5</v>
      </c>
      <c r="J45">
        <f t="shared" si="42"/>
        <v>6</v>
      </c>
      <c r="K45">
        <f t="shared" si="42"/>
        <v>4</v>
      </c>
      <c r="L45">
        <f t="shared" si="41"/>
        <v>1000000</v>
      </c>
      <c r="M45">
        <f t="shared" si="7"/>
        <v>7.5</v>
      </c>
      <c r="N45" s="7">
        <f t="shared" si="8"/>
        <v>20</v>
      </c>
    </row>
    <row r="46" spans="1:17" x14ac:dyDescent="0.3">
      <c r="A46">
        <f t="shared" ref="A46:L46" si="43">A23</f>
        <v>20</v>
      </c>
      <c r="B46">
        <f t="shared" ref="B46:K46" si="44">RANK(B23,B$4:B$23,B$2)</f>
        <v>4</v>
      </c>
      <c r="C46">
        <f t="shared" si="44"/>
        <v>3</v>
      </c>
      <c r="D46">
        <f t="shared" si="44"/>
        <v>3</v>
      </c>
      <c r="E46">
        <f t="shared" si="44"/>
        <v>7</v>
      </c>
      <c r="F46">
        <f t="shared" si="44"/>
        <v>16</v>
      </c>
      <c r="G46">
        <f t="shared" si="44"/>
        <v>13</v>
      </c>
      <c r="H46">
        <f t="shared" si="44"/>
        <v>8</v>
      </c>
      <c r="I46">
        <f t="shared" si="44"/>
        <v>5</v>
      </c>
      <c r="J46">
        <f t="shared" si="44"/>
        <v>6</v>
      </c>
      <c r="K46">
        <f t="shared" si="44"/>
        <v>1</v>
      </c>
      <c r="L46">
        <f t="shared" si="43"/>
        <v>1000000</v>
      </c>
      <c r="M46">
        <f t="shared" si="7"/>
        <v>6.6</v>
      </c>
      <c r="N46" s="7">
        <f t="shared" si="8"/>
        <v>17</v>
      </c>
    </row>
    <row r="48" spans="1:17" x14ac:dyDescent="0.3">
      <c r="N48" t="s">
        <v>281</v>
      </c>
      <c r="O48" s="17">
        <f>CORREL(O50:O69,$O$50:$O$69)</f>
        <v>1</v>
      </c>
      <c r="P48" s="17">
        <f t="shared" ref="P48:Q48" si="45">CORREL(P50:P69,$O$50:$O$69)</f>
        <v>0.96078695839048123</v>
      </c>
      <c r="Q48" s="17">
        <f t="shared" si="45"/>
        <v>0.8562075298591153</v>
      </c>
    </row>
    <row r="49" spans="2:20" ht="28.8" x14ac:dyDescent="0.3">
      <c r="B49" t="s">
        <v>181</v>
      </c>
      <c r="C49" t="s">
        <v>181</v>
      </c>
      <c r="D49" t="s">
        <v>181</v>
      </c>
      <c r="E49" t="s">
        <v>181</v>
      </c>
      <c r="F49" t="s">
        <v>181</v>
      </c>
      <c r="G49" t="s">
        <v>181</v>
      </c>
      <c r="H49" t="s">
        <v>181</v>
      </c>
      <c r="I49" t="s">
        <v>181</v>
      </c>
      <c r="J49" t="s">
        <v>181</v>
      </c>
      <c r="K49" t="s">
        <v>181</v>
      </c>
      <c r="L49" t="s">
        <v>181</v>
      </c>
      <c r="M49" t="s">
        <v>277</v>
      </c>
      <c r="N49" s="6" t="s">
        <v>278</v>
      </c>
      <c r="O49" s="6" t="s">
        <v>279</v>
      </c>
      <c r="P49" t="str">
        <f>N26</f>
        <v>naiv sorrend2</v>
      </c>
      <c r="Q49" t="str">
        <f>N3</f>
        <v>naiv sorrend1</v>
      </c>
      <c r="S49" t="s">
        <v>282</v>
      </c>
      <c r="T49" t="s">
        <v>283</v>
      </c>
    </row>
    <row r="50" spans="2:20" x14ac:dyDescent="0.3">
      <c r="B50">
        <f>21-B27</f>
        <v>17</v>
      </c>
      <c r="C50">
        <f t="shared" ref="C50:K50" si="46">21-C27</f>
        <v>14</v>
      </c>
      <c r="D50">
        <f t="shared" si="46"/>
        <v>18</v>
      </c>
      <c r="E50">
        <f t="shared" si="46"/>
        <v>17</v>
      </c>
      <c r="F50">
        <f t="shared" si="46"/>
        <v>10</v>
      </c>
      <c r="G50">
        <f t="shared" si="46"/>
        <v>17</v>
      </c>
      <c r="H50">
        <f t="shared" si="46"/>
        <v>18</v>
      </c>
      <c r="I50">
        <f t="shared" si="46"/>
        <v>16</v>
      </c>
      <c r="J50">
        <f t="shared" si="46"/>
        <v>15</v>
      </c>
      <c r="K50">
        <f t="shared" si="46"/>
        <v>17</v>
      </c>
      <c r="L50">
        <v>1000000</v>
      </c>
      <c r="M50">
        <f>IF(modellek!N74*modellek!AD74&lt;=0,1,)</f>
        <v>1</v>
      </c>
      <c r="N50" s="24">
        <f>modellek!L74</f>
        <v>1000007.1</v>
      </c>
      <c r="O50">
        <f>RANK(N50,N$50:N$69,0)</f>
        <v>4</v>
      </c>
      <c r="P50">
        <f t="shared" ref="P50:P69" si="47">N27</f>
        <v>4</v>
      </c>
      <c r="Q50">
        <f t="shared" ref="Q50:Q69" si="48">N4</f>
        <v>9</v>
      </c>
      <c r="S50">
        <f>$O50-P50</f>
        <v>0</v>
      </c>
      <c r="T50">
        <f t="shared" ref="T50:T69" si="49">$O50-Q50</f>
        <v>-5</v>
      </c>
    </row>
    <row r="51" spans="2:20" ht="15" thickBot="1" x14ac:dyDescent="0.35">
      <c r="B51">
        <f t="shared" ref="B51:K51" si="50">21-B28</f>
        <v>17</v>
      </c>
      <c r="C51">
        <f t="shared" si="50"/>
        <v>14</v>
      </c>
      <c r="D51">
        <f t="shared" si="50"/>
        <v>18</v>
      </c>
      <c r="E51">
        <f t="shared" si="50"/>
        <v>13</v>
      </c>
      <c r="F51">
        <f t="shared" si="50"/>
        <v>15</v>
      </c>
      <c r="G51">
        <f t="shared" si="50"/>
        <v>8</v>
      </c>
      <c r="H51">
        <f t="shared" si="50"/>
        <v>13</v>
      </c>
      <c r="I51">
        <f t="shared" si="50"/>
        <v>16</v>
      </c>
      <c r="J51">
        <f t="shared" si="50"/>
        <v>15</v>
      </c>
      <c r="K51">
        <f t="shared" si="50"/>
        <v>17</v>
      </c>
      <c r="L51">
        <v>1000000</v>
      </c>
      <c r="M51">
        <f>IF(modellek!N75*modellek!AD75&lt;=0,1,)</f>
        <v>1</v>
      </c>
      <c r="N51" s="24">
        <f>modellek!L75</f>
        <v>999992.1</v>
      </c>
      <c r="O51">
        <f t="shared" ref="O51:O69" si="51">RANK(N51,N$50:N$69,0)</f>
        <v>15</v>
      </c>
      <c r="P51">
        <f t="shared" si="47"/>
        <v>12</v>
      </c>
      <c r="Q51">
        <f t="shared" si="48"/>
        <v>18</v>
      </c>
      <c r="S51">
        <f t="shared" ref="S51:S69" si="52">$O51-P51</f>
        <v>3</v>
      </c>
      <c r="T51">
        <f t="shared" si="49"/>
        <v>-3</v>
      </c>
    </row>
    <row r="52" spans="2:20" ht="15" thickBot="1" x14ac:dyDescent="0.35">
      <c r="B52">
        <f t="shared" ref="B52:K52" si="53">21-B29</f>
        <v>17</v>
      </c>
      <c r="C52">
        <f t="shared" si="53"/>
        <v>20</v>
      </c>
      <c r="D52">
        <f t="shared" si="53"/>
        <v>18</v>
      </c>
      <c r="E52">
        <f t="shared" si="53"/>
        <v>13</v>
      </c>
      <c r="F52">
        <f t="shared" si="53"/>
        <v>14</v>
      </c>
      <c r="G52">
        <f t="shared" si="53"/>
        <v>20</v>
      </c>
      <c r="H52">
        <f t="shared" si="53"/>
        <v>13</v>
      </c>
      <c r="I52">
        <f t="shared" si="53"/>
        <v>16</v>
      </c>
      <c r="J52">
        <f t="shared" si="53"/>
        <v>15</v>
      </c>
      <c r="K52">
        <f t="shared" si="53"/>
        <v>17</v>
      </c>
      <c r="L52">
        <v>1000000</v>
      </c>
      <c r="M52">
        <f>IF(modellek!N76*modellek!AD76&lt;=0,1,)</f>
        <v>1</v>
      </c>
      <c r="N52" s="24">
        <f>modellek!L76</f>
        <v>1000009.1</v>
      </c>
      <c r="O52" s="25">
        <f t="shared" si="51"/>
        <v>1</v>
      </c>
      <c r="P52" s="26">
        <f t="shared" si="47"/>
        <v>1</v>
      </c>
      <c r="Q52" s="29">
        <f t="shared" si="48"/>
        <v>7</v>
      </c>
      <c r="R52" s="26"/>
      <c r="S52" s="26">
        <f t="shared" si="52"/>
        <v>0</v>
      </c>
      <c r="T52" s="27">
        <f t="shared" si="49"/>
        <v>-6</v>
      </c>
    </row>
    <row r="53" spans="2:20" x14ac:dyDescent="0.3">
      <c r="B53">
        <f t="shared" ref="B53:K53" si="54">21-B30</f>
        <v>18</v>
      </c>
      <c r="C53">
        <f t="shared" si="54"/>
        <v>16</v>
      </c>
      <c r="D53">
        <f t="shared" si="54"/>
        <v>18</v>
      </c>
      <c r="E53">
        <f t="shared" si="54"/>
        <v>13</v>
      </c>
      <c r="F53">
        <f t="shared" si="54"/>
        <v>8</v>
      </c>
      <c r="G53">
        <f t="shared" si="54"/>
        <v>11</v>
      </c>
      <c r="H53">
        <f t="shared" si="54"/>
        <v>13</v>
      </c>
      <c r="I53">
        <f t="shared" si="54"/>
        <v>16</v>
      </c>
      <c r="J53">
        <f t="shared" si="54"/>
        <v>15</v>
      </c>
      <c r="K53">
        <f t="shared" si="54"/>
        <v>17</v>
      </c>
      <c r="L53">
        <v>1000000</v>
      </c>
      <c r="M53">
        <f>IF(modellek!N77*modellek!AD77&lt;=0,1,)</f>
        <v>1</v>
      </c>
      <c r="N53" s="24">
        <f>modellek!L77</f>
        <v>999991.1</v>
      </c>
      <c r="O53">
        <f t="shared" si="51"/>
        <v>16</v>
      </c>
      <c r="P53">
        <f t="shared" si="47"/>
        <v>14</v>
      </c>
      <c r="Q53">
        <f t="shared" si="48"/>
        <v>15</v>
      </c>
      <c r="S53">
        <f t="shared" si="52"/>
        <v>2</v>
      </c>
      <c r="T53">
        <f t="shared" si="49"/>
        <v>1</v>
      </c>
    </row>
    <row r="54" spans="2:20" x14ac:dyDescent="0.3">
      <c r="B54">
        <f t="shared" ref="B54:K54" si="55">21-B31</f>
        <v>17</v>
      </c>
      <c r="C54">
        <f t="shared" si="55"/>
        <v>19</v>
      </c>
      <c r="D54">
        <f t="shared" si="55"/>
        <v>18</v>
      </c>
      <c r="E54">
        <f t="shared" si="55"/>
        <v>20</v>
      </c>
      <c r="F54">
        <f t="shared" si="55"/>
        <v>4</v>
      </c>
      <c r="G54">
        <f t="shared" si="55"/>
        <v>14</v>
      </c>
      <c r="H54">
        <f t="shared" si="55"/>
        <v>13</v>
      </c>
      <c r="I54">
        <f t="shared" si="55"/>
        <v>16</v>
      </c>
      <c r="J54">
        <f t="shared" si="55"/>
        <v>20</v>
      </c>
      <c r="K54">
        <f t="shared" si="55"/>
        <v>17</v>
      </c>
      <c r="L54">
        <v>1000000</v>
      </c>
      <c r="M54">
        <f>IF(modellek!N78*modellek!AD78&lt;=0,1,)</f>
        <v>1</v>
      </c>
      <c r="N54" s="24">
        <f>modellek!L78</f>
        <v>1000006.6</v>
      </c>
      <c r="O54">
        <f t="shared" si="51"/>
        <v>5</v>
      </c>
      <c r="P54">
        <f t="shared" si="47"/>
        <v>5</v>
      </c>
      <c r="Q54">
        <f t="shared" si="48"/>
        <v>1</v>
      </c>
      <c r="S54">
        <f t="shared" si="52"/>
        <v>0</v>
      </c>
      <c r="T54">
        <f t="shared" si="49"/>
        <v>4</v>
      </c>
    </row>
    <row r="55" spans="2:20" x14ac:dyDescent="0.3">
      <c r="B55">
        <f t="shared" ref="B55:K55" si="56">21-B32</f>
        <v>17</v>
      </c>
      <c r="C55">
        <f t="shared" si="56"/>
        <v>14</v>
      </c>
      <c r="D55">
        <f t="shared" si="56"/>
        <v>18</v>
      </c>
      <c r="E55">
        <f t="shared" si="56"/>
        <v>13</v>
      </c>
      <c r="F55">
        <f t="shared" si="56"/>
        <v>9</v>
      </c>
      <c r="G55">
        <f t="shared" si="56"/>
        <v>8</v>
      </c>
      <c r="H55">
        <f t="shared" si="56"/>
        <v>17</v>
      </c>
      <c r="I55">
        <f t="shared" si="56"/>
        <v>16</v>
      </c>
      <c r="J55">
        <f t="shared" si="56"/>
        <v>15</v>
      </c>
      <c r="K55">
        <f t="shared" si="56"/>
        <v>18</v>
      </c>
      <c r="L55">
        <v>1000000</v>
      </c>
      <c r="M55">
        <f>IF(modellek!N79*modellek!AD79&lt;=0,1,)</f>
        <v>1</v>
      </c>
      <c r="N55" s="24">
        <f>modellek!L79</f>
        <v>999996.1</v>
      </c>
      <c r="O55">
        <f t="shared" si="51"/>
        <v>14</v>
      </c>
      <c r="P55">
        <f t="shared" si="47"/>
        <v>14</v>
      </c>
      <c r="Q55">
        <f t="shared" si="48"/>
        <v>14</v>
      </c>
      <c r="S55">
        <f t="shared" si="52"/>
        <v>0</v>
      </c>
      <c r="T55">
        <f t="shared" si="49"/>
        <v>0</v>
      </c>
    </row>
    <row r="56" spans="2:20" x14ac:dyDescent="0.3">
      <c r="B56">
        <f t="shared" ref="B56:K56" si="57">21-B33</f>
        <v>17</v>
      </c>
      <c r="C56">
        <f t="shared" si="57"/>
        <v>14</v>
      </c>
      <c r="D56">
        <f t="shared" si="57"/>
        <v>20</v>
      </c>
      <c r="E56">
        <f t="shared" si="57"/>
        <v>13</v>
      </c>
      <c r="F56">
        <f t="shared" si="57"/>
        <v>16</v>
      </c>
      <c r="G56">
        <f t="shared" si="57"/>
        <v>13</v>
      </c>
      <c r="H56">
        <f t="shared" si="57"/>
        <v>13</v>
      </c>
      <c r="I56">
        <f t="shared" si="57"/>
        <v>16</v>
      </c>
      <c r="J56">
        <f t="shared" si="57"/>
        <v>19</v>
      </c>
      <c r="K56">
        <f t="shared" si="57"/>
        <v>17</v>
      </c>
      <c r="L56">
        <v>1000000</v>
      </c>
      <c r="M56">
        <f>IF(modellek!N80*modellek!AD80&lt;=0,1,)</f>
        <v>1</v>
      </c>
      <c r="N56" s="24">
        <f>modellek!L80</f>
        <v>1000006.6</v>
      </c>
      <c r="O56">
        <f t="shared" si="51"/>
        <v>5</v>
      </c>
      <c r="P56">
        <f t="shared" si="47"/>
        <v>5</v>
      </c>
      <c r="Q56">
        <f t="shared" si="48"/>
        <v>6</v>
      </c>
      <c r="S56">
        <f t="shared" si="52"/>
        <v>0</v>
      </c>
      <c r="T56">
        <f t="shared" si="49"/>
        <v>-1</v>
      </c>
    </row>
    <row r="57" spans="2:20" x14ac:dyDescent="0.3">
      <c r="B57">
        <f t="shared" ref="B57:K57" si="58">21-B34</f>
        <v>17</v>
      </c>
      <c r="C57">
        <f t="shared" si="58"/>
        <v>14</v>
      </c>
      <c r="D57">
        <f t="shared" si="58"/>
        <v>18</v>
      </c>
      <c r="E57">
        <f t="shared" si="58"/>
        <v>13</v>
      </c>
      <c r="F57">
        <f t="shared" si="58"/>
        <v>13</v>
      </c>
      <c r="G57">
        <f t="shared" si="58"/>
        <v>8</v>
      </c>
      <c r="H57">
        <f t="shared" si="58"/>
        <v>13</v>
      </c>
      <c r="I57">
        <f t="shared" si="58"/>
        <v>16</v>
      </c>
      <c r="J57">
        <f t="shared" si="58"/>
        <v>15</v>
      </c>
      <c r="K57">
        <f t="shared" si="58"/>
        <v>17</v>
      </c>
      <c r="L57">
        <v>1000000</v>
      </c>
      <c r="M57">
        <f>IF(modellek!N81*modellek!AD81&lt;=0,1,)</f>
        <v>1</v>
      </c>
      <c r="N57" s="24">
        <f>modellek!L81</f>
        <v>999990.1</v>
      </c>
      <c r="O57">
        <f t="shared" si="51"/>
        <v>18</v>
      </c>
      <c r="P57">
        <f t="shared" si="47"/>
        <v>17</v>
      </c>
      <c r="Q57">
        <f t="shared" si="48"/>
        <v>19</v>
      </c>
      <c r="S57">
        <f t="shared" si="52"/>
        <v>1</v>
      </c>
      <c r="T57">
        <f t="shared" si="49"/>
        <v>-1</v>
      </c>
    </row>
    <row r="58" spans="2:20" ht="15" thickBot="1" x14ac:dyDescent="0.35">
      <c r="B58">
        <f t="shared" ref="B58:K58" si="59">21-B35</f>
        <v>17</v>
      </c>
      <c r="C58">
        <f t="shared" si="59"/>
        <v>14</v>
      </c>
      <c r="D58">
        <f t="shared" si="59"/>
        <v>18</v>
      </c>
      <c r="E58">
        <f t="shared" si="59"/>
        <v>13</v>
      </c>
      <c r="F58">
        <f t="shared" si="59"/>
        <v>17</v>
      </c>
      <c r="G58">
        <f t="shared" si="59"/>
        <v>12</v>
      </c>
      <c r="H58">
        <f t="shared" si="59"/>
        <v>13</v>
      </c>
      <c r="I58">
        <f t="shared" si="59"/>
        <v>18</v>
      </c>
      <c r="J58">
        <f t="shared" si="59"/>
        <v>15</v>
      </c>
      <c r="K58">
        <f t="shared" si="59"/>
        <v>19</v>
      </c>
      <c r="L58">
        <v>1000000</v>
      </c>
      <c r="M58">
        <f>IF(modellek!N82*modellek!AD82&lt;=0,1,)</f>
        <v>1</v>
      </c>
      <c r="N58" s="24">
        <f>modellek!L82</f>
        <v>1000005.6</v>
      </c>
      <c r="O58">
        <f t="shared" si="51"/>
        <v>8</v>
      </c>
      <c r="P58">
        <f t="shared" si="47"/>
        <v>8</v>
      </c>
      <c r="Q58">
        <f t="shared" si="48"/>
        <v>8</v>
      </c>
      <c r="S58">
        <f t="shared" si="52"/>
        <v>0</v>
      </c>
      <c r="T58">
        <f t="shared" si="49"/>
        <v>0</v>
      </c>
    </row>
    <row r="59" spans="2:20" ht="15" thickBot="1" x14ac:dyDescent="0.35">
      <c r="B59">
        <f t="shared" ref="B59:K59" si="60">21-B36</f>
        <v>17</v>
      </c>
      <c r="C59">
        <f t="shared" si="60"/>
        <v>17</v>
      </c>
      <c r="D59">
        <f t="shared" si="60"/>
        <v>18</v>
      </c>
      <c r="E59">
        <f t="shared" si="60"/>
        <v>16</v>
      </c>
      <c r="F59">
        <f t="shared" si="60"/>
        <v>11</v>
      </c>
      <c r="G59">
        <f t="shared" si="60"/>
        <v>19</v>
      </c>
      <c r="H59">
        <f t="shared" si="60"/>
        <v>13</v>
      </c>
      <c r="I59">
        <f t="shared" si="60"/>
        <v>19</v>
      </c>
      <c r="J59">
        <f t="shared" si="60"/>
        <v>15</v>
      </c>
      <c r="K59">
        <f t="shared" si="60"/>
        <v>17</v>
      </c>
      <c r="L59">
        <v>1000000</v>
      </c>
      <c r="M59">
        <f>IF(modellek!N83*modellek!AD83&lt;=0,1,)</f>
        <v>1</v>
      </c>
      <c r="N59" s="24">
        <f>modellek!L83</f>
        <v>1000008.6</v>
      </c>
      <c r="O59" s="25">
        <f t="shared" si="51"/>
        <v>2</v>
      </c>
      <c r="P59" s="26">
        <f t="shared" si="47"/>
        <v>2</v>
      </c>
      <c r="Q59" s="28">
        <f t="shared" si="48"/>
        <v>5</v>
      </c>
      <c r="R59" s="26"/>
      <c r="S59" s="26">
        <f t="shared" si="52"/>
        <v>0</v>
      </c>
      <c r="T59" s="27">
        <f t="shared" si="49"/>
        <v>-3</v>
      </c>
    </row>
    <row r="60" spans="2:20" x14ac:dyDescent="0.3">
      <c r="B60">
        <f t="shared" ref="B60:K60" si="61">21-B37</f>
        <v>19</v>
      </c>
      <c r="C60">
        <f t="shared" si="61"/>
        <v>14</v>
      </c>
      <c r="D60">
        <f t="shared" si="61"/>
        <v>18</v>
      </c>
      <c r="E60">
        <f t="shared" si="61"/>
        <v>18</v>
      </c>
      <c r="F60">
        <f t="shared" si="61"/>
        <v>7</v>
      </c>
      <c r="G60">
        <f t="shared" si="61"/>
        <v>8</v>
      </c>
      <c r="H60">
        <f t="shared" si="61"/>
        <v>13</v>
      </c>
      <c r="I60">
        <f t="shared" si="61"/>
        <v>16</v>
      </c>
      <c r="J60">
        <f t="shared" si="61"/>
        <v>15</v>
      </c>
      <c r="K60">
        <f t="shared" si="61"/>
        <v>17</v>
      </c>
      <c r="L60">
        <v>1000000</v>
      </c>
      <c r="M60">
        <f>IF(modellek!N84*modellek!AD84&lt;=0,1,)</f>
        <v>1</v>
      </c>
      <c r="N60" s="24">
        <f>modellek!L84</f>
        <v>999991.1</v>
      </c>
      <c r="O60">
        <f t="shared" si="51"/>
        <v>16</v>
      </c>
      <c r="P60">
        <f t="shared" si="47"/>
        <v>14</v>
      </c>
      <c r="Q60">
        <f t="shared" si="48"/>
        <v>12</v>
      </c>
      <c r="S60">
        <f t="shared" si="52"/>
        <v>2</v>
      </c>
      <c r="T60">
        <f t="shared" si="49"/>
        <v>4</v>
      </c>
    </row>
    <row r="61" spans="2:20" x14ac:dyDescent="0.3">
      <c r="B61">
        <f t="shared" ref="B61:K61" si="62">21-B38</f>
        <v>17</v>
      </c>
      <c r="C61">
        <f t="shared" si="62"/>
        <v>15</v>
      </c>
      <c r="D61">
        <f t="shared" si="62"/>
        <v>18</v>
      </c>
      <c r="E61">
        <f t="shared" si="62"/>
        <v>13</v>
      </c>
      <c r="F61">
        <f t="shared" si="62"/>
        <v>6</v>
      </c>
      <c r="G61">
        <f t="shared" si="62"/>
        <v>15</v>
      </c>
      <c r="H61">
        <f t="shared" si="62"/>
        <v>16</v>
      </c>
      <c r="I61">
        <f t="shared" si="62"/>
        <v>20</v>
      </c>
      <c r="J61">
        <f t="shared" si="62"/>
        <v>17</v>
      </c>
      <c r="K61">
        <f t="shared" si="62"/>
        <v>17</v>
      </c>
      <c r="L61">
        <v>1000000</v>
      </c>
      <c r="M61">
        <f>IF(modellek!N85*modellek!AD85&lt;=0,1,)</f>
        <v>1</v>
      </c>
      <c r="N61" s="24">
        <f>modellek!L85</f>
        <v>1000005.1</v>
      </c>
      <c r="O61">
        <f t="shared" si="51"/>
        <v>9</v>
      </c>
      <c r="P61">
        <f t="shared" si="47"/>
        <v>10</v>
      </c>
      <c r="Q61">
        <f t="shared" si="48"/>
        <v>10</v>
      </c>
      <c r="S61">
        <f t="shared" si="52"/>
        <v>-1</v>
      </c>
      <c r="T61">
        <f t="shared" si="49"/>
        <v>-1</v>
      </c>
    </row>
    <row r="62" spans="2:20" x14ac:dyDescent="0.3">
      <c r="B62">
        <f t="shared" ref="B62:K62" si="63">21-B39</f>
        <v>17</v>
      </c>
      <c r="C62">
        <f t="shared" si="63"/>
        <v>14</v>
      </c>
      <c r="D62">
        <f t="shared" si="63"/>
        <v>18</v>
      </c>
      <c r="E62">
        <f t="shared" si="63"/>
        <v>19</v>
      </c>
      <c r="F62">
        <f t="shared" si="63"/>
        <v>4</v>
      </c>
      <c r="G62">
        <f t="shared" si="63"/>
        <v>18</v>
      </c>
      <c r="H62">
        <f t="shared" si="63"/>
        <v>20</v>
      </c>
      <c r="I62">
        <f t="shared" si="63"/>
        <v>16</v>
      </c>
      <c r="J62">
        <f t="shared" si="63"/>
        <v>15</v>
      </c>
      <c r="K62">
        <f t="shared" si="63"/>
        <v>17</v>
      </c>
      <c r="L62">
        <v>1000000</v>
      </c>
      <c r="M62">
        <f>IF(modellek!N86*modellek!AD86&lt;=0,1,)</f>
        <v>1</v>
      </c>
      <c r="N62" s="24">
        <f>modellek!L86</f>
        <v>1000006.6</v>
      </c>
      <c r="O62">
        <f t="shared" si="51"/>
        <v>5</v>
      </c>
      <c r="P62">
        <f t="shared" si="47"/>
        <v>5</v>
      </c>
      <c r="Q62">
        <f t="shared" si="48"/>
        <v>4</v>
      </c>
      <c r="S62">
        <f t="shared" si="52"/>
        <v>0</v>
      </c>
      <c r="T62">
        <f t="shared" si="49"/>
        <v>1</v>
      </c>
    </row>
    <row r="63" spans="2:20" ht="15" thickBot="1" x14ac:dyDescent="0.35">
      <c r="B63">
        <f t="shared" ref="B63:K63" si="64">21-B40</f>
        <v>17</v>
      </c>
      <c r="C63">
        <f t="shared" si="64"/>
        <v>14</v>
      </c>
      <c r="D63">
        <f t="shared" si="64"/>
        <v>19</v>
      </c>
      <c r="E63">
        <f t="shared" si="64"/>
        <v>15</v>
      </c>
      <c r="F63">
        <f t="shared" si="64"/>
        <v>19</v>
      </c>
      <c r="G63">
        <f t="shared" si="64"/>
        <v>10</v>
      </c>
      <c r="H63">
        <f t="shared" si="64"/>
        <v>13</v>
      </c>
      <c r="I63">
        <f t="shared" si="64"/>
        <v>17</v>
      </c>
      <c r="J63">
        <f t="shared" si="64"/>
        <v>15</v>
      </c>
      <c r="K63">
        <f t="shared" si="64"/>
        <v>17</v>
      </c>
      <c r="L63">
        <v>1000000</v>
      </c>
      <c r="M63">
        <f>IF(modellek!N87*modellek!AD87&lt;=0,1,)</f>
        <v>1</v>
      </c>
      <c r="N63" s="24">
        <f>modellek!L87</f>
        <v>1000003.1</v>
      </c>
      <c r="O63">
        <f t="shared" si="51"/>
        <v>11</v>
      </c>
      <c r="P63">
        <f t="shared" si="47"/>
        <v>8</v>
      </c>
      <c r="Q63">
        <f t="shared" si="48"/>
        <v>3</v>
      </c>
      <c r="S63">
        <f t="shared" si="52"/>
        <v>3</v>
      </c>
      <c r="T63">
        <f t="shared" si="49"/>
        <v>8</v>
      </c>
    </row>
    <row r="64" spans="2:20" ht="15" thickBot="1" x14ac:dyDescent="0.35">
      <c r="B64">
        <f t="shared" ref="B64:K64" si="65">21-B41</f>
        <v>20</v>
      </c>
      <c r="C64">
        <f t="shared" si="65"/>
        <v>14</v>
      </c>
      <c r="D64">
        <f t="shared" si="65"/>
        <v>18</v>
      </c>
      <c r="E64">
        <f t="shared" si="65"/>
        <v>13</v>
      </c>
      <c r="F64">
        <f t="shared" si="65"/>
        <v>20</v>
      </c>
      <c r="G64">
        <f t="shared" si="65"/>
        <v>16</v>
      </c>
      <c r="H64">
        <f t="shared" si="65"/>
        <v>13</v>
      </c>
      <c r="I64">
        <f t="shared" si="65"/>
        <v>16</v>
      </c>
      <c r="J64">
        <f t="shared" si="65"/>
        <v>15</v>
      </c>
      <c r="K64">
        <f t="shared" si="65"/>
        <v>17</v>
      </c>
      <c r="L64">
        <v>1000000</v>
      </c>
      <c r="M64">
        <f>IF(modellek!N88*modellek!AD88&lt;=0,1,)</f>
        <v>1</v>
      </c>
      <c r="N64" s="24">
        <f>modellek!L88</f>
        <v>1000008.6</v>
      </c>
      <c r="O64" s="25">
        <f t="shared" si="51"/>
        <v>2</v>
      </c>
      <c r="P64" s="26">
        <f t="shared" si="47"/>
        <v>2</v>
      </c>
      <c r="Q64" s="28">
        <f t="shared" si="48"/>
        <v>2</v>
      </c>
      <c r="R64" s="26"/>
      <c r="S64" s="26">
        <f t="shared" si="52"/>
        <v>0</v>
      </c>
      <c r="T64" s="27">
        <f t="shared" si="49"/>
        <v>0</v>
      </c>
    </row>
    <row r="65" spans="2:20" x14ac:dyDescent="0.3">
      <c r="B65">
        <f t="shared" ref="B65:K65" si="66">21-B42</f>
        <v>17</v>
      </c>
      <c r="C65">
        <f t="shared" si="66"/>
        <v>14</v>
      </c>
      <c r="D65">
        <f t="shared" si="66"/>
        <v>18</v>
      </c>
      <c r="E65">
        <f t="shared" si="66"/>
        <v>13</v>
      </c>
      <c r="F65">
        <f t="shared" si="66"/>
        <v>12</v>
      </c>
      <c r="G65">
        <f t="shared" si="66"/>
        <v>9</v>
      </c>
      <c r="H65">
        <f t="shared" si="66"/>
        <v>14</v>
      </c>
      <c r="I65">
        <f t="shared" si="66"/>
        <v>16</v>
      </c>
      <c r="J65">
        <f t="shared" si="66"/>
        <v>16</v>
      </c>
      <c r="K65">
        <f t="shared" si="66"/>
        <v>17</v>
      </c>
      <c r="L65">
        <v>1000000</v>
      </c>
      <c r="M65">
        <f>IF(modellek!N89*modellek!AD89&lt;=0,1,)</f>
        <v>1</v>
      </c>
      <c r="N65" s="24">
        <f>modellek!L89</f>
        <v>999996.6</v>
      </c>
      <c r="O65">
        <f t="shared" si="51"/>
        <v>13</v>
      </c>
      <c r="P65">
        <f t="shared" si="47"/>
        <v>12</v>
      </c>
      <c r="Q65">
        <f t="shared" si="48"/>
        <v>16</v>
      </c>
      <c r="S65">
        <f t="shared" si="52"/>
        <v>1</v>
      </c>
      <c r="T65">
        <f t="shared" si="49"/>
        <v>-3</v>
      </c>
    </row>
    <row r="66" spans="2:20" x14ac:dyDescent="0.3">
      <c r="B66">
        <f t="shared" ref="B66:K66" si="67">21-B43</f>
        <v>17</v>
      </c>
      <c r="C66">
        <f t="shared" si="67"/>
        <v>14</v>
      </c>
      <c r="D66">
        <f t="shared" si="67"/>
        <v>18</v>
      </c>
      <c r="E66">
        <f t="shared" si="67"/>
        <v>13</v>
      </c>
      <c r="F66">
        <f t="shared" si="67"/>
        <v>18</v>
      </c>
      <c r="G66">
        <f t="shared" si="67"/>
        <v>8</v>
      </c>
      <c r="H66">
        <f t="shared" si="67"/>
        <v>15</v>
      </c>
      <c r="I66">
        <f t="shared" si="67"/>
        <v>16</v>
      </c>
      <c r="J66">
        <f t="shared" si="67"/>
        <v>18</v>
      </c>
      <c r="K66">
        <f t="shared" si="67"/>
        <v>17</v>
      </c>
      <c r="L66">
        <v>1000000</v>
      </c>
      <c r="M66">
        <f>IF(modellek!N90*modellek!AD90&lt;=0,1,)</f>
        <v>1</v>
      </c>
      <c r="N66" s="24">
        <f>modellek!L90</f>
        <v>1000005.1</v>
      </c>
      <c r="O66">
        <f t="shared" si="51"/>
        <v>9</v>
      </c>
      <c r="P66">
        <f t="shared" si="47"/>
        <v>10</v>
      </c>
      <c r="Q66">
        <f t="shared" si="48"/>
        <v>11</v>
      </c>
      <c r="S66">
        <f t="shared" si="52"/>
        <v>-1</v>
      </c>
      <c r="T66">
        <f t="shared" si="49"/>
        <v>-2</v>
      </c>
    </row>
    <row r="67" spans="2:20" x14ac:dyDescent="0.3">
      <c r="B67">
        <f t="shared" ref="B67:K67" si="68">21-B44</f>
        <v>17</v>
      </c>
      <c r="C67">
        <f t="shared" si="68"/>
        <v>14</v>
      </c>
      <c r="D67">
        <f t="shared" si="68"/>
        <v>18</v>
      </c>
      <c r="E67">
        <f t="shared" si="68"/>
        <v>13</v>
      </c>
      <c r="F67">
        <f t="shared" si="68"/>
        <v>4</v>
      </c>
      <c r="G67">
        <f t="shared" si="68"/>
        <v>8</v>
      </c>
      <c r="H67">
        <f t="shared" si="68"/>
        <v>19</v>
      </c>
      <c r="I67">
        <f t="shared" si="68"/>
        <v>16</v>
      </c>
      <c r="J67">
        <f t="shared" si="68"/>
        <v>15</v>
      </c>
      <c r="K67">
        <f t="shared" si="68"/>
        <v>17</v>
      </c>
      <c r="L67">
        <v>1000000</v>
      </c>
      <c r="M67">
        <f>IF(modellek!N91*modellek!AD91&lt;=0,1,)</f>
        <v>1</v>
      </c>
      <c r="N67" s="24">
        <f>modellek!L91</f>
        <v>999989.6</v>
      </c>
      <c r="O67">
        <f t="shared" si="51"/>
        <v>19</v>
      </c>
      <c r="P67">
        <f t="shared" si="47"/>
        <v>19</v>
      </c>
      <c r="Q67">
        <f t="shared" si="48"/>
        <v>17</v>
      </c>
      <c r="S67">
        <f t="shared" si="52"/>
        <v>0</v>
      </c>
      <c r="T67">
        <f t="shared" si="49"/>
        <v>2</v>
      </c>
    </row>
    <row r="68" spans="2:20" x14ac:dyDescent="0.3">
      <c r="B68">
        <f t="shared" ref="B68:K68" si="69">21-B45</f>
        <v>17</v>
      </c>
      <c r="C68">
        <f t="shared" si="69"/>
        <v>14</v>
      </c>
      <c r="D68">
        <f t="shared" si="69"/>
        <v>18</v>
      </c>
      <c r="E68">
        <f t="shared" si="69"/>
        <v>13</v>
      </c>
      <c r="F68">
        <f t="shared" si="69"/>
        <v>4</v>
      </c>
      <c r="G68">
        <f t="shared" si="69"/>
        <v>8</v>
      </c>
      <c r="H68">
        <f t="shared" si="69"/>
        <v>13</v>
      </c>
      <c r="I68">
        <f t="shared" si="69"/>
        <v>16</v>
      </c>
      <c r="J68">
        <f t="shared" si="69"/>
        <v>15</v>
      </c>
      <c r="K68">
        <f t="shared" si="69"/>
        <v>17</v>
      </c>
      <c r="L68">
        <v>1000000</v>
      </c>
      <c r="M68">
        <f>IF(modellek!N92*modellek!AD92&lt;=0,1,)</f>
        <v>1</v>
      </c>
      <c r="N68" s="24">
        <f>modellek!L92</f>
        <v>999981.1</v>
      </c>
      <c r="O68">
        <f t="shared" si="51"/>
        <v>20</v>
      </c>
      <c r="P68">
        <f t="shared" si="47"/>
        <v>20</v>
      </c>
      <c r="Q68">
        <f t="shared" si="48"/>
        <v>20</v>
      </c>
      <c r="S68">
        <f t="shared" si="52"/>
        <v>0</v>
      </c>
      <c r="T68">
        <f t="shared" si="49"/>
        <v>0</v>
      </c>
    </row>
    <row r="69" spans="2:20" ht="15" thickBot="1" x14ac:dyDescent="0.35">
      <c r="B69">
        <f t="shared" ref="B69:K69" si="70">21-B46</f>
        <v>17</v>
      </c>
      <c r="C69">
        <f t="shared" si="70"/>
        <v>18</v>
      </c>
      <c r="D69">
        <f t="shared" si="70"/>
        <v>18</v>
      </c>
      <c r="E69">
        <f t="shared" si="70"/>
        <v>14</v>
      </c>
      <c r="F69">
        <f t="shared" si="70"/>
        <v>5</v>
      </c>
      <c r="G69">
        <f t="shared" si="70"/>
        <v>8</v>
      </c>
      <c r="H69">
        <f t="shared" si="70"/>
        <v>13</v>
      </c>
      <c r="I69">
        <f t="shared" si="70"/>
        <v>16</v>
      </c>
      <c r="J69">
        <f t="shared" si="70"/>
        <v>15</v>
      </c>
      <c r="K69">
        <f t="shared" si="70"/>
        <v>20</v>
      </c>
      <c r="L69">
        <v>1000000</v>
      </c>
      <c r="M69">
        <f>IF(modellek!N93*modellek!AD93&lt;=0,1,)</f>
        <v>1</v>
      </c>
      <c r="N69" s="24">
        <f>modellek!L93</f>
        <v>999999.6</v>
      </c>
      <c r="O69">
        <f t="shared" si="51"/>
        <v>12</v>
      </c>
      <c r="P69">
        <f t="shared" si="47"/>
        <v>17</v>
      </c>
      <c r="Q69">
        <f t="shared" si="48"/>
        <v>13</v>
      </c>
      <c r="S69">
        <f t="shared" si="52"/>
        <v>-5</v>
      </c>
      <c r="T69">
        <f t="shared" si="49"/>
        <v>-1</v>
      </c>
    </row>
    <row r="70" spans="2:20" x14ac:dyDescent="0.3">
      <c r="R70" s="18" t="s">
        <v>284</v>
      </c>
      <c r="S70" s="19">
        <f>MAX(S50:S69)</f>
        <v>3</v>
      </c>
      <c r="T70" s="20">
        <f>MAX(T50:T69)</f>
        <v>8</v>
      </c>
    </row>
    <row r="71" spans="2:20" ht="15" thickBot="1" x14ac:dyDescent="0.35">
      <c r="R71" s="21" t="s">
        <v>285</v>
      </c>
      <c r="S71" s="22">
        <f>MIN(S50:S69)</f>
        <v>-5</v>
      </c>
      <c r="T71" s="23">
        <f t="shared" ref="T71" si="71">MIN(T50:T69)</f>
        <v>-6</v>
      </c>
    </row>
  </sheetData>
  <conditionalFormatting sqref="B4:K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:K4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F26F-0E1F-40E3-880F-0D1009B5127E}">
  <dimension ref="A1:AE107"/>
  <sheetViews>
    <sheetView topLeftCell="G66" workbookViewId="0">
      <selection activeCell="Q1" sqref="Q1:AE107"/>
    </sheetView>
  </sheetViews>
  <sheetFormatPr defaultRowHeight="14.4" x14ac:dyDescent="0.3"/>
  <sheetData>
    <row r="1" spans="1:28" ht="18" x14ac:dyDescent="0.3">
      <c r="A1" s="8"/>
      <c r="Q1" s="8"/>
    </row>
    <row r="2" spans="1:28" x14ac:dyDescent="0.3">
      <c r="A2" s="4"/>
      <c r="Q2" s="4"/>
    </row>
    <row r="5" spans="1:28" ht="18" x14ac:dyDescent="0.3">
      <c r="A5" s="9" t="s">
        <v>42</v>
      </c>
      <c r="B5" s="10">
        <v>4842879</v>
      </c>
      <c r="C5" s="9" t="s">
        <v>43</v>
      </c>
      <c r="D5" s="10">
        <v>20</v>
      </c>
      <c r="E5" s="9" t="s">
        <v>44</v>
      </c>
      <c r="F5" s="10">
        <v>10</v>
      </c>
      <c r="G5" s="9" t="s">
        <v>45</v>
      </c>
      <c r="H5" s="10">
        <v>20</v>
      </c>
      <c r="I5" s="9" t="s">
        <v>46</v>
      </c>
      <c r="J5" s="10">
        <v>0</v>
      </c>
      <c r="K5" s="9" t="s">
        <v>47</v>
      </c>
      <c r="L5" s="10" t="s">
        <v>48</v>
      </c>
      <c r="Q5" s="9" t="s">
        <v>42</v>
      </c>
      <c r="R5" s="10">
        <v>3695465</v>
      </c>
      <c r="S5" s="9" t="s">
        <v>43</v>
      </c>
      <c r="T5" s="10">
        <v>20</v>
      </c>
      <c r="U5" s="9" t="s">
        <v>44</v>
      </c>
      <c r="V5" s="10">
        <v>10</v>
      </c>
      <c r="W5" s="9" t="s">
        <v>45</v>
      </c>
      <c r="X5" s="10">
        <v>20</v>
      </c>
      <c r="Y5" s="9" t="s">
        <v>46</v>
      </c>
      <c r="Z5" s="10">
        <v>0</v>
      </c>
      <c r="AA5" s="9" t="s">
        <v>47</v>
      </c>
      <c r="AB5" s="10" t="s">
        <v>182</v>
      </c>
    </row>
    <row r="6" spans="1:28" ht="18.600000000000001" thickBot="1" x14ac:dyDescent="0.35">
      <c r="A6" s="8"/>
      <c r="Q6" s="8"/>
    </row>
    <row r="7" spans="1:28" ht="15" thickBot="1" x14ac:dyDescent="0.35">
      <c r="A7" s="11" t="s">
        <v>49</v>
      </c>
      <c r="B7" s="11" t="s">
        <v>50</v>
      </c>
      <c r="C7" s="11" t="s">
        <v>51</v>
      </c>
      <c r="D7" s="11" t="s">
        <v>52</v>
      </c>
      <c r="E7" s="11" t="s">
        <v>53</v>
      </c>
      <c r="F7" s="11" t="s">
        <v>54</v>
      </c>
      <c r="G7" s="11" t="s">
        <v>55</v>
      </c>
      <c r="H7" s="11" t="s">
        <v>56</v>
      </c>
      <c r="I7" s="11" t="s">
        <v>57</v>
      </c>
      <c r="J7" s="11" t="s">
        <v>58</v>
      </c>
      <c r="K7" s="11" t="s">
        <v>59</v>
      </c>
      <c r="L7" s="11" t="s">
        <v>60</v>
      </c>
      <c r="Q7" s="11" t="s">
        <v>49</v>
      </c>
      <c r="R7" s="11" t="s">
        <v>50</v>
      </c>
      <c r="S7" s="11" t="s">
        <v>51</v>
      </c>
      <c r="T7" s="11" t="s">
        <v>52</v>
      </c>
      <c r="U7" s="11" t="s">
        <v>53</v>
      </c>
      <c r="V7" s="11" t="s">
        <v>54</v>
      </c>
      <c r="W7" s="11" t="s">
        <v>55</v>
      </c>
      <c r="X7" s="11" t="s">
        <v>56</v>
      </c>
      <c r="Y7" s="11" t="s">
        <v>57</v>
      </c>
      <c r="Z7" s="11" t="s">
        <v>58</v>
      </c>
      <c r="AA7" s="11" t="s">
        <v>59</v>
      </c>
      <c r="AB7" s="11" t="s">
        <v>60</v>
      </c>
    </row>
    <row r="8" spans="1:28" ht="15" thickBot="1" x14ac:dyDescent="0.35">
      <c r="A8" s="11" t="s">
        <v>61</v>
      </c>
      <c r="B8" s="12">
        <v>4</v>
      </c>
      <c r="C8" s="12">
        <v>7</v>
      </c>
      <c r="D8" s="12">
        <v>3</v>
      </c>
      <c r="E8" s="12">
        <v>4</v>
      </c>
      <c r="F8" s="12">
        <v>11</v>
      </c>
      <c r="G8" s="12">
        <v>4</v>
      </c>
      <c r="H8" s="12">
        <v>3</v>
      </c>
      <c r="I8" s="12">
        <v>5</v>
      </c>
      <c r="J8" s="12">
        <v>6</v>
      </c>
      <c r="K8" s="12">
        <v>4</v>
      </c>
      <c r="L8" s="12">
        <v>1000000</v>
      </c>
      <c r="Q8" s="11" t="s">
        <v>61</v>
      </c>
      <c r="R8" s="12">
        <v>17</v>
      </c>
      <c r="S8" s="12">
        <v>14</v>
      </c>
      <c r="T8" s="12">
        <v>18</v>
      </c>
      <c r="U8" s="12">
        <v>17</v>
      </c>
      <c r="V8" s="12">
        <v>10</v>
      </c>
      <c r="W8" s="12">
        <v>17</v>
      </c>
      <c r="X8" s="12">
        <v>18</v>
      </c>
      <c r="Y8" s="12">
        <v>16</v>
      </c>
      <c r="Z8" s="12">
        <v>15</v>
      </c>
      <c r="AA8" s="12">
        <v>17</v>
      </c>
      <c r="AB8" s="12">
        <v>1000000</v>
      </c>
    </row>
    <row r="9" spans="1:28" ht="15" thickBot="1" x14ac:dyDescent="0.35">
      <c r="A9" s="11" t="s">
        <v>62</v>
      </c>
      <c r="B9" s="12">
        <v>4</v>
      </c>
      <c r="C9" s="12">
        <v>7</v>
      </c>
      <c r="D9" s="12">
        <v>3</v>
      </c>
      <c r="E9" s="12">
        <v>8</v>
      </c>
      <c r="F9" s="12">
        <v>6</v>
      </c>
      <c r="G9" s="12">
        <v>13</v>
      </c>
      <c r="H9" s="12">
        <v>8</v>
      </c>
      <c r="I9" s="12">
        <v>5</v>
      </c>
      <c r="J9" s="12">
        <v>6</v>
      </c>
      <c r="K9" s="12">
        <v>4</v>
      </c>
      <c r="L9" s="12">
        <v>1000000</v>
      </c>
      <c r="Q9" s="11" t="s">
        <v>62</v>
      </c>
      <c r="R9" s="12">
        <v>17</v>
      </c>
      <c r="S9" s="12">
        <v>14</v>
      </c>
      <c r="T9" s="12">
        <v>18</v>
      </c>
      <c r="U9" s="12">
        <v>13</v>
      </c>
      <c r="V9" s="12">
        <v>15</v>
      </c>
      <c r="W9" s="12">
        <v>8</v>
      </c>
      <c r="X9" s="12">
        <v>13</v>
      </c>
      <c r="Y9" s="12">
        <v>16</v>
      </c>
      <c r="Z9" s="12">
        <v>15</v>
      </c>
      <c r="AA9" s="12">
        <v>17</v>
      </c>
      <c r="AB9" s="12">
        <v>1000000</v>
      </c>
    </row>
    <row r="10" spans="1:28" ht="15" thickBot="1" x14ac:dyDescent="0.35">
      <c r="A10" s="11" t="s">
        <v>63</v>
      </c>
      <c r="B10" s="12">
        <v>4</v>
      </c>
      <c r="C10" s="12">
        <v>1</v>
      </c>
      <c r="D10" s="12">
        <v>3</v>
      </c>
      <c r="E10" s="12">
        <v>8</v>
      </c>
      <c r="F10" s="12">
        <v>7</v>
      </c>
      <c r="G10" s="12">
        <v>1</v>
      </c>
      <c r="H10" s="12">
        <v>8</v>
      </c>
      <c r="I10" s="12">
        <v>5</v>
      </c>
      <c r="J10" s="12">
        <v>6</v>
      </c>
      <c r="K10" s="12">
        <v>4</v>
      </c>
      <c r="L10" s="12">
        <v>1000000</v>
      </c>
      <c r="Q10" s="11" t="s">
        <v>63</v>
      </c>
      <c r="R10" s="12">
        <v>17</v>
      </c>
      <c r="S10" s="12">
        <v>20</v>
      </c>
      <c r="T10" s="12">
        <v>18</v>
      </c>
      <c r="U10" s="12">
        <v>13</v>
      </c>
      <c r="V10" s="12">
        <v>14</v>
      </c>
      <c r="W10" s="12">
        <v>20</v>
      </c>
      <c r="X10" s="12">
        <v>13</v>
      </c>
      <c r="Y10" s="12">
        <v>16</v>
      </c>
      <c r="Z10" s="12">
        <v>15</v>
      </c>
      <c r="AA10" s="12">
        <v>17</v>
      </c>
      <c r="AB10" s="12">
        <v>1000000</v>
      </c>
    </row>
    <row r="11" spans="1:28" ht="15" thickBot="1" x14ac:dyDescent="0.35">
      <c r="A11" s="11" t="s">
        <v>64</v>
      </c>
      <c r="B11" s="12">
        <v>3</v>
      </c>
      <c r="C11" s="12">
        <v>5</v>
      </c>
      <c r="D11" s="12">
        <v>3</v>
      </c>
      <c r="E11" s="12">
        <v>8</v>
      </c>
      <c r="F11" s="12">
        <v>13</v>
      </c>
      <c r="G11" s="12">
        <v>10</v>
      </c>
      <c r="H11" s="12">
        <v>8</v>
      </c>
      <c r="I11" s="12">
        <v>5</v>
      </c>
      <c r="J11" s="12">
        <v>6</v>
      </c>
      <c r="K11" s="12">
        <v>4</v>
      </c>
      <c r="L11" s="12">
        <v>1000000</v>
      </c>
      <c r="Q11" s="11" t="s">
        <v>64</v>
      </c>
      <c r="R11" s="12">
        <v>18</v>
      </c>
      <c r="S11" s="12">
        <v>16</v>
      </c>
      <c r="T11" s="12">
        <v>18</v>
      </c>
      <c r="U11" s="12">
        <v>13</v>
      </c>
      <c r="V11" s="12">
        <v>8</v>
      </c>
      <c r="W11" s="12">
        <v>11</v>
      </c>
      <c r="X11" s="12">
        <v>13</v>
      </c>
      <c r="Y11" s="12">
        <v>16</v>
      </c>
      <c r="Z11" s="12">
        <v>15</v>
      </c>
      <c r="AA11" s="12">
        <v>17</v>
      </c>
      <c r="AB11" s="12">
        <v>1000000</v>
      </c>
    </row>
    <row r="12" spans="1:28" ht="15" thickBot="1" x14ac:dyDescent="0.35">
      <c r="A12" s="11" t="s">
        <v>65</v>
      </c>
      <c r="B12" s="12">
        <v>4</v>
      </c>
      <c r="C12" s="12">
        <v>2</v>
      </c>
      <c r="D12" s="12">
        <v>3</v>
      </c>
      <c r="E12" s="12">
        <v>1</v>
      </c>
      <c r="F12" s="12">
        <v>17</v>
      </c>
      <c r="G12" s="12">
        <v>7</v>
      </c>
      <c r="H12" s="12">
        <v>8</v>
      </c>
      <c r="I12" s="12">
        <v>5</v>
      </c>
      <c r="J12" s="12">
        <v>1</v>
      </c>
      <c r="K12" s="12">
        <v>4</v>
      </c>
      <c r="L12" s="12">
        <v>1000000</v>
      </c>
      <c r="Q12" s="11" t="s">
        <v>65</v>
      </c>
      <c r="R12" s="12">
        <v>17</v>
      </c>
      <c r="S12" s="12">
        <v>19</v>
      </c>
      <c r="T12" s="12">
        <v>18</v>
      </c>
      <c r="U12" s="12">
        <v>20</v>
      </c>
      <c r="V12" s="12">
        <v>4</v>
      </c>
      <c r="W12" s="12">
        <v>14</v>
      </c>
      <c r="X12" s="12">
        <v>13</v>
      </c>
      <c r="Y12" s="12">
        <v>16</v>
      </c>
      <c r="Z12" s="12">
        <v>20</v>
      </c>
      <c r="AA12" s="12">
        <v>17</v>
      </c>
      <c r="AB12" s="12">
        <v>1000000</v>
      </c>
    </row>
    <row r="13" spans="1:28" ht="15" thickBot="1" x14ac:dyDescent="0.35">
      <c r="A13" s="11" t="s">
        <v>66</v>
      </c>
      <c r="B13" s="12">
        <v>4</v>
      </c>
      <c r="C13" s="12">
        <v>7</v>
      </c>
      <c r="D13" s="12">
        <v>3</v>
      </c>
      <c r="E13" s="12">
        <v>8</v>
      </c>
      <c r="F13" s="12">
        <v>12</v>
      </c>
      <c r="G13" s="12">
        <v>13</v>
      </c>
      <c r="H13" s="12">
        <v>4</v>
      </c>
      <c r="I13" s="12">
        <v>5</v>
      </c>
      <c r="J13" s="12">
        <v>6</v>
      </c>
      <c r="K13" s="12">
        <v>3</v>
      </c>
      <c r="L13" s="12">
        <v>1000000</v>
      </c>
      <c r="Q13" s="11" t="s">
        <v>66</v>
      </c>
      <c r="R13" s="12">
        <v>17</v>
      </c>
      <c r="S13" s="12">
        <v>14</v>
      </c>
      <c r="T13" s="12">
        <v>18</v>
      </c>
      <c r="U13" s="12">
        <v>13</v>
      </c>
      <c r="V13" s="12">
        <v>9</v>
      </c>
      <c r="W13" s="12">
        <v>8</v>
      </c>
      <c r="X13" s="12">
        <v>17</v>
      </c>
      <c r="Y13" s="12">
        <v>16</v>
      </c>
      <c r="Z13" s="12">
        <v>15</v>
      </c>
      <c r="AA13" s="12">
        <v>18</v>
      </c>
      <c r="AB13" s="12">
        <v>1000000</v>
      </c>
    </row>
    <row r="14" spans="1:28" ht="15" thickBot="1" x14ac:dyDescent="0.35">
      <c r="A14" s="11" t="s">
        <v>67</v>
      </c>
      <c r="B14" s="12">
        <v>4</v>
      </c>
      <c r="C14" s="12">
        <v>7</v>
      </c>
      <c r="D14" s="12">
        <v>1</v>
      </c>
      <c r="E14" s="12">
        <v>8</v>
      </c>
      <c r="F14" s="12">
        <v>5</v>
      </c>
      <c r="G14" s="12">
        <v>8</v>
      </c>
      <c r="H14" s="12">
        <v>8</v>
      </c>
      <c r="I14" s="12">
        <v>5</v>
      </c>
      <c r="J14" s="12">
        <v>2</v>
      </c>
      <c r="K14" s="12">
        <v>4</v>
      </c>
      <c r="L14" s="12">
        <v>1000000</v>
      </c>
      <c r="Q14" s="11" t="s">
        <v>67</v>
      </c>
      <c r="R14" s="12">
        <v>17</v>
      </c>
      <c r="S14" s="12">
        <v>14</v>
      </c>
      <c r="T14" s="12">
        <v>20</v>
      </c>
      <c r="U14" s="12">
        <v>13</v>
      </c>
      <c r="V14" s="12">
        <v>16</v>
      </c>
      <c r="W14" s="12">
        <v>13</v>
      </c>
      <c r="X14" s="12">
        <v>13</v>
      </c>
      <c r="Y14" s="12">
        <v>16</v>
      </c>
      <c r="Z14" s="12">
        <v>19</v>
      </c>
      <c r="AA14" s="12">
        <v>17</v>
      </c>
      <c r="AB14" s="12">
        <v>1000000</v>
      </c>
    </row>
    <row r="15" spans="1:28" ht="15" thickBot="1" x14ac:dyDescent="0.35">
      <c r="A15" s="11" t="s">
        <v>68</v>
      </c>
      <c r="B15" s="12">
        <v>4</v>
      </c>
      <c r="C15" s="12">
        <v>7</v>
      </c>
      <c r="D15" s="12">
        <v>3</v>
      </c>
      <c r="E15" s="12">
        <v>8</v>
      </c>
      <c r="F15" s="12">
        <v>8</v>
      </c>
      <c r="G15" s="12">
        <v>13</v>
      </c>
      <c r="H15" s="12">
        <v>8</v>
      </c>
      <c r="I15" s="12">
        <v>5</v>
      </c>
      <c r="J15" s="12">
        <v>6</v>
      </c>
      <c r="K15" s="12">
        <v>4</v>
      </c>
      <c r="L15" s="12">
        <v>1000000</v>
      </c>
      <c r="Q15" s="11" t="s">
        <v>68</v>
      </c>
      <c r="R15" s="12">
        <v>17</v>
      </c>
      <c r="S15" s="12">
        <v>14</v>
      </c>
      <c r="T15" s="12">
        <v>18</v>
      </c>
      <c r="U15" s="12">
        <v>13</v>
      </c>
      <c r="V15" s="12">
        <v>13</v>
      </c>
      <c r="W15" s="12">
        <v>8</v>
      </c>
      <c r="X15" s="12">
        <v>13</v>
      </c>
      <c r="Y15" s="12">
        <v>16</v>
      </c>
      <c r="Z15" s="12">
        <v>15</v>
      </c>
      <c r="AA15" s="12">
        <v>17</v>
      </c>
      <c r="AB15" s="12">
        <v>1000000</v>
      </c>
    </row>
    <row r="16" spans="1:28" ht="15" thickBot="1" x14ac:dyDescent="0.35">
      <c r="A16" s="11" t="s">
        <v>69</v>
      </c>
      <c r="B16" s="12">
        <v>4</v>
      </c>
      <c r="C16" s="12">
        <v>7</v>
      </c>
      <c r="D16" s="12">
        <v>3</v>
      </c>
      <c r="E16" s="12">
        <v>8</v>
      </c>
      <c r="F16" s="12">
        <v>4</v>
      </c>
      <c r="G16" s="12">
        <v>9</v>
      </c>
      <c r="H16" s="12">
        <v>8</v>
      </c>
      <c r="I16" s="12">
        <v>3</v>
      </c>
      <c r="J16" s="12">
        <v>6</v>
      </c>
      <c r="K16" s="12">
        <v>2</v>
      </c>
      <c r="L16" s="12">
        <v>1000000</v>
      </c>
      <c r="Q16" s="11" t="s">
        <v>69</v>
      </c>
      <c r="R16" s="12">
        <v>17</v>
      </c>
      <c r="S16" s="12">
        <v>14</v>
      </c>
      <c r="T16" s="12">
        <v>18</v>
      </c>
      <c r="U16" s="12">
        <v>13</v>
      </c>
      <c r="V16" s="12">
        <v>17</v>
      </c>
      <c r="W16" s="12">
        <v>12</v>
      </c>
      <c r="X16" s="12">
        <v>13</v>
      </c>
      <c r="Y16" s="12">
        <v>18</v>
      </c>
      <c r="Z16" s="12">
        <v>15</v>
      </c>
      <c r="AA16" s="12">
        <v>19</v>
      </c>
      <c r="AB16" s="12">
        <v>1000000</v>
      </c>
    </row>
    <row r="17" spans="1:28" ht="15" thickBot="1" x14ac:dyDescent="0.35">
      <c r="A17" s="11" t="s">
        <v>70</v>
      </c>
      <c r="B17" s="12">
        <v>4</v>
      </c>
      <c r="C17" s="12">
        <v>4</v>
      </c>
      <c r="D17" s="12">
        <v>3</v>
      </c>
      <c r="E17" s="12">
        <v>5</v>
      </c>
      <c r="F17" s="12">
        <v>10</v>
      </c>
      <c r="G17" s="12">
        <v>2</v>
      </c>
      <c r="H17" s="12">
        <v>8</v>
      </c>
      <c r="I17" s="12">
        <v>2</v>
      </c>
      <c r="J17" s="12">
        <v>6</v>
      </c>
      <c r="K17" s="12">
        <v>4</v>
      </c>
      <c r="L17" s="12">
        <v>1000000</v>
      </c>
      <c r="Q17" s="11" t="s">
        <v>70</v>
      </c>
      <c r="R17" s="12">
        <v>17</v>
      </c>
      <c r="S17" s="12">
        <v>17</v>
      </c>
      <c r="T17" s="12">
        <v>18</v>
      </c>
      <c r="U17" s="12">
        <v>16</v>
      </c>
      <c r="V17" s="12">
        <v>11</v>
      </c>
      <c r="W17" s="12">
        <v>19</v>
      </c>
      <c r="X17" s="12">
        <v>13</v>
      </c>
      <c r="Y17" s="12">
        <v>19</v>
      </c>
      <c r="Z17" s="12">
        <v>15</v>
      </c>
      <c r="AA17" s="12">
        <v>17</v>
      </c>
      <c r="AB17" s="12">
        <v>1000000</v>
      </c>
    </row>
    <row r="18" spans="1:28" ht="15" thickBot="1" x14ac:dyDescent="0.35">
      <c r="A18" s="11" t="s">
        <v>71</v>
      </c>
      <c r="B18" s="12">
        <v>2</v>
      </c>
      <c r="C18" s="12">
        <v>7</v>
      </c>
      <c r="D18" s="12">
        <v>3</v>
      </c>
      <c r="E18" s="12">
        <v>3</v>
      </c>
      <c r="F18" s="12">
        <v>14</v>
      </c>
      <c r="G18" s="12">
        <v>13</v>
      </c>
      <c r="H18" s="12">
        <v>8</v>
      </c>
      <c r="I18" s="12">
        <v>5</v>
      </c>
      <c r="J18" s="12">
        <v>6</v>
      </c>
      <c r="K18" s="12">
        <v>4</v>
      </c>
      <c r="L18" s="12">
        <v>1000000</v>
      </c>
      <c r="Q18" s="11" t="s">
        <v>71</v>
      </c>
      <c r="R18" s="12">
        <v>19</v>
      </c>
      <c r="S18" s="12">
        <v>14</v>
      </c>
      <c r="T18" s="12">
        <v>18</v>
      </c>
      <c r="U18" s="12">
        <v>18</v>
      </c>
      <c r="V18" s="12">
        <v>7</v>
      </c>
      <c r="W18" s="12">
        <v>8</v>
      </c>
      <c r="X18" s="12">
        <v>13</v>
      </c>
      <c r="Y18" s="12">
        <v>16</v>
      </c>
      <c r="Z18" s="12">
        <v>15</v>
      </c>
      <c r="AA18" s="12">
        <v>17</v>
      </c>
      <c r="AB18" s="12">
        <v>1000000</v>
      </c>
    </row>
    <row r="19" spans="1:28" ht="15" thickBot="1" x14ac:dyDescent="0.35">
      <c r="A19" s="11" t="s">
        <v>72</v>
      </c>
      <c r="B19" s="12">
        <v>4</v>
      </c>
      <c r="C19" s="12">
        <v>6</v>
      </c>
      <c r="D19" s="12">
        <v>3</v>
      </c>
      <c r="E19" s="12">
        <v>8</v>
      </c>
      <c r="F19" s="12">
        <v>15</v>
      </c>
      <c r="G19" s="12">
        <v>6</v>
      </c>
      <c r="H19" s="12">
        <v>5</v>
      </c>
      <c r="I19" s="12">
        <v>1</v>
      </c>
      <c r="J19" s="12">
        <v>4</v>
      </c>
      <c r="K19" s="12">
        <v>4</v>
      </c>
      <c r="L19" s="12">
        <v>1000000</v>
      </c>
      <c r="Q19" s="11" t="s">
        <v>72</v>
      </c>
      <c r="R19" s="12">
        <v>17</v>
      </c>
      <c r="S19" s="12">
        <v>15</v>
      </c>
      <c r="T19" s="12">
        <v>18</v>
      </c>
      <c r="U19" s="12">
        <v>13</v>
      </c>
      <c r="V19" s="12">
        <v>6</v>
      </c>
      <c r="W19" s="12">
        <v>15</v>
      </c>
      <c r="X19" s="12">
        <v>16</v>
      </c>
      <c r="Y19" s="12">
        <v>20</v>
      </c>
      <c r="Z19" s="12">
        <v>17</v>
      </c>
      <c r="AA19" s="12">
        <v>17</v>
      </c>
      <c r="AB19" s="12">
        <v>1000000</v>
      </c>
    </row>
    <row r="20" spans="1:28" ht="15" thickBot="1" x14ac:dyDescent="0.35">
      <c r="A20" s="11" t="s">
        <v>73</v>
      </c>
      <c r="B20" s="12">
        <v>4</v>
      </c>
      <c r="C20" s="12">
        <v>7</v>
      </c>
      <c r="D20" s="12">
        <v>3</v>
      </c>
      <c r="E20" s="12">
        <v>2</v>
      </c>
      <c r="F20" s="12">
        <v>17</v>
      </c>
      <c r="G20" s="12">
        <v>3</v>
      </c>
      <c r="H20" s="12">
        <v>1</v>
      </c>
      <c r="I20" s="12">
        <v>5</v>
      </c>
      <c r="J20" s="12">
        <v>6</v>
      </c>
      <c r="K20" s="12">
        <v>4</v>
      </c>
      <c r="L20" s="12">
        <v>1000000</v>
      </c>
      <c r="Q20" s="11" t="s">
        <v>73</v>
      </c>
      <c r="R20" s="12">
        <v>17</v>
      </c>
      <c r="S20" s="12">
        <v>14</v>
      </c>
      <c r="T20" s="12">
        <v>18</v>
      </c>
      <c r="U20" s="12">
        <v>19</v>
      </c>
      <c r="V20" s="12">
        <v>4</v>
      </c>
      <c r="W20" s="12">
        <v>18</v>
      </c>
      <c r="X20" s="12">
        <v>20</v>
      </c>
      <c r="Y20" s="12">
        <v>16</v>
      </c>
      <c r="Z20" s="12">
        <v>15</v>
      </c>
      <c r="AA20" s="12">
        <v>17</v>
      </c>
      <c r="AB20" s="12">
        <v>1000000</v>
      </c>
    </row>
    <row r="21" spans="1:28" ht="15" thickBot="1" x14ac:dyDescent="0.35">
      <c r="A21" s="11" t="s">
        <v>74</v>
      </c>
      <c r="B21" s="12">
        <v>4</v>
      </c>
      <c r="C21" s="12">
        <v>7</v>
      </c>
      <c r="D21" s="12">
        <v>2</v>
      </c>
      <c r="E21" s="12">
        <v>6</v>
      </c>
      <c r="F21" s="12">
        <v>2</v>
      </c>
      <c r="G21" s="12">
        <v>11</v>
      </c>
      <c r="H21" s="12">
        <v>8</v>
      </c>
      <c r="I21" s="12">
        <v>4</v>
      </c>
      <c r="J21" s="12">
        <v>6</v>
      </c>
      <c r="K21" s="12">
        <v>4</v>
      </c>
      <c r="L21" s="12">
        <v>1000000</v>
      </c>
      <c r="Q21" s="11" t="s">
        <v>74</v>
      </c>
      <c r="R21" s="12">
        <v>17</v>
      </c>
      <c r="S21" s="12">
        <v>14</v>
      </c>
      <c r="T21" s="12">
        <v>19</v>
      </c>
      <c r="U21" s="12">
        <v>15</v>
      </c>
      <c r="V21" s="12">
        <v>19</v>
      </c>
      <c r="W21" s="12">
        <v>10</v>
      </c>
      <c r="X21" s="12">
        <v>13</v>
      </c>
      <c r="Y21" s="12">
        <v>17</v>
      </c>
      <c r="Z21" s="12">
        <v>15</v>
      </c>
      <c r="AA21" s="12">
        <v>17</v>
      </c>
      <c r="AB21" s="12">
        <v>1000000</v>
      </c>
    </row>
    <row r="22" spans="1:28" ht="15" thickBot="1" x14ac:dyDescent="0.35">
      <c r="A22" s="11" t="s">
        <v>75</v>
      </c>
      <c r="B22" s="12">
        <v>1</v>
      </c>
      <c r="C22" s="12">
        <v>7</v>
      </c>
      <c r="D22" s="12">
        <v>3</v>
      </c>
      <c r="E22" s="12">
        <v>8</v>
      </c>
      <c r="F22" s="12">
        <v>1</v>
      </c>
      <c r="G22" s="12">
        <v>5</v>
      </c>
      <c r="H22" s="12">
        <v>8</v>
      </c>
      <c r="I22" s="12">
        <v>5</v>
      </c>
      <c r="J22" s="12">
        <v>6</v>
      </c>
      <c r="K22" s="12">
        <v>4</v>
      </c>
      <c r="L22" s="12">
        <v>1000000</v>
      </c>
      <c r="Q22" s="11" t="s">
        <v>75</v>
      </c>
      <c r="R22" s="12">
        <v>20</v>
      </c>
      <c r="S22" s="12">
        <v>14</v>
      </c>
      <c r="T22" s="12">
        <v>18</v>
      </c>
      <c r="U22" s="12">
        <v>13</v>
      </c>
      <c r="V22" s="12">
        <v>20</v>
      </c>
      <c r="W22" s="12">
        <v>16</v>
      </c>
      <c r="X22" s="12">
        <v>13</v>
      </c>
      <c r="Y22" s="12">
        <v>16</v>
      </c>
      <c r="Z22" s="12">
        <v>15</v>
      </c>
      <c r="AA22" s="12">
        <v>17</v>
      </c>
      <c r="AB22" s="12">
        <v>1000000</v>
      </c>
    </row>
    <row r="23" spans="1:28" ht="15" thickBot="1" x14ac:dyDescent="0.35">
      <c r="A23" s="11" t="s">
        <v>76</v>
      </c>
      <c r="B23" s="12">
        <v>4</v>
      </c>
      <c r="C23" s="12">
        <v>7</v>
      </c>
      <c r="D23" s="12">
        <v>3</v>
      </c>
      <c r="E23" s="12">
        <v>8</v>
      </c>
      <c r="F23" s="12">
        <v>9</v>
      </c>
      <c r="G23" s="12">
        <v>12</v>
      </c>
      <c r="H23" s="12">
        <v>7</v>
      </c>
      <c r="I23" s="12">
        <v>5</v>
      </c>
      <c r="J23" s="12">
        <v>5</v>
      </c>
      <c r="K23" s="12">
        <v>4</v>
      </c>
      <c r="L23" s="12">
        <v>1000000</v>
      </c>
      <c r="Q23" s="11" t="s">
        <v>76</v>
      </c>
      <c r="R23" s="12">
        <v>17</v>
      </c>
      <c r="S23" s="12">
        <v>14</v>
      </c>
      <c r="T23" s="12">
        <v>18</v>
      </c>
      <c r="U23" s="12">
        <v>13</v>
      </c>
      <c r="V23" s="12">
        <v>12</v>
      </c>
      <c r="W23" s="12">
        <v>9</v>
      </c>
      <c r="X23" s="12">
        <v>14</v>
      </c>
      <c r="Y23" s="12">
        <v>16</v>
      </c>
      <c r="Z23" s="12">
        <v>16</v>
      </c>
      <c r="AA23" s="12">
        <v>17</v>
      </c>
      <c r="AB23" s="12">
        <v>1000000</v>
      </c>
    </row>
    <row r="24" spans="1:28" ht="15" thickBot="1" x14ac:dyDescent="0.35">
      <c r="A24" s="11" t="s">
        <v>77</v>
      </c>
      <c r="B24" s="12">
        <v>4</v>
      </c>
      <c r="C24" s="12">
        <v>7</v>
      </c>
      <c r="D24" s="12">
        <v>3</v>
      </c>
      <c r="E24" s="12">
        <v>8</v>
      </c>
      <c r="F24" s="12">
        <v>3</v>
      </c>
      <c r="G24" s="12">
        <v>13</v>
      </c>
      <c r="H24" s="12">
        <v>6</v>
      </c>
      <c r="I24" s="12">
        <v>5</v>
      </c>
      <c r="J24" s="12">
        <v>3</v>
      </c>
      <c r="K24" s="12">
        <v>4</v>
      </c>
      <c r="L24" s="12">
        <v>1000000</v>
      </c>
      <c r="Q24" s="11" t="s">
        <v>77</v>
      </c>
      <c r="R24" s="12">
        <v>17</v>
      </c>
      <c r="S24" s="12">
        <v>14</v>
      </c>
      <c r="T24" s="12">
        <v>18</v>
      </c>
      <c r="U24" s="12">
        <v>13</v>
      </c>
      <c r="V24" s="12">
        <v>18</v>
      </c>
      <c r="W24" s="12">
        <v>8</v>
      </c>
      <c r="X24" s="12">
        <v>15</v>
      </c>
      <c r="Y24" s="12">
        <v>16</v>
      </c>
      <c r="Z24" s="12">
        <v>18</v>
      </c>
      <c r="AA24" s="12">
        <v>17</v>
      </c>
      <c r="AB24" s="12">
        <v>1000000</v>
      </c>
    </row>
    <row r="25" spans="1:28" ht="15" thickBot="1" x14ac:dyDescent="0.35">
      <c r="A25" s="11" t="s">
        <v>78</v>
      </c>
      <c r="B25" s="12">
        <v>4</v>
      </c>
      <c r="C25" s="12">
        <v>7</v>
      </c>
      <c r="D25" s="12">
        <v>3</v>
      </c>
      <c r="E25" s="12">
        <v>8</v>
      </c>
      <c r="F25" s="12">
        <v>17</v>
      </c>
      <c r="G25" s="12">
        <v>13</v>
      </c>
      <c r="H25" s="12">
        <v>2</v>
      </c>
      <c r="I25" s="12">
        <v>5</v>
      </c>
      <c r="J25" s="12">
        <v>6</v>
      </c>
      <c r="K25" s="12">
        <v>4</v>
      </c>
      <c r="L25" s="12">
        <v>1000000</v>
      </c>
      <c r="Q25" s="11" t="s">
        <v>78</v>
      </c>
      <c r="R25" s="12">
        <v>17</v>
      </c>
      <c r="S25" s="12">
        <v>14</v>
      </c>
      <c r="T25" s="12">
        <v>18</v>
      </c>
      <c r="U25" s="12">
        <v>13</v>
      </c>
      <c r="V25" s="12">
        <v>4</v>
      </c>
      <c r="W25" s="12">
        <v>8</v>
      </c>
      <c r="X25" s="12">
        <v>19</v>
      </c>
      <c r="Y25" s="12">
        <v>16</v>
      </c>
      <c r="Z25" s="12">
        <v>15</v>
      </c>
      <c r="AA25" s="12">
        <v>17</v>
      </c>
      <c r="AB25" s="12">
        <v>1000000</v>
      </c>
    </row>
    <row r="26" spans="1:28" ht="15" thickBot="1" x14ac:dyDescent="0.35">
      <c r="A26" s="11" t="s">
        <v>79</v>
      </c>
      <c r="B26" s="12">
        <v>4</v>
      </c>
      <c r="C26" s="12">
        <v>7</v>
      </c>
      <c r="D26" s="12">
        <v>3</v>
      </c>
      <c r="E26" s="12">
        <v>8</v>
      </c>
      <c r="F26" s="12">
        <v>17</v>
      </c>
      <c r="G26" s="12">
        <v>13</v>
      </c>
      <c r="H26" s="12">
        <v>8</v>
      </c>
      <c r="I26" s="12">
        <v>5</v>
      </c>
      <c r="J26" s="12">
        <v>6</v>
      </c>
      <c r="K26" s="12">
        <v>4</v>
      </c>
      <c r="L26" s="12">
        <v>1000000</v>
      </c>
      <c r="Q26" s="11" t="s">
        <v>79</v>
      </c>
      <c r="R26" s="12">
        <v>17</v>
      </c>
      <c r="S26" s="12">
        <v>14</v>
      </c>
      <c r="T26" s="12">
        <v>18</v>
      </c>
      <c r="U26" s="12">
        <v>13</v>
      </c>
      <c r="V26" s="12">
        <v>4</v>
      </c>
      <c r="W26" s="12">
        <v>8</v>
      </c>
      <c r="X26" s="12">
        <v>13</v>
      </c>
      <c r="Y26" s="12">
        <v>16</v>
      </c>
      <c r="Z26" s="12">
        <v>15</v>
      </c>
      <c r="AA26" s="12">
        <v>17</v>
      </c>
      <c r="AB26" s="12">
        <v>1000000</v>
      </c>
    </row>
    <row r="27" spans="1:28" ht="15" thickBot="1" x14ac:dyDescent="0.35">
      <c r="A27" s="11" t="s">
        <v>80</v>
      </c>
      <c r="B27" s="12">
        <v>4</v>
      </c>
      <c r="C27" s="12">
        <v>3</v>
      </c>
      <c r="D27" s="12">
        <v>3</v>
      </c>
      <c r="E27" s="12">
        <v>7</v>
      </c>
      <c r="F27" s="12">
        <v>16</v>
      </c>
      <c r="G27" s="12">
        <v>13</v>
      </c>
      <c r="H27" s="12">
        <v>8</v>
      </c>
      <c r="I27" s="12">
        <v>5</v>
      </c>
      <c r="J27" s="12">
        <v>6</v>
      </c>
      <c r="K27" s="12">
        <v>1</v>
      </c>
      <c r="L27" s="12">
        <v>1000000</v>
      </c>
      <c r="Q27" s="11" t="s">
        <v>80</v>
      </c>
      <c r="R27" s="12">
        <v>17</v>
      </c>
      <c r="S27" s="12">
        <v>18</v>
      </c>
      <c r="T27" s="12">
        <v>18</v>
      </c>
      <c r="U27" s="12">
        <v>14</v>
      </c>
      <c r="V27" s="12">
        <v>5</v>
      </c>
      <c r="W27" s="12">
        <v>8</v>
      </c>
      <c r="X27" s="12">
        <v>13</v>
      </c>
      <c r="Y27" s="12">
        <v>16</v>
      </c>
      <c r="Z27" s="12">
        <v>15</v>
      </c>
      <c r="AA27" s="12">
        <v>20</v>
      </c>
      <c r="AB27" s="12">
        <v>1000000</v>
      </c>
    </row>
    <row r="28" spans="1:28" ht="18.600000000000001" thickBot="1" x14ac:dyDescent="0.35">
      <c r="A28" s="8"/>
      <c r="Q28" s="8"/>
    </row>
    <row r="29" spans="1:28" ht="15" thickBot="1" x14ac:dyDescent="0.35">
      <c r="A29" s="11" t="s">
        <v>81</v>
      </c>
      <c r="B29" s="11" t="s">
        <v>50</v>
      </c>
      <c r="C29" s="11" t="s">
        <v>51</v>
      </c>
      <c r="D29" s="11" t="s">
        <v>52</v>
      </c>
      <c r="E29" s="11" t="s">
        <v>53</v>
      </c>
      <c r="F29" s="11" t="s">
        <v>54</v>
      </c>
      <c r="G29" s="11" t="s">
        <v>55</v>
      </c>
      <c r="H29" s="11" t="s">
        <v>56</v>
      </c>
      <c r="I29" s="11" t="s">
        <v>57</v>
      </c>
      <c r="J29" s="11" t="s">
        <v>58</v>
      </c>
      <c r="K29" s="11" t="s">
        <v>59</v>
      </c>
      <c r="Q29" s="11" t="s">
        <v>81</v>
      </c>
      <c r="R29" s="11" t="s">
        <v>50</v>
      </c>
      <c r="S29" s="11" t="s">
        <v>51</v>
      </c>
      <c r="T29" s="11" t="s">
        <v>52</v>
      </c>
      <c r="U29" s="11" t="s">
        <v>53</v>
      </c>
      <c r="V29" s="11" t="s">
        <v>54</v>
      </c>
      <c r="W29" s="11" t="s">
        <v>55</v>
      </c>
      <c r="X29" s="11" t="s">
        <v>56</v>
      </c>
      <c r="Y29" s="11" t="s">
        <v>57</v>
      </c>
      <c r="Z29" s="11" t="s">
        <v>58</v>
      </c>
      <c r="AA29" s="11" t="s">
        <v>59</v>
      </c>
    </row>
    <row r="30" spans="1:28" ht="15" thickBot="1" x14ac:dyDescent="0.35">
      <c r="A30" s="11" t="s">
        <v>82</v>
      </c>
      <c r="B30" s="12" t="s">
        <v>83</v>
      </c>
      <c r="C30" s="12" t="s">
        <v>83</v>
      </c>
      <c r="D30" s="12" t="s">
        <v>83</v>
      </c>
      <c r="E30" s="12" t="s">
        <v>84</v>
      </c>
      <c r="F30" s="12" t="s">
        <v>85</v>
      </c>
      <c r="G30" s="12" t="s">
        <v>83</v>
      </c>
      <c r="H30" s="12" t="s">
        <v>86</v>
      </c>
      <c r="I30" s="12" t="s">
        <v>87</v>
      </c>
      <c r="J30" s="12" t="s">
        <v>86</v>
      </c>
      <c r="K30" s="12" t="s">
        <v>88</v>
      </c>
      <c r="Q30" s="11" t="s">
        <v>82</v>
      </c>
      <c r="R30" s="12" t="s">
        <v>183</v>
      </c>
      <c r="S30" s="12" t="s">
        <v>184</v>
      </c>
      <c r="T30" s="12" t="s">
        <v>185</v>
      </c>
      <c r="U30" s="12" t="s">
        <v>83</v>
      </c>
      <c r="V30" s="12" t="s">
        <v>83</v>
      </c>
      <c r="W30" s="12" t="s">
        <v>83</v>
      </c>
      <c r="X30" s="12" t="s">
        <v>186</v>
      </c>
      <c r="Y30" s="12" t="s">
        <v>83</v>
      </c>
      <c r="Z30" s="12" t="s">
        <v>186</v>
      </c>
      <c r="AA30" s="12" t="s">
        <v>187</v>
      </c>
    </row>
    <row r="31" spans="1:28" ht="15" thickBot="1" x14ac:dyDescent="0.35">
      <c r="A31" s="11" t="s">
        <v>89</v>
      </c>
      <c r="B31" s="12" t="s">
        <v>90</v>
      </c>
      <c r="C31" s="12" t="s">
        <v>90</v>
      </c>
      <c r="D31" s="12" t="s">
        <v>90</v>
      </c>
      <c r="E31" s="12" t="s">
        <v>91</v>
      </c>
      <c r="F31" s="12" t="s">
        <v>92</v>
      </c>
      <c r="G31" s="12" t="s">
        <v>90</v>
      </c>
      <c r="H31" s="12" t="s">
        <v>93</v>
      </c>
      <c r="I31" s="12" t="s">
        <v>94</v>
      </c>
      <c r="J31" s="12" t="s">
        <v>93</v>
      </c>
      <c r="K31" s="12" t="s">
        <v>95</v>
      </c>
      <c r="Q31" s="11" t="s">
        <v>89</v>
      </c>
      <c r="R31" s="12" t="s">
        <v>188</v>
      </c>
      <c r="S31" s="12" t="s">
        <v>189</v>
      </c>
      <c r="T31" s="12" t="s">
        <v>190</v>
      </c>
      <c r="U31" s="12" t="s">
        <v>90</v>
      </c>
      <c r="V31" s="12" t="s">
        <v>90</v>
      </c>
      <c r="W31" s="12" t="s">
        <v>90</v>
      </c>
      <c r="X31" s="12" t="s">
        <v>191</v>
      </c>
      <c r="Y31" s="12" t="s">
        <v>90</v>
      </c>
      <c r="Z31" s="12" t="s">
        <v>191</v>
      </c>
      <c r="AA31" s="12" t="s">
        <v>192</v>
      </c>
    </row>
    <row r="32" spans="1:28" ht="15" thickBot="1" x14ac:dyDescent="0.35">
      <c r="A32" s="11" t="s">
        <v>96</v>
      </c>
      <c r="B32" s="12" t="s">
        <v>97</v>
      </c>
      <c r="C32" s="12" t="s">
        <v>97</v>
      </c>
      <c r="D32" s="12" t="s">
        <v>97</v>
      </c>
      <c r="E32" s="12" t="s">
        <v>98</v>
      </c>
      <c r="F32" s="12" t="s">
        <v>99</v>
      </c>
      <c r="G32" s="12" t="s">
        <v>97</v>
      </c>
      <c r="H32" s="12" t="s">
        <v>100</v>
      </c>
      <c r="I32" s="12" t="s">
        <v>101</v>
      </c>
      <c r="J32" s="12" t="s">
        <v>102</v>
      </c>
      <c r="K32" s="12" t="s">
        <v>103</v>
      </c>
      <c r="Q32" s="11" t="s">
        <v>96</v>
      </c>
      <c r="R32" s="12" t="s">
        <v>193</v>
      </c>
      <c r="S32" s="12" t="s">
        <v>194</v>
      </c>
      <c r="T32" s="12" t="s">
        <v>195</v>
      </c>
      <c r="U32" s="12" t="s">
        <v>97</v>
      </c>
      <c r="V32" s="12" t="s">
        <v>97</v>
      </c>
      <c r="W32" s="12" t="s">
        <v>97</v>
      </c>
      <c r="X32" s="12" t="s">
        <v>196</v>
      </c>
      <c r="Y32" s="12" t="s">
        <v>97</v>
      </c>
      <c r="Z32" s="12" t="s">
        <v>196</v>
      </c>
      <c r="AA32" s="12" t="s">
        <v>197</v>
      </c>
    </row>
    <row r="33" spans="1:27" ht="15" thickBot="1" x14ac:dyDescent="0.35">
      <c r="A33" s="11" t="s">
        <v>104</v>
      </c>
      <c r="B33" s="12" t="s">
        <v>105</v>
      </c>
      <c r="C33" s="12" t="s">
        <v>105</v>
      </c>
      <c r="D33" s="12" t="s">
        <v>105</v>
      </c>
      <c r="E33" s="12" t="s">
        <v>106</v>
      </c>
      <c r="F33" s="12" t="s">
        <v>107</v>
      </c>
      <c r="G33" s="12" t="s">
        <v>105</v>
      </c>
      <c r="H33" s="12" t="s">
        <v>108</v>
      </c>
      <c r="I33" s="12" t="s">
        <v>109</v>
      </c>
      <c r="J33" s="12" t="s">
        <v>110</v>
      </c>
      <c r="K33" s="12" t="s">
        <v>105</v>
      </c>
      <c r="Q33" s="11" t="s">
        <v>104</v>
      </c>
      <c r="R33" s="12" t="s">
        <v>198</v>
      </c>
      <c r="S33" s="12" t="s">
        <v>199</v>
      </c>
      <c r="T33" s="12" t="s">
        <v>200</v>
      </c>
      <c r="U33" s="12" t="s">
        <v>105</v>
      </c>
      <c r="V33" s="12" t="s">
        <v>105</v>
      </c>
      <c r="W33" s="12" t="s">
        <v>105</v>
      </c>
      <c r="X33" s="12" t="s">
        <v>201</v>
      </c>
      <c r="Y33" s="12" t="s">
        <v>105</v>
      </c>
      <c r="Z33" s="12" t="s">
        <v>201</v>
      </c>
      <c r="AA33" s="12" t="s">
        <v>202</v>
      </c>
    </row>
    <row r="34" spans="1:27" ht="15" thickBot="1" x14ac:dyDescent="0.35">
      <c r="A34" s="11" t="s">
        <v>111</v>
      </c>
      <c r="B34" s="12" t="s">
        <v>112</v>
      </c>
      <c r="C34" s="12" t="s">
        <v>112</v>
      </c>
      <c r="D34" s="12" t="s">
        <v>112</v>
      </c>
      <c r="E34" s="12" t="s">
        <v>113</v>
      </c>
      <c r="F34" s="12" t="s">
        <v>114</v>
      </c>
      <c r="G34" s="12" t="s">
        <v>112</v>
      </c>
      <c r="H34" s="12" t="s">
        <v>115</v>
      </c>
      <c r="I34" s="12" t="s">
        <v>112</v>
      </c>
      <c r="J34" s="12" t="s">
        <v>116</v>
      </c>
      <c r="K34" s="12" t="s">
        <v>112</v>
      </c>
      <c r="Q34" s="11" t="s">
        <v>111</v>
      </c>
      <c r="R34" s="12" t="s">
        <v>203</v>
      </c>
      <c r="S34" s="12" t="s">
        <v>204</v>
      </c>
      <c r="T34" s="12" t="s">
        <v>205</v>
      </c>
      <c r="U34" s="12" t="s">
        <v>112</v>
      </c>
      <c r="V34" s="12" t="s">
        <v>112</v>
      </c>
      <c r="W34" s="12" t="s">
        <v>112</v>
      </c>
      <c r="X34" s="12" t="s">
        <v>206</v>
      </c>
      <c r="Y34" s="12" t="s">
        <v>112</v>
      </c>
      <c r="Z34" s="12" t="s">
        <v>206</v>
      </c>
      <c r="AA34" s="12" t="s">
        <v>207</v>
      </c>
    </row>
    <row r="35" spans="1:27" ht="15" thickBot="1" x14ac:dyDescent="0.35">
      <c r="A35" s="11" t="s">
        <v>117</v>
      </c>
      <c r="B35" s="12" t="s">
        <v>118</v>
      </c>
      <c r="C35" s="12" t="s">
        <v>118</v>
      </c>
      <c r="D35" s="12" t="s">
        <v>118</v>
      </c>
      <c r="E35" s="12" t="s">
        <v>119</v>
      </c>
      <c r="F35" s="12" t="s">
        <v>120</v>
      </c>
      <c r="G35" s="12" t="s">
        <v>118</v>
      </c>
      <c r="H35" s="12" t="s">
        <v>121</v>
      </c>
      <c r="I35" s="12" t="s">
        <v>118</v>
      </c>
      <c r="J35" s="12" t="s">
        <v>118</v>
      </c>
      <c r="K35" s="12" t="s">
        <v>118</v>
      </c>
      <c r="Q35" s="11" t="s">
        <v>117</v>
      </c>
      <c r="R35" s="12" t="s">
        <v>208</v>
      </c>
      <c r="S35" s="12" t="s">
        <v>209</v>
      </c>
      <c r="T35" s="12" t="s">
        <v>210</v>
      </c>
      <c r="U35" s="12" t="s">
        <v>118</v>
      </c>
      <c r="V35" s="12" t="s">
        <v>118</v>
      </c>
      <c r="W35" s="12" t="s">
        <v>118</v>
      </c>
      <c r="X35" s="12" t="s">
        <v>211</v>
      </c>
      <c r="Y35" s="12" t="s">
        <v>118</v>
      </c>
      <c r="Z35" s="12" t="s">
        <v>211</v>
      </c>
      <c r="AA35" s="12" t="s">
        <v>212</v>
      </c>
    </row>
    <row r="36" spans="1:27" ht="15" thickBot="1" x14ac:dyDescent="0.35">
      <c r="A36" s="11" t="s">
        <v>122</v>
      </c>
      <c r="B36" s="12" t="s">
        <v>123</v>
      </c>
      <c r="C36" s="12" t="s">
        <v>123</v>
      </c>
      <c r="D36" s="12" t="s">
        <v>123</v>
      </c>
      <c r="E36" s="12" t="s">
        <v>124</v>
      </c>
      <c r="F36" s="12" t="s">
        <v>125</v>
      </c>
      <c r="G36" s="12" t="s">
        <v>123</v>
      </c>
      <c r="H36" s="12" t="s">
        <v>126</v>
      </c>
      <c r="I36" s="12" t="s">
        <v>123</v>
      </c>
      <c r="J36" s="12" t="s">
        <v>123</v>
      </c>
      <c r="K36" s="12" t="s">
        <v>123</v>
      </c>
      <c r="Q36" s="11" t="s">
        <v>122</v>
      </c>
      <c r="R36" s="12" t="s">
        <v>213</v>
      </c>
      <c r="S36" s="12" t="s">
        <v>214</v>
      </c>
      <c r="T36" s="12" t="s">
        <v>215</v>
      </c>
      <c r="U36" s="12" t="s">
        <v>123</v>
      </c>
      <c r="V36" s="12" t="s">
        <v>123</v>
      </c>
      <c r="W36" s="12" t="s">
        <v>123</v>
      </c>
      <c r="X36" s="12" t="s">
        <v>216</v>
      </c>
      <c r="Y36" s="12" t="s">
        <v>123</v>
      </c>
      <c r="Z36" s="12" t="s">
        <v>216</v>
      </c>
      <c r="AA36" s="12" t="s">
        <v>217</v>
      </c>
    </row>
    <row r="37" spans="1:27" ht="15" thickBot="1" x14ac:dyDescent="0.35">
      <c r="A37" s="11" t="s">
        <v>127</v>
      </c>
      <c r="B37" s="12" t="s">
        <v>128</v>
      </c>
      <c r="C37" s="12" t="s">
        <v>128</v>
      </c>
      <c r="D37" s="12" t="s">
        <v>128</v>
      </c>
      <c r="E37" s="12" t="s">
        <v>129</v>
      </c>
      <c r="F37" s="12" t="s">
        <v>130</v>
      </c>
      <c r="G37" s="12" t="s">
        <v>128</v>
      </c>
      <c r="H37" s="12" t="s">
        <v>128</v>
      </c>
      <c r="I37" s="12" t="s">
        <v>128</v>
      </c>
      <c r="J37" s="12" t="s">
        <v>128</v>
      </c>
      <c r="K37" s="12" t="s">
        <v>128</v>
      </c>
      <c r="Q37" s="11" t="s">
        <v>127</v>
      </c>
      <c r="R37" s="12" t="s">
        <v>218</v>
      </c>
      <c r="S37" s="12" t="s">
        <v>219</v>
      </c>
      <c r="T37" s="12" t="s">
        <v>220</v>
      </c>
      <c r="U37" s="12" t="s">
        <v>128</v>
      </c>
      <c r="V37" s="12" t="s">
        <v>128</v>
      </c>
      <c r="W37" s="12" t="s">
        <v>128</v>
      </c>
      <c r="X37" s="12" t="s">
        <v>221</v>
      </c>
      <c r="Y37" s="12" t="s">
        <v>128</v>
      </c>
      <c r="Z37" s="12" t="s">
        <v>221</v>
      </c>
      <c r="AA37" s="12" t="s">
        <v>222</v>
      </c>
    </row>
    <row r="38" spans="1:27" ht="15" thickBot="1" x14ac:dyDescent="0.35">
      <c r="A38" s="11" t="s">
        <v>131</v>
      </c>
      <c r="B38" s="12" t="s">
        <v>132</v>
      </c>
      <c r="C38" s="12" t="s">
        <v>132</v>
      </c>
      <c r="D38" s="12" t="s">
        <v>132</v>
      </c>
      <c r="E38" s="12" t="s">
        <v>132</v>
      </c>
      <c r="F38" s="12" t="s">
        <v>133</v>
      </c>
      <c r="G38" s="12" t="s">
        <v>132</v>
      </c>
      <c r="H38" s="12" t="s">
        <v>132</v>
      </c>
      <c r="I38" s="12" t="s">
        <v>132</v>
      </c>
      <c r="J38" s="12" t="s">
        <v>132</v>
      </c>
      <c r="K38" s="12" t="s">
        <v>132</v>
      </c>
      <c r="Q38" s="11" t="s">
        <v>131</v>
      </c>
      <c r="R38" s="12" t="s">
        <v>223</v>
      </c>
      <c r="S38" s="12" t="s">
        <v>224</v>
      </c>
      <c r="T38" s="12" t="s">
        <v>225</v>
      </c>
      <c r="U38" s="12" t="s">
        <v>132</v>
      </c>
      <c r="V38" s="12" t="s">
        <v>132</v>
      </c>
      <c r="W38" s="12" t="s">
        <v>132</v>
      </c>
      <c r="X38" s="12" t="s">
        <v>226</v>
      </c>
      <c r="Y38" s="12" t="s">
        <v>132</v>
      </c>
      <c r="Z38" s="12" t="s">
        <v>226</v>
      </c>
      <c r="AA38" s="12" t="s">
        <v>227</v>
      </c>
    </row>
    <row r="39" spans="1:27" ht="15" thickBot="1" x14ac:dyDescent="0.35">
      <c r="A39" s="11" t="s">
        <v>134</v>
      </c>
      <c r="B39" s="12" t="s">
        <v>135</v>
      </c>
      <c r="C39" s="12" t="s">
        <v>135</v>
      </c>
      <c r="D39" s="12" t="s">
        <v>135</v>
      </c>
      <c r="E39" s="12" t="s">
        <v>135</v>
      </c>
      <c r="F39" s="12" t="s">
        <v>136</v>
      </c>
      <c r="G39" s="12" t="s">
        <v>135</v>
      </c>
      <c r="H39" s="12" t="s">
        <v>135</v>
      </c>
      <c r="I39" s="12" t="s">
        <v>135</v>
      </c>
      <c r="J39" s="12" t="s">
        <v>135</v>
      </c>
      <c r="K39" s="12" t="s">
        <v>135</v>
      </c>
      <c r="Q39" s="11" t="s">
        <v>134</v>
      </c>
      <c r="R39" s="12" t="s">
        <v>228</v>
      </c>
      <c r="S39" s="12" t="s">
        <v>229</v>
      </c>
      <c r="T39" s="12" t="s">
        <v>230</v>
      </c>
      <c r="U39" s="12" t="s">
        <v>135</v>
      </c>
      <c r="V39" s="12" t="s">
        <v>135</v>
      </c>
      <c r="W39" s="12" t="s">
        <v>135</v>
      </c>
      <c r="X39" s="12" t="s">
        <v>231</v>
      </c>
      <c r="Y39" s="12" t="s">
        <v>135</v>
      </c>
      <c r="Z39" s="12" t="s">
        <v>231</v>
      </c>
      <c r="AA39" s="12" t="s">
        <v>232</v>
      </c>
    </row>
    <row r="40" spans="1:27" ht="15" thickBot="1" x14ac:dyDescent="0.35">
      <c r="A40" s="11" t="s">
        <v>137</v>
      </c>
      <c r="B40" s="12" t="s">
        <v>138</v>
      </c>
      <c r="C40" s="12" t="s">
        <v>138</v>
      </c>
      <c r="D40" s="12" t="s">
        <v>138</v>
      </c>
      <c r="E40" s="12" t="s">
        <v>138</v>
      </c>
      <c r="F40" s="12" t="s">
        <v>139</v>
      </c>
      <c r="G40" s="12" t="s">
        <v>138</v>
      </c>
      <c r="H40" s="12" t="s">
        <v>138</v>
      </c>
      <c r="I40" s="12" t="s">
        <v>138</v>
      </c>
      <c r="J40" s="12" t="s">
        <v>138</v>
      </c>
      <c r="K40" s="12" t="s">
        <v>138</v>
      </c>
      <c r="Q40" s="11" t="s">
        <v>137</v>
      </c>
      <c r="R40" s="12" t="s">
        <v>233</v>
      </c>
      <c r="S40" s="12" t="s">
        <v>234</v>
      </c>
      <c r="T40" s="12" t="s">
        <v>235</v>
      </c>
      <c r="U40" s="12" t="s">
        <v>138</v>
      </c>
      <c r="V40" s="12" t="s">
        <v>138</v>
      </c>
      <c r="W40" s="12" t="s">
        <v>138</v>
      </c>
      <c r="X40" s="12" t="s">
        <v>236</v>
      </c>
      <c r="Y40" s="12" t="s">
        <v>138</v>
      </c>
      <c r="Z40" s="12" t="s">
        <v>236</v>
      </c>
      <c r="AA40" s="12" t="s">
        <v>237</v>
      </c>
    </row>
    <row r="41" spans="1:27" ht="15" thickBot="1" x14ac:dyDescent="0.35">
      <c r="A41" s="11" t="s">
        <v>140</v>
      </c>
      <c r="B41" s="12" t="s">
        <v>141</v>
      </c>
      <c r="C41" s="12" t="s">
        <v>141</v>
      </c>
      <c r="D41" s="12" t="s">
        <v>141</v>
      </c>
      <c r="E41" s="12" t="s">
        <v>141</v>
      </c>
      <c r="F41" s="12" t="s">
        <v>142</v>
      </c>
      <c r="G41" s="12" t="s">
        <v>141</v>
      </c>
      <c r="H41" s="12" t="s">
        <v>141</v>
      </c>
      <c r="I41" s="12" t="s">
        <v>141</v>
      </c>
      <c r="J41" s="12" t="s">
        <v>141</v>
      </c>
      <c r="K41" s="12" t="s">
        <v>141</v>
      </c>
      <c r="Q41" s="11" t="s">
        <v>140</v>
      </c>
      <c r="R41" s="12" t="s">
        <v>238</v>
      </c>
      <c r="S41" s="12" t="s">
        <v>239</v>
      </c>
      <c r="T41" s="12" t="s">
        <v>240</v>
      </c>
      <c r="U41" s="12" t="s">
        <v>141</v>
      </c>
      <c r="V41" s="12" t="s">
        <v>141</v>
      </c>
      <c r="W41" s="12" t="s">
        <v>141</v>
      </c>
      <c r="X41" s="12" t="s">
        <v>241</v>
      </c>
      <c r="Y41" s="12" t="s">
        <v>141</v>
      </c>
      <c r="Z41" s="12" t="s">
        <v>241</v>
      </c>
      <c r="AA41" s="12" t="s">
        <v>242</v>
      </c>
    </row>
    <row r="42" spans="1:27" ht="15" thickBot="1" x14ac:dyDescent="0.35">
      <c r="A42" s="11" t="s">
        <v>143</v>
      </c>
      <c r="B42" s="12" t="s">
        <v>144</v>
      </c>
      <c r="C42" s="12" t="s">
        <v>144</v>
      </c>
      <c r="D42" s="12" t="s">
        <v>144</v>
      </c>
      <c r="E42" s="12" t="s">
        <v>144</v>
      </c>
      <c r="F42" s="12" t="s">
        <v>145</v>
      </c>
      <c r="G42" s="12" t="s">
        <v>144</v>
      </c>
      <c r="H42" s="12" t="s">
        <v>144</v>
      </c>
      <c r="I42" s="12" t="s">
        <v>144</v>
      </c>
      <c r="J42" s="12" t="s">
        <v>144</v>
      </c>
      <c r="K42" s="12" t="s">
        <v>144</v>
      </c>
      <c r="Q42" s="11" t="s">
        <v>143</v>
      </c>
      <c r="R42" s="12" t="s">
        <v>243</v>
      </c>
      <c r="S42" s="12" t="s">
        <v>244</v>
      </c>
      <c r="T42" s="12" t="s">
        <v>245</v>
      </c>
      <c r="U42" s="12" t="s">
        <v>144</v>
      </c>
      <c r="V42" s="12" t="s">
        <v>144</v>
      </c>
      <c r="W42" s="12" t="s">
        <v>144</v>
      </c>
      <c r="X42" s="12" t="s">
        <v>246</v>
      </c>
      <c r="Y42" s="12" t="s">
        <v>144</v>
      </c>
      <c r="Z42" s="12" t="s">
        <v>246</v>
      </c>
      <c r="AA42" s="12" t="s">
        <v>247</v>
      </c>
    </row>
    <row r="43" spans="1:27" ht="15" thickBot="1" x14ac:dyDescent="0.35">
      <c r="A43" s="11" t="s">
        <v>146</v>
      </c>
      <c r="B43" s="12" t="s">
        <v>147</v>
      </c>
      <c r="C43" s="12" t="s">
        <v>147</v>
      </c>
      <c r="D43" s="12" t="s">
        <v>147</v>
      </c>
      <c r="E43" s="12" t="s">
        <v>147</v>
      </c>
      <c r="F43" s="12" t="s">
        <v>148</v>
      </c>
      <c r="G43" s="12" t="s">
        <v>147</v>
      </c>
      <c r="H43" s="12" t="s">
        <v>147</v>
      </c>
      <c r="I43" s="12" t="s">
        <v>147</v>
      </c>
      <c r="J43" s="12" t="s">
        <v>147</v>
      </c>
      <c r="K43" s="12" t="s">
        <v>147</v>
      </c>
      <c r="Q43" s="11" t="s">
        <v>146</v>
      </c>
      <c r="R43" s="12" t="s">
        <v>248</v>
      </c>
      <c r="S43" s="12" t="s">
        <v>249</v>
      </c>
      <c r="T43" s="12" t="s">
        <v>250</v>
      </c>
      <c r="U43" s="12" t="s">
        <v>147</v>
      </c>
      <c r="V43" s="12" t="s">
        <v>147</v>
      </c>
      <c r="W43" s="12" t="s">
        <v>147</v>
      </c>
      <c r="X43" s="12" t="s">
        <v>248</v>
      </c>
      <c r="Y43" s="12" t="s">
        <v>147</v>
      </c>
      <c r="Z43" s="12" t="s">
        <v>251</v>
      </c>
      <c r="AA43" s="12" t="s">
        <v>252</v>
      </c>
    </row>
    <row r="44" spans="1:27" ht="15" thickBot="1" x14ac:dyDescent="0.35">
      <c r="A44" s="11" t="s">
        <v>149</v>
      </c>
      <c r="B44" s="12" t="s">
        <v>150</v>
      </c>
      <c r="C44" s="12" t="s">
        <v>150</v>
      </c>
      <c r="D44" s="12" t="s">
        <v>150</v>
      </c>
      <c r="E44" s="12" t="s">
        <v>150</v>
      </c>
      <c r="F44" s="12" t="s">
        <v>151</v>
      </c>
      <c r="G44" s="12" t="s">
        <v>150</v>
      </c>
      <c r="H44" s="12" t="s">
        <v>150</v>
      </c>
      <c r="I44" s="12" t="s">
        <v>150</v>
      </c>
      <c r="J44" s="12" t="s">
        <v>150</v>
      </c>
      <c r="K44" s="12" t="s">
        <v>150</v>
      </c>
      <c r="Q44" s="11" t="s">
        <v>149</v>
      </c>
      <c r="R44" s="12" t="s">
        <v>253</v>
      </c>
      <c r="S44" s="12" t="s">
        <v>254</v>
      </c>
      <c r="T44" s="12" t="s">
        <v>255</v>
      </c>
      <c r="U44" s="12" t="s">
        <v>150</v>
      </c>
      <c r="V44" s="12" t="s">
        <v>150</v>
      </c>
      <c r="W44" s="12" t="s">
        <v>150</v>
      </c>
      <c r="X44" s="12" t="s">
        <v>253</v>
      </c>
      <c r="Y44" s="12" t="s">
        <v>150</v>
      </c>
      <c r="Z44" s="12" t="s">
        <v>256</v>
      </c>
      <c r="AA44" s="12" t="s">
        <v>257</v>
      </c>
    </row>
    <row r="45" spans="1:27" ht="15" thickBot="1" x14ac:dyDescent="0.35">
      <c r="A45" s="11" t="s">
        <v>152</v>
      </c>
      <c r="B45" s="12" t="s">
        <v>153</v>
      </c>
      <c r="C45" s="12" t="s">
        <v>153</v>
      </c>
      <c r="D45" s="12" t="s">
        <v>153</v>
      </c>
      <c r="E45" s="12" t="s">
        <v>153</v>
      </c>
      <c r="F45" s="12" t="s">
        <v>154</v>
      </c>
      <c r="G45" s="12" t="s">
        <v>153</v>
      </c>
      <c r="H45" s="12" t="s">
        <v>153</v>
      </c>
      <c r="I45" s="12" t="s">
        <v>153</v>
      </c>
      <c r="J45" s="12" t="s">
        <v>153</v>
      </c>
      <c r="K45" s="12" t="s">
        <v>153</v>
      </c>
      <c r="Q45" s="11" t="s">
        <v>152</v>
      </c>
      <c r="R45" s="12" t="s">
        <v>258</v>
      </c>
      <c r="S45" s="12" t="s">
        <v>259</v>
      </c>
      <c r="T45" s="12" t="s">
        <v>260</v>
      </c>
      <c r="U45" s="12" t="s">
        <v>153</v>
      </c>
      <c r="V45" s="12" t="s">
        <v>153</v>
      </c>
      <c r="W45" s="12" t="s">
        <v>153</v>
      </c>
      <c r="X45" s="12" t="s">
        <v>258</v>
      </c>
      <c r="Y45" s="12" t="s">
        <v>153</v>
      </c>
      <c r="Z45" s="12" t="s">
        <v>153</v>
      </c>
      <c r="AA45" s="12" t="s">
        <v>261</v>
      </c>
    </row>
    <row r="46" spans="1:27" ht="15" thickBot="1" x14ac:dyDescent="0.35">
      <c r="A46" s="11" t="s">
        <v>155</v>
      </c>
      <c r="B46" s="12" t="s">
        <v>156</v>
      </c>
      <c r="C46" s="12" t="s">
        <v>156</v>
      </c>
      <c r="D46" s="12" t="s">
        <v>156</v>
      </c>
      <c r="E46" s="12" t="s">
        <v>156</v>
      </c>
      <c r="F46" s="12" t="s">
        <v>157</v>
      </c>
      <c r="G46" s="12" t="s">
        <v>156</v>
      </c>
      <c r="H46" s="12" t="s">
        <v>156</v>
      </c>
      <c r="I46" s="12" t="s">
        <v>156</v>
      </c>
      <c r="J46" s="12" t="s">
        <v>156</v>
      </c>
      <c r="K46" s="12" t="s">
        <v>156</v>
      </c>
      <c r="Q46" s="11" t="s">
        <v>155</v>
      </c>
      <c r="R46" s="12" t="s">
        <v>262</v>
      </c>
      <c r="S46" s="12" t="s">
        <v>263</v>
      </c>
      <c r="T46" s="12" t="s">
        <v>264</v>
      </c>
      <c r="U46" s="12" t="s">
        <v>156</v>
      </c>
      <c r="V46" s="12" t="s">
        <v>156</v>
      </c>
      <c r="W46" s="12" t="s">
        <v>156</v>
      </c>
      <c r="X46" s="12" t="s">
        <v>262</v>
      </c>
      <c r="Y46" s="12" t="s">
        <v>156</v>
      </c>
      <c r="Z46" s="12" t="s">
        <v>156</v>
      </c>
      <c r="AA46" s="12" t="s">
        <v>265</v>
      </c>
    </row>
    <row r="47" spans="1:27" ht="15" thickBot="1" x14ac:dyDescent="0.35">
      <c r="A47" s="11" t="s">
        <v>158</v>
      </c>
      <c r="B47" s="12" t="s">
        <v>159</v>
      </c>
      <c r="C47" s="12" t="s">
        <v>159</v>
      </c>
      <c r="D47" s="12" t="s">
        <v>159</v>
      </c>
      <c r="E47" s="12" t="s">
        <v>159</v>
      </c>
      <c r="F47" s="12" t="s">
        <v>159</v>
      </c>
      <c r="G47" s="12" t="s">
        <v>159</v>
      </c>
      <c r="H47" s="12" t="s">
        <v>159</v>
      </c>
      <c r="I47" s="12" t="s">
        <v>159</v>
      </c>
      <c r="J47" s="12" t="s">
        <v>159</v>
      </c>
      <c r="K47" s="12" t="s">
        <v>159</v>
      </c>
      <c r="Q47" s="11" t="s">
        <v>158</v>
      </c>
      <c r="R47" s="12" t="s">
        <v>159</v>
      </c>
      <c r="S47" s="12" t="s">
        <v>266</v>
      </c>
      <c r="T47" s="12" t="s">
        <v>267</v>
      </c>
      <c r="U47" s="12" t="s">
        <v>159</v>
      </c>
      <c r="V47" s="12" t="s">
        <v>159</v>
      </c>
      <c r="W47" s="12" t="s">
        <v>159</v>
      </c>
      <c r="X47" s="12" t="s">
        <v>268</v>
      </c>
      <c r="Y47" s="12" t="s">
        <v>159</v>
      </c>
      <c r="Z47" s="12" t="s">
        <v>159</v>
      </c>
      <c r="AA47" s="12" t="s">
        <v>269</v>
      </c>
    </row>
    <row r="48" spans="1:27" ht="15" thickBot="1" x14ac:dyDescent="0.35">
      <c r="A48" s="11" t="s">
        <v>160</v>
      </c>
      <c r="B48" s="12" t="s">
        <v>161</v>
      </c>
      <c r="C48" s="12" t="s">
        <v>161</v>
      </c>
      <c r="D48" s="12" t="s">
        <v>161</v>
      </c>
      <c r="E48" s="12" t="s">
        <v>161</v>
      </c>
      <c r="F48" s="12" t="s">
        <v>161</v>
      </c>
      <c r="G48" s="12" t="s">
        <v>161</v>
      </c>
      <c r="H48" s="12" t="s">
        <v>161</v>
      </c>
      <c r="I48" s="12" t="s">
        <v>161</v>
      </c>
      <c r="J48" s="12" t="s">
        <v>161</v>
      </c>
      <c r="K48" s="12" t="s">
        <v>161</v>
      </c>
      <c r="Q48" s="11" t="s">
        <v>160</v>
      </c>
      <c r="R48" s="12" t="s">
        <v>161</v>
      </c>
      <c r="S48" s="12" t="s">
        <v>270</v>
      </c>
      <c r="T48" s="12" t="s">
        <v>271</v>
      </c>
      <c r="U48" s="12" t="s">
        <v>161</v>
      </c>
      <c r="V48" s="12" t="s">
        <v>161</v>
      </c>
      <c r="W48" s="12" t="s">
        <v>161</v>
      </c>
      <c r="X48" s="12" t="s">
        <v>161</v>
      </c>
      <c r="Y48" s="12" t="s">
        <v>161</v>
      </c>
      <c r="Z48" s="12" t="s">
        <v>161</v>
      </c>
      <c r="AA48" s="12" t="s">
        <v>272</v>
      </c>
    </row>
    <row r="49" spans="1:27" ht="15" thickBot="1" x14ac:dyDescent="0.35">
      <c r="A49" s="11" t="s">
        <v>162</v>
      </c>
      <c r="B49" s="12" t="s">
        <v>163</v>
      </c>
      <c r="C49" s="12" t="s">
        <v>163</v>
      </c>
      <c r="D49" s="12" t="s">
        <v>163</v>
      </c>
      <c r="E49" s="12" t="s">
        <v>163</v>
      </c>
      <c r="F49" s="12" t="s">
        <v>163</v>
      </c>
      <c r="G49" s="12" t="s">
        <v>163</v>
      </c>
      <c r="H49" s="12" t="s">
        <v>163</v>
      </c>
      <c r="I49" s="12" t="s">
        <v>163</v>
      </c>
      <c r="J49" s="12" t="s">
        <v>163</v>
      </c>
      <c r="K49" s="12" t="s">
        <v>163</v>
      </c>
      <c r="Q49" s="11" t="s">
        <v>162</v>
      </c>
      <c r="R49" s="12" t="s">
        <v>163</v>
      </c>
      <c r="S49" s="12" t="s">
        <v>273</v>
      </c>
      <c r="T49" s="12" t="s">
        <v>274</v>
      </c>
      <c r="U49" s="12" t="s">
        <v>163</v>
      </c>
      <c r="V49" s="12" t="s">
        <v>163</v>
      </c>
      <c r="W49" s="12" t="s">
        <v>163</v>
      </c>
      <c r="X49" s="12" t="s">
        <v>163</v>
      </c>
      <c r="Y49" s="12" t="s">
        <v>163</v>
      </c>
      <c r="Z49" s="12" t="s">
        <v>163</v>
      </c>
      <c r="AA49" s="12" t="s">
        <v>163</v>
      </c>
    </row>
    <row r="50" spans="1:27" ht="18.600000000000001" thickBot="1" x14ac:dyDescent="0.35">
      <c r="A50" s="8"/>
      <c r="Q50" s="8"/>
    </row>
    <row r="51" spans="1:27" ht="15" thickBot="1" x14ac:dyDescent="0.35">
      <c r="A51" s="11" t="s">
        <v>164</v>
      </c>
      <c r="B51" s="11" t="s">
        <v>50</v>
      </c>
      <c r="C51" s="11" t="s">
        <v>51</v>
      </c>
      <c r="D51" s="11" t="s">
        <v>52</v>
      </c>
      <c r="E51" s="11" t="s">
        <v>53</v>
      </c>
      <c r="F51" s="11" t="s">
        <v>54</v>
      </c>
      <c r="G51" s="11" t="s">
        <v>55</v>
      </c>
      <c r="H51" s="11" t="s">
        <v>56</v>
      </c>
      <c r="I51" s="11" t="s">
        <v>57</v>
      </c>
      <c r="J51" s="11" t="s">
        <v>58</v>
      </c>
      <c r="K51" s="11" t="s">
        <v>59</v>
      </c>
      <c r="Q51" s="11" t="s">
        <v>164</v>
      </c>
      <c r="R51" s="11" t="s">
        <v>50</v>
      </c>
      <c r="S51" s="11" t="s">
        <v>51</v>
      </c>
      <c r="T51" s="11" t="s">
        <v>52</v>
      </c>
      <c r="U51" s="11" t="s">
        <v>53</v>
      </c>
      <c r="V51" s="11" t="s">
        <v>54</v>
      </c>
      <c r="W51" s="11" t="s">
        <v>55</v>
      </c>
      <c r="X51" s="11" t="s">
        <v>56</v>
      </c>
      <c r="Y51" s="11" t="s">
        <v>57</v>
      </c>
      <c r="Z51" s="11" t="s">
        <v>58</v>
      </c>
      <c r="AA51" s="11" t="s">
        <v>59</v>
      </c>
    </row>
    <row r="52" spans="1:27" ht="15" thickBot="1" x14ac:dyDescent="0.35">
      <c r="A52" s="11" t="s">
        <v>82</v>
      </c>
      <c r="B52" s="12">
        <v>19</v>
      </c>
      <c r="C52" s="12">
        <v>19</v>
      </c>
      <c r="D52" s="12">
        <v>19</v>
      </c>
      <c r="E52" s="12">
        <v>499954.1</v>
      </c>
      <c r="F52" s="12">
        <v>499940.6</v>
      </c>
      <c r="G52" s="12">
        <v>19</v>
      </c>
      <c r="H52" s="12">
        <v>21.5</v>
      </c>
      <c r="I52" s="12">
        <v>19.5</v>
      </c>
      <c r="J52" s="12">
        <v>21.5</v>
      </c>
      <c r="K52" s="12">
        <v>28.5</v>
      </c>
      <c r="Q52" s="11" t="s">
        <v>82</v>
      </c>
      <c r="R52" s="12">
        <v>19.5</v>
      </c>
      <c r="S52" s="12">
        <v>499987.9</v>
      </c>
      <c r="T52" s="12">
        <v>499988.9</v>
      </c>
      <c r="U52" s="12">
        <v>19</v>
      </c>
      <c r="V52" s="12">
        <v>19</v>
      </c>
      <c r="W52" s="12">
        <v>19</v>
      </c>
      <c r="X52" s="12">
        <v>21.5</v>
      </c>
      <c r="Y52" s="12">
        <v>19</v>
      </c>
      <c r="Z52" s="12">
        <v>21.5</v>
      </c>
      <c r="AA52" s="12">
        <v>28.5</v>
      </c>
    </row>
    <row r="53" spans="1:27" ht="15" thickBot="1" x14ac:dyDescent="0.35">
      <c r="A53" s="11" t="s">
        <v>89</v>
      </c>
      <c r="B53" s="12">
        <v>18</v>
      </c>
      <c r="C53" s="12">
        <v>18</v>
      </c>
      <c r="D53" s="12">
        <v>18</v>
      </c>
      <c r="E53" s="12">
        <v>499953.1</v>
      </c>
      <c r="F53" s="12">
        <v>499939.6</v>
      </c>
      <c r="G53" s="12">
        <v>18</v>
      </c>
      <c r="H53" s="12">
        <v>20.5</v>
      </c>
      <c r="I53" s="12">
        <v>18.5</v>
      </c>
      <c r="J53" s="12">
        <v>20.5</v>
      </c>
      <c r="K53" s="12">
        <v>21</v>
      </c>
      <c r="Q53" s="11" t="s">
        <v>89</v>
      </c>
      <c r="R53" s="12">
        <v>18.5</v>
      </c>
      <c r="S53" s="12">
        <v>499986.9</v>
      </c>
      <c r="T53" s="12">
        <v>499987.9</v>
      </c>
      <c r="U53" s="12">
        <v>18</v>
      </c>
      <c r="V53" s="12">
        <v>18</v>
      </c>
      <c r="W53" s="12">
        <v>18</v>
      </c>
      <c r="X53" s="12">
        <v>20.5</v>
      </c>
      <c r="Y53" s="12">
        <v>18</v>
      </c>
      <c r="Z53" s="12">
        <v>20.5</v>
      </c>
      <c r="AA53" s="12">
        <v>27.5</v>
      </c>
    </row>
    <row r="54" spans="1:27" ht="15" thickBot="1" x14ac:dyDescent="0.35">
      <c r="A54" s="11" t="s">
        <v>96</v>
      </c>
      <c r="B54" s="12">
        <v>17</v>
      </c>
      <c r="C54" s="12">
        <v>17</v>
      </c>
      <c r="D54" s="12">
        <v>17</v>
      </c>
      <c r="E54" s="12">
        <v>499952.1</v>
      </c>
      <c r="F54" s="12">
        <v>499938.6</v>
      </c>
      <c r="G54" s="12">
        <v>17</v>
      </c>
      <c r="H54" s="12">
        <v>19</v>
      </c>
      <c r="I54" s="12">
        <v>17.5</v>
      </c>
      <c r="J54" s="12">
        <v>19.5</v>
      </c>
      <c r="K54" s="12">
        <v>20</v>
      </c>
      <c r="Q54" s="11" t="s">
        <v>96</v>
      </c>
      <c r="R54" s="12">
        <v>17.5</v>
      </c>
      <c r="S54" s="12">
        <v>499985.9</v>
      </c>
      <c r="T54" s="12">
        <v>499986.9</v>
      </c>
      <c r="U54" s="12">
        <v>17</v>
      </c>
      <c r="V54" s="12">
        <v>17</v>
      </c>
      <c r="W54" s="12">
        <v>17</v>
      </c>
      <c r="X54" s="12">
        <v>19.5</v>
      </c>
      <c r="Y54" s="12">
        <v>17</v>
      </c>
      <c r="Z54" s="12">
        <v>19.5</v>
      </c>
      <c r="AA54" s="12">
        <v>26.5</v>
      </c>
    </row>
    <row r="55" spans="1:27" ht="15" thickBot="1" x14ac:dyDescent="0.35">
      <c r="A55" s="11" t="s">
        <v>104</v>
      </c>
      <c r="B55" s="12">
        <v>16</v>
      </c>
      <c r="C55" s="12">
        <v>16</v>
      </c>
      <c r="D55" s="12">
        <v>16</v>
      </c>
      <c r="E55" s="12">
        <v>499951.1</v>
      </c>
      <c r="F55" s="12">
        <v>499937.1</v>
      </c>
      <c r="G55" s="12">
        <v>16</v>
      </c>
      <c r="H55" s="12">
        <v>18</v>
      </c>
      <c r="I55" s="12">
        <v>16.5</v>
      </c>
      <c r="J55" s="12">
        <v>18.5</v>
      </c>
      <c r="K55" s="12">
        <v>16</v>
      </c>
      <c r="Q55" s="11" t="s">
        <v>104</v>
      </c>
      <c r="R55" s="12">
        <v>16.5</v>
      </c>
      <c r="S55" s="12">
        <v>499984.9</v>
      </c>
      <c r="T55" s="12">
        <v>499985.9</v>
      </c>
      <c r="U55" s="12">
        <v>16</v>
      </c>
      <c r="V55" s="12">
        <v>16</v>
      </c>
      <c r="W55" s="12">
        <v>16</v>
      </c>
      <c r="X55" s="12">
        <v>18.5</v>
      </c>
      <c r="Y55" s="12">
        <v>16</v>
      </c>
      <c r="Z55" s="12">
        <v>18.5</v>
      </c>
      <c r="AA55" s="12">
        <v>25.5</v>
      </c>
    </row>
    <row r="56" spans="1:27" ht="15" thickBot="1" x14ac:dyDescent="0.35">
      <c r="A56" s="11" t="s">
        <v>111</v>
      </c>
      <c r="B56" s="12">
        <v>15</v>
      </c>
      <c r="C56" s="12">
        <v>15</v>
      </c>
      <c r="D56" s="12">
        <v>15</v>
      </c>
      <c r="E56" s="12">
        <v>499950.1</v>
      </c>
      <c r="F56" s="12">
        <v>499936.1</v>
      </c>
      <c r="G56" s="12">
        <v>15</v>
      </c>
      <c r="H56" s="12">
        <v>17</v>
      </c>
      <c r="I56" s="12">
        <v>15</v>
      </c>
      <c r="J56" s="12">
        <v>17.5</v>
      </c>
      <c r="K56" s="12">
        <v>15</v>
      </c>
      <c r="Q56" s="11" t="s">
        <v>111</v>
      </c>
      <c r="R56" s="12">
        <v>15.5</v>
      </c>
      <c r="S56" s="12">
        <v>499983.9</v>
      </c>
      <c r="T56" s="12">
        <v>499984.9</v>
      </c>
      <c r="U56" s="12">
        <v>15</v>
      </c>
      <c r="V56" s="12">
        <v>15</v>
      </c>
      <c r="W56" s="12">
        <v>15</v>
      </c>
      <c r="X56" s="12">
        <v>17.5</v>
      </c>
      <c r="Y56" s="12">
        <v>15</v>
      </c>
      <c r="Z56" s="12">
        <v>17.5</v>
      </c>
      <c r="AA56" s="12">
        <v>24.5</v>
      </c>
    </row>
    <row r="57" spans="1:27" ht="15" thickBot="1" x14ac:dyDescent="0.35">
      <c r="A57" s="11" t="s">
        <v>117</v>
      </c>
      <c r="B57" s="12">
        <v>14</v>
      </c>
      <c r="C57" s="12">
        <v>14</v>
      </c>
      <c r="D57" s="12">
        <v>14</v>
      </c>
      <c r="E57" s="12">
        <v>499949.1</v>
      </c>
      <c r="F57" s="12">
        <v>499935.1</v>
      </c>
      <c r="G57" s="12">
        <v>14</v>
      </c>
      <c r="H57" s="12">
        <v>16</v>
      </c>
      <c r="I57" s="12">
        <v>14</v>
      </c>
      <c r="J57" s="12">
        <v>14</v>
      </c>
      <c r="K57" s="12">
        <v>14</v>
      </c>
      <c r="Q57" s="11" t="s">
        <v>117</v>
      </c>
      <c r="R57" s="12">
        <v>14.5</v>
      </c>
      <c r="S57" s="12">
        <v>499982.9</v>
      </c>
      <c r="T57" s="12">
        <v>499983.9</v>
      </c>
      <c r="U57" s="12">
        <v>14</v>
      </c>
      <c r="V57" s="12">
        <v>14</v>
      </c>
      <c r="W57" s="12">
        <v>14</v>
      </c>
      <c r="X57" s="12">
        <v>16.5</v>
      </c>
      <c r="Y57" s="12">
        <v>14</v>
      </c>
      <c r="Z57" s="12">
        <v>16.5</v>
      </c>
      <c r="AA57" s="12">
        <v>23.5</v>
      </c>
    </row>
    <row r="58" spans="1:27" ht="15" thickBot="1" x14ac:dyDescent="0.35">
      <c r="A58" s="11" t="s">
        <v>122</v>
      </c>
      <c r="B58" s="12">
        <v>13</v>
      </c>
      <c r="C58" s="12">
        <v>13</v>
      </c>
      <c r="D58" s="12">
        <v>13</v>
      </c>
      <c r="E58" s="12">
        <v>499948.1</v>
      </c>
      <c r="F58" s="12">
        <v>499934.1</v>
      </c>
      <c r="G58" s="12">
        <v>13</v>
      </c>
      <c r="H58" s="12">
        <v>15</v>
      </c>
      <c r="I58" s="12">
        <v>13</v>
      </c>
      <c r="J58" s="12">
        <v>13</v>
      </c>
      <c r="K58" s="12">
        <v>13</v>
      </c>
      <c r="Q58" s="11" t="s">
        <v>122</v>
      </c>
      <c r="R58" s="12">
        <v>13.5</v>
      </c>
      <c r="S58" s="12">
        <v>499981.9</v>
      </c>
      <c r="T58" s="12">
        <v>499982.9</v>
      </c>
      <c r="U58" s="12">
        <v>13</v>
      </c>
      <c r="V58" s="12">
        <v>13</v>
      </c>
      <c r="W58" s="12">
        <v>13</v>
      </c>
      <c r="X58" s="12">
        <v>15.5</v>
      </c>
      <c r="Y58" s="12">
        <v>13</v>
      </c>
      <c r="Z58" s="12">
        <v>15.5</v>
      </c>
      <c r="AA58" s="12">
        <v>22.5</v>
      </c>
    </row>
    <row r="59" spans="1:27" ht="15" thickBot="1" x14ac:dyDescent="0.35">
      <c r="A59" s="11" t="s">
        <v>127</v>
      </c>
      <c r="B59" s="12">
        <v>12</v>
      </c>
      <c r="C59" s="12">
        <v>12</v>
      </c>
      <c r="D59" s="12">
        <v>12</v>
      </c>
      <c r="E59" s="12">
        <v>499947.1</v>
      </c>
      <c r="F59" s="12">
        <v>499933.1</v>
      </c>
      <c r="G59" s="12">
        <v>12</v>
      </c>
      <c r="H59" s="12">
        <v>12</v>
      </c>
      <c r="I59" s="12">
        <v>12</v>
      </c>
      <c r="J59" s="12">
        <v>12</v>
      </c>
      <c r="K59" s="12">
        <v>12</v>
      </c>
      <c r="Q59" s="11" t="s">
        <v>127</v>
      </c>
      <c r="R59" s="12">
        <v>12.5</v>
      </c>
      <c r="S59" s="12">
        <v>499980.9</v>
      </c>
      <c r="T59" s="12">
        <v>499981.9</v>
      </c>
      <c r="U59" s="12">
        <v>12</v>
      </c>
      <c r="V59" s="12">
        <v>12</v>
      </c>
      <c r="W59" s="12">
        <v>12</v>
      </c>
      <c r="X59" s="12">
        <v>14.5</v>
      </c>
      <c r="Y59" s="12">
        <v>12</v>
      </c>
      <c r="Z59" s="12">
        <v>14.5</v>
      </c>
      <c r="AA59" s="12">
        <v>21.5</v>
      </c>
    </row>
    <row r="60" spans="1:27" ht="15" thickBot="1" x14ac:dyDescent="0.35">
      <c r="A60" s="11" t="s">
        <v>131</v>
      </c>
      <c r="B60" s="12">
        <v>11</v>
      </c>
      <c r="C60" s="12">
        <v>11</v>
      </c>
      <c r="D60" s="12">
        <v>11</v>
      </c>
      <c r="E60" s="12">
        <v>11</v>
      </c>
      <c r="F60" s="12">
        <v>499932.1</v>
      </c>
      <c r="G60" s="12">
        <v>11</v>
      </c>
      <c r="H60" s="12">
        <v>11</v>
      </c>
      <c r="I60" s="12">
        <v>11</v>
      </c>
      <c r="J60" s="12">
        <v>11</v>
      </c>
      <c r="K60" s="12">
        <v>11</v>
      </c>
      <c r="Q60" s="11" t="s">
        <v>131</v>
      </c>
      <c r="R60" s="12">
        <v>11.5</v>
      </c>
      <c r="S60" s="12">
        <v>499979.9</v>
      </c>
      <c r="T60" s="12">
        <v>499980.9</v>
      </c>
      <c r="U60" s="12">
        <v>11</v>
      </c>
      <c r="V60" s="12">
        <v>11</v>
      </c>
      <c r="W60" s="12">
        <v>11</v>
      </c>
      <c r="X60" s="12">
        <v>13.5</v>
      </c>
      <c r="Y60" s="12">
        <v>11</v>
      </c>
      <c r="Z60" s="12">
        <v>13.5</v>
      </c>
      <c r="AA60" s="12">
        <v>20.5</v>
      </c>
    </row>
    <row r="61" spans="1:27" ht="15" thickBot="1" x14ac:dyDescent="0.35">
      <c r="A61" s="11" t="s">
        <v>134</v>
      </c>
      <c r="B61" s="12">
        <v>10</v>
      </c>
      <c r="C61" s="12">
        <v>10</v>
      </c>
      <c r="D61" s="12">
        <v>10</v>
      </c>
      <c r="E61" s="12">
        <v>10</v>
      </c>
      <c r="F61" s="12">
        <v>499931.1</v>
      </c>
      <c r="G61" s="12">
        <v>10</v>
      </c>
      <c r="H61" s="12">
        <v>10</v>
      </c>
      <c r="I61" s="12">
        <v>10</v>
      </c>
      <c r="J61" s="12">
        <v>10</v>
      </c>
      <c r="K61" s="12">
        <v>10</v>
      </c>
      <c r="Q61" s="11" t="s">
        <v>134</v>
      </c>
      <c r="R61" s="12">
        <v>10.5</v>
      </c>
      <c r="S61" s="12">
        <v>499978.9</v>
      </c>
      <c r="T61" s="12">
        <v>499979.9</v>
      </c>
      <c r="U61" s="12">
        <v>10</v>
      </c>
      <c r="V61" s="12">
        <v>10</v>
      </c>
      <c r="W61" s="12">
        <v>10</v>
      </c>
      <c r="X61" s="12">
        <v>12.5</v>
      </c>
      <c r="Y61" s="12">
        <v>10</v>
      </c>
      <c r="Z61" s="12">
        <v>12.5</v>
      </c>
      <c r="AA61" s="12">
        <v>19.5</v>
      </c>
    </row>
    <row r="62" spans="1:27" ht="15" thickBot="1" x14ac:dyDescent="0.35">
      <c r="A62" s="11" t="s">
        <v>137</v>
      </c>
      <c r="B62" s="12">
        <v>9</v>
      </c>
      <c r="C62" s="12">
        <v>9</v>
      </c>
      <c r="D62" s="12">
        <v>9</v>
      </c>
      <c r="E62" s="12">
        <v>9</v>
      </c>
      <c r="F62" s="12">
        <v>499930.1</v>
      </c>
      <c r="G62" s="12">
        <v>9</v>
      </c>
      <c r="H62" s="12">
        <v>9</v>
      </c>
      <c r="I62" s="12">
        <v>9</v>
      </c>
      <c r="J62" s="12">
        <v>9</v>
      </c>
      <c r="K62" s="12">
        <v>9</v>
      </c>
      <c r="Q62" s="11" t="s">
        <v>137</v>
      </c>
      <c r="R62" s="12">
        <v>9.5</v>
      </c>
      <c r="S62" s="12">
        <v>499977.9</v>
      </c>
      <c r="T62" s="12">
        <v>499978.9</v>
      </c>
      <c r="U62" s="12">
        <v>9</v>
      </c>
      <c r="V62" s="12">
        <v>9</v>
      </c>
      <c r="W62" s="12">
        <v>9</v>
      </c>
      <c r="X62" s="12">
        <v>11.5</v>
      </c>
      <c r="Y62" s="12">
        <v>9</v>
      </c>
      <c r="Z62" s="12">
        <v>11.5</v>
      </c>
      <c r="AA62" s="12">
        <v>18.5</v>
      </c>
    </row>
    <row r="63" spans="1:27" ht="15" thickBot="1" x14ac:dyDescent="0.35">
      <c r="A63" s="11" t="s">
        <v>140</v>
      </c>
      <c r="B63" s="12">
        <v>8</v>
      </c>
      <c r="C63" s="12">
        <v>8</v>
      </c>
      <c r="D63" s="12">
        <v>8</v>
      </c>
      <c r="E63" s="12">
        <v>8</v>
      </c>
      <c r="F63" s="12">
        <v>499929.1</v>
      </c>
      <c r="G63" s="12">
        <v>8</v>
      </c>
      <c r="H63" s="12">
        <v>8</v>
      </c>
      <c r="I63" s="12">
        <v>8</v>
      </c>
      <c r="J63" s="12">
        <v>8</v>
      </c>
      <c r="K63" s="12">
        <v>8</v>
      </c>
      <c r="Q63" s="11" t="s">
        <v>140</v>
      </c>
      <c r="R63" s="12">
        <v>8.5</v>
      </c>
      <c r="S63" s="12">
        <v>499976.9</v>
      </c>
      <c r="T63" s="12">
        <v>499977.9</v>
      </c>
      <c r="U63" s="12">
        <v>8</v>
      </c>
      <c r="V63" s="12">
        <v>8</v>
      </c>
      <c r="W63" s="12">
        <v>8</v>
      </c>
      <c r="X63" s="12">
        <v>10.5</v>
      </c>
      <c r="Y63" s="12">
        <v>8</v>
      </c>
      <c r="Z63" s="12">
        <v>10.5</v>
      </c>
      <c r="AA63" s="12">
        <v>17.5</v>
      </c>
    </row>
    <row r="64" spans="1:27" ht="15" thickBot="1" x14ac:dyDescent="0.35">
      <c r="A64" s="11" t="s">
        <v>143</v>
      </c>
      <c r="B64" s="12">
        <v>7</v>
      </c>
      <c r="C64" s="12">
        <v>7</v>
      </c>
      <c r="D64" s="12">
        <v>7</v>
      </c>
      <c r="E64" s="12">
        <v>7</v>
      </c>
      <c r="F64" s="12">
        <v>499928.1</v>
      </c>
      <c r="G64" s="12">
        <v>7</v>
      </c>
      <c r="H64" s="12">
        <v>7</v>
      </c>
      <c r="I64" s="12">
        <v>7</v>
      </c>
      <c r="J64" s="12">
        <v>7</v>
      </c>
      <c r="K64" s="12">
        <v>7</v>
      </c>
      <c r="Q64" s="11" t="s">
        <v>143</v>
      </c>
      <c r="R64" s="12">
        <v>7.5</v>
      </c>
      <c r="S64" s="12">
        <v>499975.9</v>
      </c>
      <c r="T64" s="12">
        <v>499976.9</v>
      </c>
      <c r="U64" s="12">
        <v>7</v>
      </c>
      <c r="V64" s="12">
        <v>7</v>
      </c>
      <c r="W64" s="12">
        <v>7</v>
      </c>
      <c r="X64" s="12">
        <v>9.5</v>
      </c>
      <c r="Y64" s="12">
        <v>7</v>
      </c>
      <c r="Z64" s="12">
        <v>9.5</v>
      </c>
      <c r="AA64" s="12">
        <v>16.5</v>
      </c>
    </row>
    <row r="65" spans="1:31" ht="15" thickBot="1" x14ac:dyDescent="0.35">
      <c r="A65" s="11" t="s">
        <v>146</v>
      </c>
      <c r="B65" s="12">
        <v>6</v>
      </c>
      <c r="C65" s="12">
        <v>6</v>
      </c>
      <c r="D65" s="12">
        <v>6</v>
      </c>
      <c r="E65" s="12">
        <v>6</v>
      </c>
      <c r="F65" s="12">
        <v>499927.1</v>
      </c>
      <c r="G65" s="12">
        <v>6</v>
      </c>
      <c r="H65" s="12">
        <v>6</v>
      </c>
      <c r="I65" s="12">
        <v>6</v>
      </c>
      <c r="J65" s="12">
        <v>6</v>
      </c>
      <c r="K65" s="12">
        <v>6</v>
      </c>
      <c r="Q65" s="11" t="s">
        <v>146</v>
      </c>
      <c r="R65" s="12">
        <v>6.5</v>
      </c>
      <c r="S65" s="12">
        <v>499974.9</v>
      </c>
      <c r="T65" s="12">
        <v>499975.9</v>
      </c>
      <c r="U65" s="12">
        <v>6</v>
      </c>
      <c r="V65" s="12">
        <v>6</v>
      </c>
      <c r="W65" s="12">
        <v>6</v>
      </c>
      <c r="X65" s="12">
        <v>6.5</v>
      </c>
      <c r="Y65" s="12">
        <v>6</v>
      </c>
      <c r="Z65" s="12">
        <v>8.5</v>
      </c>
      <c r="AA65" s="12">
        <v>15.5</v>
      </c>
    </row>
    <row r="66" spans="1:31" ht="15" thickBot="1" x14ac:dyDescent="0.35">
      <c r="A66" s="11" t="s">
        <v>149</v>
      </c>
      <c r="B66" s="12">
        <v>5</v>
      </c>
      <c r="C66" s="12">
        <v>5</v>
      </c>
      <c r="D66" s="12">
        <v>5</v>
      </c>
      <c r="E66" s="12">
        <v>5</v>
      </c>
      <c r="F66" s="12">
        <v>499926.1</v>
      </c>
      <c r="G66" s="12">
        <v>5</v>
      </c>
      <c r="H66" s="12">
        <v>5</v>
      </c>
      <c r="I66" s="12">
        <v>5</v>
      </c>
      <c r="J66" s="12">
        <v>5</v>
      </c>
      <c r="K66" s="12">
        <v>5</v>
      </c>
      <c r="Q66" s="11" t="s">
        <v>149</v>
      </c>
      <c r="R66" s="12">
        <v>5.5</v>
      </c>
      <c r="S66" s="12">
        <v>499973.9</v>
      </c>
      <c r="T66" s="12">
        <v>499974.9</v>
      </c>
      <c r="U66" s="12">
        <v>5</v>
      </c>
      <c r="V66" s="12">
        <v>5</v>
      </c>
      <c r="W66" s="12">
        <v>5</v>
      </c>
      <c r="X66" s="12">
        <v>5.5</v>
      </c>
      <c r="Y66" s="12">
        <v>5</v>
      </c>
      <c r="Z66" s="12">
        <v>7.5</v>
      </c>
      <c r="AA66" s="12">
        <v>14.5</v>
      </c>
    </row>
    <row r="67" spans="1:31" ht="15" thickBot="1" x14ac:dyDescent="0.35">
      <c r="A67" s="11" t="s">
        <v>152</v>
      </c>
      <c r="B67" s="12">
        <v>4</v>
      </c>
      <c r="C67" s="12">
        <v>4</v>
      </c>
      <c r="D67" s="12">
        <v>4</v>
      </c>
      <c r="E67" s="12">
        <v>4</v>
      </c>
      <c r="F67" s="12">
        <v>499925.1</v>
      </c>
      <c r="G67" s="12">
        <v>4</v>
      </c>
      <c r="H67" s="12">
        <v>4</v>
      </c>
      <c r="I67" s="12">
        <v>4</v>
      </c>
      <c r="J67" s="12">
        <v>4</v>
      </c>
      <c r="K67" s="12">
        <v>4</v>
      </c>
      <c r="Q67" s="11" t="s">
        <v>152</v>
      </c>
      <c r="R67" s="12">
        <v>4.5</v>
      </c>
      <c r="S67" s="12">
        <v>499972.9</v>
      </c>
      <c r="T67" s="12">
        <v>499973.9</v>
      </c>
      <c r="U67" s="12">
        <v>4</v>
      </c>
      <c r="V67" s="12">
        <v>4</v>
      </c>
      <c r="W67" s="12">
        <v>4</v>
      </c>
      <c r="X67" s="12">
        <v>4.5</v>
      </c>
      <c r="Y67" s="12">
        <v>4</v>
      </c>
      <c r="Z67" s="12">
        <v>4</v>
      </c>
      <c r="AA67" s="12">
        <v>13.5</v>
      </c>
    </row>
    <row r="68" spans="1:31" ht="15" thickBot="1" x14ac:dyDescent="0.35">
      <c r="A68" s="11" t="s">
        <v>155</v>
      </c>
      <c r="B68" s="12">
        <v>3</v>
      </c>
      <c r="C68" s="12">
        <v>3</v>
      </c>
      <c r="D68" s="12">
        <v>3</v>
      </c>
      <c r="E68" s="12">
        <v>3</v>
      </c>
      <c r="F68" s="12">
        <v>499924.1</v>
      </c>
      <c r="G68" s="12">
        <v>3</v>
      </c>
      <c r="H68" s="12">
        <v>3</v>
      </c>
      <c r="I68" s="12">
        <v>3</v>
      </c>
      <c r="J68" s="12">
        <v>3</v>
      </c>
      <c r="K68" s="12">
        <v>3</v>
      </c>
      <c r="Q68" s="11" t="s">
        <v>155</v>
      </c>
      <c r="R68" s="12">
        <v>3.5</v>
      </c>
      <c r="S68" s="12">
        <v>499971.9</v>
      </c>
      <c r="T68" s="12">
        <v>499972.9</v>
      </c>
      <c r="U68" s="12">
        <v>3</v>
      </c>
      <c r="V68" s="12">
        <v>3</v>
      </c>
      <c r="W68" s="12">
        <v>3</v>
      </c>
      <c r="X68" s="12">
        <v>3.5</v>
      </c>
      <c r="Y68" s="12">
        <v>3</v>
      </c>
      <c r="Z68" s="12">
        <v>3</v>
      </c>
      <c r="AA68" s="12">
        <v>12.5</v>
      </c>
    </row>
    <row r="69" spans="1:31" ht="15" thickBot="1" x14ac:dyDescent="0.35">
      <c r="A69" s="11" t="s">
        <v>158</v>
      </c>
      <c r="B69" s="12">
        <v>2</v>
      </c>
      <c r="C69" s="12">
        <v>2</v>
      </c>
      <c r="D69" s="12">
        <v>2</v>
      </c>
      <c r="E69" s="12">
        <v>2</v>
      </c>
      <c r="F69" s="12">
        <v>2</v>
      </c>
      <c r="G69" s="12">
        <v>2</v>
      </c>
      <c r="H69" s="12">
        <v>2</v>
      </c>
      <c r="I69" s="12">
        <v>2</v>
      </c>
      <c r="J69" s="12">
        <v>2</v>
      </c>
      <c r="K69" s="12">
        <v>2</v>
      </c>
      <c r="Q69" s="11" t="s">
        <v>158</v>
      </c>
      <c r="R69" s="12">
        <v>2</v>
      </c>
      <c r="S69" s="12">
        <v>499970.9</v>
      </c>
      <c r="T69" s="12">
        <v>499971.9</v>
      </c>
      <c r="U69" s="12">
        <v>2</v>
      </c>
      <c r="V69" s="12">
        <v>2</v>
      </c>
      <c r="W69" s="12">
        <v>2</v>
      </c>
      <c r="X69" s="12">
        <v>2.5</v>
      </c>
      <c r="Y69" s="12">
        <v>2</v>
      </c>
      <c r="Z69" s="12">
        <v>2</v>
      </c>
      <c r="AA69" s="12">
        <v>8</v>
      </c>
    </row>
    <row r="70" spans="1:31" ht="15" thickBot="1" x14ac:dyDescent="0.35">
      <c r="A70" s="11" t="s">
        <v>160</v>
      </c>
      <c r="B70" s="12">
        <v>1</v>
      </c>
      <c r="C70" s="12">
        <v>1</v>
      </c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Q70" s="11" t="s">
        <v>160</v>
      </c>
      <c r="R70" s="12">
        <v>1</v>
      </c>
      <c r="S70" s="12">
        <v>499969.9</v>
      </c>
      <c r="T70" s="12">
        <v>499970.9</v>
      </c>
      <c r="U70" s="12">
        <v>1</v>
      </c>
      <c r="V70" s="12">
        <v>1</v>
      </c>
      <c r="W70" s="12">
        <v>1</v>
      </c>
      <c r="X70" s="12">
        <v>1</v>
      </c>
      <c r="Y70" s="12">
        <v>1</v>
      </c>
      <c r="Z70" s="12">
        <v>1</v>
      </c>
      <c r="AA70" s="12">
        <v>7</v>
      </c>
    </row>
    <row r="71" spans="1:31" ht="15" thickBot="1" x14ac:dyDescent="0.35">
      <c r="A71" s="11" t="s">
        <v>162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Q71" s="11" t="s">
        <v>162</v>
      </c>
      <c r="R71" s="12">
        <v>0</v>
      </c>
      <c r="S71" s="12">
        <v>499968.9</v>
      </c>
      <c r="T71" s="12">
        <v>499969.9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</row>
    <row r="72" spans="1:31" ht="18.600000000000001" thickBot="1" x14ac:dyDescent="0.35">
      <c r="A72" s="8"/>
      <c r="Q72" s="8"/>
    </row>
    <row r="73" spans="1:31" ht="15" thickBot="1" x14ac:dyDescent="0.35">
      <c r="A73" s="11" t="s">
        <v>165</v>
      </c>
      <c r="B73" s="11" t="s">
        <v>50</v>
      </c>
      <c r="C73" s="11" t="s">
        <v>51</v>
      </c>
      <c r="D73" s="11" t="s">
        <v>52</v>
      </c>
      <c r="E73" s="11" t="s">
        <v>53</v>
      </c>
      <c r="F73" s="11" t="s">
        <v>54</v>
      </c>
      <c r="G73" s="11" t="s">
        <v>55</v>
      </c>
      <c r="H73" s="11" t="s">
        <v>56</v>
      </c>
      <c r="I73" s="11" t="s">
        <v>57</v>
      </c>
      <c r="J73" s="11" t="s">
        <v>58</v>
      </c>
      <c r="K73" s="11" t="s">
        <v>59</v>
      </c>
      <c r="L73" s="11" t="s">
        <v>166</v>
      </c>
      <c r="M73" s="11" t="s">
        <v>167</v>
      </c>
      <c r="N73" s="11" t="s">
        <v>168</v>
      </c>
      <c r="O73" s="11" t="s">
        <v>169</v>
      </c>
      <c r="Q73" s="11" t="s">
        <v>165</v>
      </c>
      <c r="R73" s="11" t="s">
        <v>50</v>
      </c>
      <c r="S73" s="11" t="s">
        <v>51</v>
      </c>
      <c r="T73" s="11" t="s">
        <v>52</v>
      </c>
      <c r="U73" s="11" t="s">
        <v>53</v>
      </c>
      <c r="V73" s="11" t="s">
        <v>54</v>
      </c>
      <c r="W73" s="11" t="s">
        <v>55</v>
      </c>
      <c r="X73" s="11" t="s">
        <v>56</v>
      </c>
      <c r="Y73" s="11" t="s">
        <v>57</v>
      </c>
      <c r="Z73" s="11" t="s">
        <v>58</v>
      </c>
      <c r="AA73" s="11" t="s">
        <v>59</v>
      </c>
      <c r="AB73" s="11" t="s">
        <v>166</v>
      </c>
      <c r="AC73" s="11" t="s">
        <v>167</v>
      </c>
      <c r="AD73" s="11" t="s">
        <v>168</v>
      </c>
      <c r="AE73" s="11" t="s">
        <v>169</v>
      </c>
    </row>
    <row r="74" spans="1:31" ht="15" thickBot="1" x14ac:dyDescent="0.35">
      <c r="A74" s="11" t="s">
        <v>61</v>
      </c>
      <c r="B74" s="12">
        <v>16</v>
      </c>
      <c r="C74" s="12">
        <v>13</v>
      </c>
      <c r="D74" s="12">
        <v>17</v>
      </c>
      <c r="E74" s="12">
        <v>499951.1</v>
      </c>
      <c r="F74" s="12">
        <v>499930.1</v>
      </c>
      <c r="G74" s="12">
        <v>16</v>
      </c>
      <c r="H74" s="12">
        <v>19</v>
      </c>
      <c r="I74" s="12">
        <v>15</v>
      </c>
      <c r="J74" s="12">
        <v>14</v>
      </c>
      <c r="K74" s="12">
        <v>16</v>
      </c>
      <c r="L74" s="12">
        <v>1000007.1</v>
      </c>
      <c r="M74" s="12">
        <v>1000000</v>
      </c>
      <c r="N74" s="12">
        <v>-7.1</v>
      </c>
      <c r="O74" s="12">
        <v>0</v>
      </c>
      <c r="Q74" s="11" t="s">
        <v>61</v>
      </c>
      <c r="R74" s="12">
        <v>3.5</v>
      </c>
      <c r="S74" s="12">
        <v>499974.9</v>
      </c>
      <c r="T74" s="12">
        <v>499971.9</v>
      </c>
      <c r="U74" s="12">
        <v>3</v>
      </c>
      <c r="V74" s="12">
        <v>10</v>
      </c>
      <c r="W74" s="12">
        <v>3</v>
      </c>
      <c r="X74" s="12">
        <v>2.5</v>
      </c>
      <c r="Y74" s="12">
        <v>4</v>
      </c>
      <c r="Z74" s="12">
        <v>7.5</v>
      </c>
      <c r="AA74" s="12">
        <v>12.5</v>
      </c>
      <c r="AB74" s="12">
        <v>999992.8</v>
      </c>
      <c r="AC74" s="12">
        <v>1000000</v>
      </c>
      <c r="AD74" s="12">
        <v>7.2</v>
      </c>
      <c r="AE74" s="12">
        <v>0</v>
      </c>
    </row>
    <row r="75" spans="1:31" ht="15" thickBot="1" x14ac:dyDescent="0.35">
      <c r="A75" s="11" t="s">
        <v>62</v>
      </c>
      <c r="B75" s="12">
        <v>16</v>
      </c>
      <c r="C75" s="12">
        <v>13</v>
      </c>
      <c r="D75" s="12">
        <v>17</v>
      </c>
      <c r="E75" s="12">
        <v>499947.1</v>
      </c>
      <c r="F75" s="12">
        <v>499935.1</v>
      </c>
      <c r="G75" s="12">
        <v>7</v>
      </c>
      <c r="H75" s="12">
        <v>12</v>
      </c>
      <c r="I75" s="12">
        <v>15</v>
      </c>
      <c r="J75" s="12">
        <v>14</v>
      </c>
      <c r="K75" s="12">
        <v>16</v>
      </c>
      <c r="L75" s="12">
        <v>999992.1</v>
      </c>
      <c r="M75" s="12">
        <v>1000000</v>
      </c>
      <c r="N75" s="12">
        <v>7.9</v>
      </c>
      <c r="O75" s="12">
        <v>0</v>
      </c>
      <c r="Q75" s="11" t="s">
        <v>62</v>
      </c>
      <c r="R75" s="12">
        <v>3.5</v>
      </c>
      <c r="S75" s="12">
        <v>499974.9</v>
      </c>
      <c r="T75" s="12">
        <v>499971.9</v>
      </c>
      <c r="U75" s="12">
        <v>7</v>
      </c>
      <c r="V75" s="12">
        <v>5</v>
      </c>
      <c r="W75" s="12">
        <v>12</v>
      </c>
      <c r="X75" s="12">
        <v>9.5</v>
      </c>
      <c r="Y75" s="12">
        <v>4</v>
      </c>
      <c r="Z75" s="12">
        <v>7.5</v>
      </c>
      <c r="AA75" s="12">
        <v>12.5</v>
      </c>
      <c r="AB75" s="12">
        <v>1000007.8</v>
      </c>
      <c r="AC75" s="12">
        <v>1000000</v>
      </c>
      <c r="AD75" s="12">
        <v>-7.8</v>
      </c>
      <c r="AE75" s="12">
        <v>0</v>
      </c>
    </row>
    <row r="76" spans="1:31" ht="15" thickBot="1" x14ac:dyDescent="0.35">
      <c r="A76" s="11" t="s">
        <v>63</v>
      </c>
      <c r="B76" s="12">
        <v>16</v>
      </c>
      <c r="C76" s="12">
        <v>19</v>
      </c>
      <c r="D76" s="12">
        <v>17</v>
      </c>
      <c r="E76" s="12">
        <v>499947.1</v>
      </c>
      <c r="F76" s="12">
        <v>499934.1</v>
      </c>
      <c r="G76" s="12">
        <v>19</v>
      </c>
      <c r="H76" s="12">
        <v>12</v>
      </c>
      <c r="I76" s="12">
        <v>15</v>
      </c>
      <c r="J76" s="12">
        <v>14</v>
      </c>
      <c r="K76" s="12">
        <v>16</v>
      </c>
      <c r="L76" s="12">
        <v>1000009.1</v>
      </c>
      <c r="M76" s="12">
        <v>1000000</v>
      </c>
      <c r="N76" s="12">
        <v>-9.1</v>
      </c>
      <c r="O76" s="12">
        <v>0</v>
      </c>
      <c r="Q76" s="11" t="s">
        <v>63</v>
      </c>
      <c r="R76" s="12">
        <v>3.5</v>
      </c>
      <c r="S76" s="12">
        <v>499968.9</v>
      </c>
      <c r="T76" s="12">
        <v>499971.9</v>
      </c>
      <c r="U76" s="12">
        <v>7</v>
      </c>
      <c r="V76" s="12">
        <v>6</v>
      </c>
      <c r="W76" s="12">
        <v>0</v>
      </c>
      <c r="X76" s="12">
        <v>9.5</v>
      </c>
      <c r="Y76" s="12">
        <v>4</v>
      </c>
      <c r="Z76" s="12">
        <v>7.5</v>
      </c>
      <c r="AA76" s="12">
        <v>12.5</v>
      </c>
      <c r="AB76" s="12">
        <v>999990.8</v>
      </c>
      <c r="AC76" s="12">
        <v>1000000</v>
      </c>
      <c r="AD76" s="12">
        <v>9.1999999999999993</v>
      </c>
      <c r="AE76" s="12">
        <v>0</v>
      </c>
    </row>
    <row r="77" spans="1:31" ht="15" thickBot="1" x14ac:dyDescent="0.35">
      <c r="A77" s="11" t="s">
        <v>64</v>
      </c>
      <c r="B77" s="12">
        <v>17</v>
      </c>
      <c r="C77" s="12">
        <v>15</v>
      </c>
      <c r="D77" s="12">
        <v>17</v>
      </c>
      <c r="E77" s="12">
        <v>499947.1</v>
      </c>
      <c r="F77" s="12">
        <v>499928.1</v>
      </c>
      <c r="G77" s="12">
        <v>10</v>
      </c>
      <c r="H77" s="12">
        <v>12</v>
      </c>
      <c r="I77" s="12">
        <v>15</v>
      </c>
      <c r="J77" s="12">
        <v>14</v>
      </c>
      <c r="K77" s="12">
        <v>16</v>
      </c>
      <c r="L77" s="12">
        <v>999991.1</v>
      </c>
      <c r="M77" s="12">
        <v>1000000</v>
      </c>
      <c r="N77" s="12">
        <v>8.9</v>
      </c>
      <c r="O77" s="12">
        <v>0</v>
      </c>
      <c r="Q77" s="11" t="s">
        <v>64</v>
      </c>
      <c r="R77" s="12">
        <v>2</v>
      </c>
      <c r="S77" s="12">
        <v>499972.9</v>
      </c>
      <c r="T77" s="12">
        <v>499971.9</v>
      </c>
      <c r="U77" s="12">
        <v>7</v>
      </c>
      <c r="V77" s="12">
        <v>12</v>
      </c>
      <c r="W77" s="12">
        <v>9</v>
      </c>
      <c r="X77" s="12">
        <v>9.5</v>
      </c>
      <c r="Y77" s="12">
        <v>4</v>
      </c>
      <c r="Z77" s="12">
        <v>7.5</v>
      </c>
      <c r="AA77" s="12">
        <v>12.5</v>
      </c>
      <c r="AB77" s="12">
        <v>1000008.3</v>
      </c>
      <c r="AC77" s="12">
        <v>1000000</v>
      </c>
      <c r="AD77" s="12">
        <v>-8.3000000000000007</v>
      </c>
      <c r="AE77" s="12">
        <v>0</v>
      </c>
    </row>
    <row r="78" spans="1:31" ht="15" thickBot="1" x14ac:dyDescent="0.35">
      <c r="A78" s="11" t="s">
        <v>65</v>
      </c>
      <c r="B78" s="12">
        <v>16</v>
      </c>
      <c r="C78" s="12">
        <v>18</v>
      </c>
      <c r="D78" s="12">
        <v>17</v>
      </c>
      <c r="E78" s="12">
        <v>499954.1</v>
      </c>
      <c r="F78" s="12">
        <v>499924.1</v>
      </c>
      <c r="G78" s="12">
        <v>13</v>
      </c>
      <c r="H78" s="12">
        <v>12</v>
      </c>
      <c r="I78" s="12">
        <v>15</v>
      </c>
      <c r="J78" s="12">
        <v>21.5</v>
      </c>
      <c r="K78" s="12">
        <v>16</v>
      </c>
      <c r="L78" s="12">
        <v>1000006.6</v>
      </c>
      <c r="M78" s="12">
        <v>1000000</v>
      </c>
      <c r="N78" s="12">
        <v>-6.6</v>
      </c>
      <c r="O78" s="12">
        <v>0</v>
      </c>
      <c r="Q78" s="11" t="s">
        <v>65</v>
      </c>
      <c r="R78" s="12">
        <v>3.5</v>
      </c>
      <c r="S78" s="12">
        <v>499969.9</v>
      </c>
      <c r="T78" s="12">
        <v>499971.9</v>
      </c>
      <c r="U78" s="12">
        <v>0</v>
      </c>
      <c r="V78" s="12">
        <v>16</v>
      </c>
      <c r="W78" s="12">
        <v>6</v>
      </c>
      <c r="X78" s="12">
        <v>9.5</v>
      </c>
      <c r="Y78" s="12">
        <v>4</v>
      </c>
      <c r="Z78" s="12">
        <v>0</v>
      </c>
      <c r="AA78" s="12">
        <v>12.5</v>
      </c>
      <c r="AB78" s="12">
        <v>999993.3</v>
      </c>
      <c r="AC78" s="12">
        <v>1000000</v>
      </c>
      <c r="AD78" s="12">
        <v>6.7</v>
      </c>
      <c r="AE78" s="12">
        <v>0</v>
      </c>
    </row>
    <row r="79" spans="1:31" ht="15" thickBot="1" x14ac:dyDescent="0.35">
      <c r="A79" s="11" t="s">
        <v>66</v>
      </c>
      <c r="B79" s="12">
        <v>16</v>
      </c>
      <c r="C79" s="12">
        <v>13</v>
      </c>
      <c r="D79" s="12">
        <v>17</v>
      </c>
      <c r="E79" s="12">
        <v>499947.1</v>
      </c>
      <c r="F79" s="12">
        <v>499929.1</v>
      </c>
      <c r="G79" s="12">
        <v>7</v>
      </c>
      <c r="H79" s="12">
        <v>18</v>
      </c>
      <c r="I79" s="12">
        <v>15</v>
      </c>
      <c r="J79" s="12">
        <v>14</v>
      </c>
      <c r="K79" s="12">
        <v>20</v>
      </c>
      <c r="L79" s="12">
        <v>999996.1</v>
      </c>
      <c r="M79" s="12">
        <v>1000000</v>
      </c>
      <c r="N79" s="12">
        <v>3.9</v>
      </c>
      <c r="O79" s="12">
        <v>0</v>
      </c>
      <c r="Q79" s="11" t="s">
        <v>66</v>
      </c>
      <c r="R79" s="12">
        <v>3.5</v>
      </c>
      <c r="S79" s="12">
        <v>499974.9</v>
      </c>
      <c r="T79" s="12">
        <v>499971.9</v>
      </c>
      <c r="U79" s="12">
        <v>7</v>
      </c>
      <c r="V79" s="12">
        <v>11</v>
      </c>
      <c r="W79" s="12">
        <v>12</v>
      </c>
      <c r="X79" s="12">
        <v>3.5</v>
      </c>
      <c r="Y79" s="12">
        <v>4</v>
      </c>
      <c r="Z79" s="12">
        <v>7.5</v>
      </c>
      <c r="AA79" s="12">
        <v>8</v>
      </c>
      <c r="AB79" s="12">
        <v>1000003.3</v>
      </c>
      <c r="AC79" s="12">
        <v>1000000</v>
      </c>
      <c r="AD79" s="12">
        <v>-3.3</v>
      </c>
      <c r="AE79" s="12">
        <v>0</v>
      </c>
    </row>
    <row r="80" spans="1:31" ht="15" thickBot="1" x14ac:dyDescent="0.35">
      <c r="A80" s="11" t="s">
        <v>67</v>
      </c>
      <c r="B80" s="12">
        <v>16</v>
      </c>
      <c r="C80" s="12">
        <v>13</v>
      </c>
      <c r="D80" s="12">
        <v>19</v>
      </c>
      <c r="E80" s="12">
        <v>499947.1</v>
      </c>
      <c r="F80" s="12">
        <v>499936.1</v>
      </c>
      <c r="G80" s="12">
        <v>12</v>
      </c>
      <c r="H80" s="12">
        <v>12</v>
      </c>
      <c r="I80" s="12">
        <v>15</v>
      </c>
      <c r="J80" s="12">
        <v>20.5</v>
      </c>
      <c r="K80" s="12">
        <v>16</v>
      </c>
      <c r="L80" s="12">
        <v>1000006.6</v>
      </c>
      <c r="M80" s="12">
        <v>1000000</v>
      </c>
      <c r="N80" s="12">
        <v>-6.6</v>
      </c>
      <c r="O80" s="12">
        <v>0</v>
      </c>
      <c r="Q80" s="11" t="s">
        <v>67</v>
      </c>
      <c r="R80" s="12">
        <v>3.5</v>
      </c>
      <c r="S80" s="12">
        <v>499974.9</v>
      </c>
      <c r="T80" s="12">
        <v>499969.9</v>
      </c>
      <c r="U80" s="12">
        <v>7</v>
      </c>
      <c r="V80" s="12">
        <v>4</v>
      </c>
      <c r="W80" s="12">
        <v>7</v>
      </c>
      <c r="X80" s="12">
        <v>9.5</v>
      </c>
      <c r="Y80" s="12">
        <v>4</v>
      </c>
      <c r="Z80" s="12">
        <v>1</v>
      </c>
      <c r="AA80" s="12">
        <v>12.5</v>
      </c>
      <c r="AB80" s="12">
        <v>999993.3</v>
      </c>
      <c r="AC80" s="12">
        <v>1000000</v>
      </c>
      <c r="AD80" s="12">
        <v>6.7</v>
      </c>
      <c r="AE80" s="12">
        <v>0</v>
      </c>
    </row>
    <row r="81" spans="1:31" ht="15" thickBot="1" x14ac:dyDescent="0.35">
      <c r="A81" s="11" t="s">
        <v>68</v>
      </c>
      <c r="B81" s="12">
        <v>16</v>
      </c>
      <c r="C81" s="12">
        <v>13</v>
      </c>
      <c r="D81" s="12">
        <v>17</v>
      </c>
      <c r="E81" s="12">
        <v>499947.1</v>
      </c>
      <c r="F81" s="12">
        <v>499933.1</v>
      </c>
      <c r="G81" s="12">
        <v>7</v>
      </c>
      <c r="H81" s="12">
        <v>12</v>
      </c>
      <c r="I81" s="12">
        <v>15</v>
      </c>
      <c r="J81" s="12">
        <v>14</v>
      </c>
      <c r="K81" s="12">
        <v>16</v>
      </c>
      <c r="L81" s="12">
        <v>999990.1</v>
      </c>
      <c r="M81" s="12">
        <v>1000000</v>
      </c>
      <c r="N81" s="12">
        <v>9.9</v>
      </c>
      <c r="O81" s="12">
        <v>0</v>
      </c>
      <c r="Q81" s="11" t="s">
        <v>68</v>
      </c>
      <c r="R81" s="12">
        <v>3.5</v>
      </c>
      <c r="S81" s="12">
        <v>499974.9</v>
      </c>
      <c r="T81" s="12">
        <v>499971.9</v>
      </c>
      <c r="U81" s="12">
        <v>7</v>
      </c>
      <c r="V81" s="12">
        <v>7</v>
      </c>
      <c r="W81" s="12">
        <v>12</v>
      </c>
      <c r="X81" s="12">
        <v>9.5</v>
      </c>
      <c r="Y81" s="12">
        <v>4</v>
      </c>
      <c r="Z81" s="12">
        <v>7.5</v>
      </c>
      <c r="AA81" s="12">
        <v>12.5</v>
      </c>
      <c r="AB81" s="12">
        <v>1000009.8</v>
      </c>
      <c r="AC81" s="12">
        <v>1000000</v>
      </c>
      <c r="AD81" s="12">
        <v>-9.8000000000000007</v>
      </c>
      <c r="AE81" s="12">
        <v>0</v>
      </c>
    </row>
    <row r="82" spans="1:31" ht="15" thickBot="1" x14ac:dyDescent="0.35">
      <c r="A82" s="11" t="s">
        <v>69</v>
      </c>
      <c r="B82" s="12">
        <v>16</v>
      </c>
      <c r="C82" s="12">
        <v>13</v>
      </c>
      <c r="D82" s="12">
        <v>17</v>
      </c>
      <c r="E82" s="12">
        <v>499947.1</v>
      </c>
      <c r="F82" s="12">
        <v>499937.1</v>
      </c>
      <c r="G82" s="12">
        <v>11</v>
      </c>
      <c r="H82" s="12">
        <v>12</v>
      </c>
      <c r="I82" s="12">
        <v>17.5</v>
      </c>
      <c r="J82" s="12">
        <v>14</v>
      </c>
      <c r="K82" s="12">
        <v>21</v>
      </c>
      <c r="L82" s="12">
        <v>1000005.6</v>
      </c>
      <c r="M82" s="12">
        <v>1000000</v>
      </c>
      <c r="N82" s="12">
        <v>-5.6</v>
      </c>
      <c r="O82" s="12">
        <v>0</v>
      </c>
      <c r="Q82" s="11" t="s">
        <v>69</v>
      </c>
      <c r="R82" s="12">
        <v>3.5</v>
      </c>
      <c r="S82" s="12">
        <v>499974.9</v>
      </c>
      <c r="T82" s="12">
        <v>499971.9</v>
      </c>
      <c r="U82" s="12">
        <v>7</v>
      </c>
      <c r="V82" s="12">
        <v>3</v>
      </c>
      <c r="W82" s="12">
        <v>8</v>
      </c>
      <c r="X82" s="12">
        <v>9.5</v>
      </c>
      <c r="Y82" s="12">
        <v>2</v>
      </c>
      <c r="Z82" s="12">
        <v>7.5</v>
      </c>
      <c r="AA82" s="12">
        <v>7</v>
      </c>
      <c r="AB82" s="12">
        <v>999994.3</v>
      </c>
      <c r="AC82" s="12">
        <v>1000000</v>
      </c>
      <c r="AD82" s="12">
        <v>5.7</v>
      </c>
      <c r="AE82" s="12">
        <v>0</v>
      </c>
    </row>
    <row r="83" spans="1:31" ht="15" thickBot="1" x14ac:dyDescent="0.35">
      <c r="A83" s="11" t="s">
        <v>70</v>
      </c>
      <c r="B83" s="12">
        <v>16</v>
      </c>
      <c r="C83" s="12">
        <v>16</v>
      </c>
      <c r="D83" s="12">
        <v>17</v>
      </c>
      <c r="E83" s="12">
        <v>499950.1</v>
      </c>
      <c r="F83" s="12">
        <v>499931.1</v>
      </c>
      <c r="G83" s="12">
        <v>18</v>
      </c>
      <c r="H83" s="12">
        <v>12</v>
      </c>
      <c r="I83" s="12">
        <v>18.5</v>
      </c>
      <c r="J83" s="12">
        <v>14</v>
      </c>
      <c r="K83" s="12">
        <v>16</v>
      </c>
      <c r="L83" s="12">
        <v>1000008.6</v>
      </c>
      <c r="M83" s="12">
        <v>1000000</v>
      </c>
      <c r="N83" s="12">
        <v>-8.6</v>
      </c>
      <c r="O83" s="12">
        <v>0</v>
      </c>
      <c r="Q83" s="11" t="s">
        <v>70</v>
      </c>
      <c r="R83" s="12">
        <v>3.5</v>
      </c>
      <c r="S83" s="12">
        <v>499971.9</v>
      </c>
      <c r="T83" s="12">
        <v>499971.9</v>
      </c>
      <c r="U83" s="12">
        <v>4</v>
      </c>
      <c r="V83" s="12">
        <v>9</v>
      </c>
      <c r="W83" s="12">
        <v>1</v>
      </c>
      <c r="X83" s="12">
        <v>9.5</v>
      </c>
      <c r="Y83" s="12">
        <v>1</v>
      </c>
      <c r="Z83" s="12">
        <v>7.5</v>
      </c>
      <c r="AA83" s="12">
        <v>12.5</v>
      </c>
      <c r="AB83" s="12">
        <v>999991.8</v>
      </c>
      <c r="AC83" s="12">
        <v>1000000</v>
      </c>
      <c r="AD83" s="12">
        <v>8.1999999999999993</v>
      </c>
      <c r="AE83" s="12">
        <v>0</v>
      </c>
    </row>
    <row r="84" spans="1:31" ht="15" thickBot="1" x14ac:dyDescent="0.35">
      <c r="A84" s="11" t="s">
        <v>71</v>
      </c>
      <c r="B84" s="12">
        <v>18</v>
      </c>
      <c r="C84" s="12">
        <v>13</v>
      </c>
      <c r="D84" s="12">
        <v>17</v>
      </c>
      <c r="E84" s="12">
        <v>499952.1</v>
      </c>
      <c r="F84" s="12">
        <v>499927.1</v>
      </c>
      <c r="G84" s="12">
        <v>7</v>
      </c>
      <c r="H84" s="12">
        <v>12</v>
      </c>
      <c r="I84" s="12">
        <v>15</v>
      </c>
      <c r="J84" s="12">
        <v>14</v>
      </c>
      <c r="K84" s="12">
        <v>16</v>
      </c>
      <c r="L84" s="12">
        <v>999991.1</v>
      </c>
      <c r="M84" s="12">
        <v>1000000</v>
      </c>
      <c r="N84" s="12">
        <v>8.9</v>
      </c>
      <c r="O84" s="12">
        <v>0</v>
      </c>
      <c r="Q84" s="11" t="s">
        <v>71</v>
      </c>
      <c r="R84" s="12">
        <v>1</v>
      </c>
      <c r="S84" s="12">
        <v>499974.9</v>
      </c>
      <c r="T84" s="12">
        <v>499971.9</v>
      </c>
      <c r="U84" s="12">
        <v>2</v>
      </c>
      <c r="V84" s="12">
        <v>13</v>
      </c>
      <c r="W84" s="12">
        <v>12</v>
      </c>
      <c r="X84" s="12">
        <v>9.5</v>
      </c>
      <c r="Y84" s="12">
        <v>4</v>
      </c>
      <c r="Z84" s="12">
        <v>7.5</v>
      </c>
      <c r="AA84" s="12">
        <v>12.5</v>
      </c>
      <c r="AB84" s="12">
        <v>1000008.3</v>
      </c>
      <c r="AC84" s="12">
        <v>1000000</v>
      </c>
      <c r="AD84" s="12">
        <v>-8.3000000000000007</v>
      </c>
      <c r="AE84" s="12">
        <v>0</v>
      </c>
    </row>
    <row r="85" spans="1:31" ht="15" thickBot="1" x14ac:dyDescent="0.35">
      <c r="A85" s="11" t="s">
        <v>72</v>
      </c>
      <c r="B85" s="12">
        <v>16</v>
      </c>
      <c r="C85" s="12">
        <v>14</v>
      </c>
      <c r="D85" s="12">
        <v>17</v>
      </c>
      <c r="E85" s="12">
        <v>499947.1</v>
      </c>
      <c r="F85" s="12">
        <v>499926.1</v>
      </c>
      <c r="G85" s="12">
        <v>14</v>
      </c>
      <c r="H85" s="12">
        <v>17</v>
      </c>
      <c r="I85" s="12">
        <v>19.5</v>
      </c>
      <c r="J85" s="12">
        <v>18.5</v>
      </c>
      <c r="K85" s="12">
        <v>16</v>
      </c>
      <c r="L85" s="12">
        <v>1000005.1</v>
      </c>
      <c r="M85" s="12">
        <v>1000000</v>
      </c>
      <c r="N85" s="12">
        <v>-5.0999999999999996</v>
      </c>
      <c r="O85" s="12">
        <v>0</v>
      </c>
      <c r="Q85" s="11" t="s">
        <v>72</v>
      </c>
      <c r="R85" s="12">
        <v>3.5</v>
      </c>
      <c r="S85" s="12">
        <v>499973.9</v>
      </c>
      <c r="T85" s="12">
        <v>499971.9</v>
      </c>
      <c r="U85" s="12">
        <v>7</v>
      </c>
      <c r="V85" s="12">
        <v>14</v>
      </c>
      <c r="W85" s="12">
        <v>5</v>
      </c>
      <c r="X85" s="12">
        <v>4.5</v>
      </c>
      <c r="Y85" s="12">
        <v>0</v>
      </c>
      <c r="Z85" s="12">
        <v>3</v>
      </c>
      <c r="AA85" s="12">
        <v>12.5</v>
      </c>
      <c r="AB85" s="12">
        <v>999995.3</v>
      </c>
      <c r="AC85" s="12">
        <v>1000000</v>
      </c>
      <c r="AD85" s="12">
        <v>4.7</v>
      </c>
      <c r="AE85" s="12">
        <v>0</v>
      </c>
    </row>
    <row r="86" spans="1:31" ht="15" thickBot="1" x14ac:dyDescent="0.35">
      <c r="A86" s="11" t="s">
        <v>73</v>
      </c>
      <c r="B86" s="12">
        <v>16</v>
      </c>
      <c r="C86" s="12">
        <v>13</v>
      </c>
      <c r="D86" s="12">
        <v>17</v>
      </c>
      <c r="E86" s="12">
        <v>499953.1</v>
      </c>
      <c r="F86" s="12">
        <v>499924.1</v>
      </c>
      <c r="G86" s="12">
        <v>17</v>
      </c>
      <c r="H86" s="12">
        <v>21.5</v>
      </c>
      <c r="I86" s="12">
        <v>15</v>
      </c>
      <c r="J86" s="12">
        <v>14</v>
      </c>
      <c r="K86" s="12">
        <v>16</v>
      </c>
      <c r="L86" s="12">
        <v>1000006.6</v>
      </c>
      <c r="M86" s="12">
        <v>1000000</v>
      </c>
      <c r="N86" s="12">
        <v>-6.6</v>
      </c>
      <c r="O86" s="12">
        <v>0</v>
      </c>
      <c r="Q86" s="11" t="s">
        <v>73</v>
      </c>
      <c r="R86" s="12">
        <v>3.5</v>
      </c>
      <c r="S86" s="12">
        <v>499974.9</v>
      </c>
      <c r="T86" s="12">
        <v>499971.9</v>
      </c>
      <c r="U86" s="12">
        <v>1</v>
      </c>
      <c r="V86" s="12">
        <v>16</v>
      </c>
      <c r="W86" s="12">
        <v>2</v>
      </c>
      <c r="X86" s="12">
        <v>0</v>
      </c>
      <c r="Y86" s="12">
        <v>4</v>
      </c>
      <c r="Z86" s="12">
        <v>7.5</v>
      </c>
      <c r="AA86" s="12">
        <v>12.5</v>
      </c>
      <c r="AB86" s="12">
        <v>999993.3</v>
      </c>
      <c r="AC86" s="12">
        <v>1000000</v>
      </c>
      <c r="AD86" s="12">
        <v>6.7</v>
      </c>
      <c r="AE86" s="12">
        <v>0</v>
      </c>
    </row>
    <row r="87" spans="1:31" ht="15" thickBot="1" x14ac:dyDescent="0.35">
      <c r="A87" s="11" t="s">
        <v>74</v>
      </c>
      <c r="B87" s="12">
        <v>16</v>
      </c>
      <c r="C87" s="12">
        <v>13</v>
      </c>
      <c r="D87" s="12">
        <v>18</v>
      </c>
      <c r="E87" s="12">
        <v>499949.1</v>
      </c>
      <c r="F87" s="12">
        <v>499939.6</v>
      </c>
      <c r="G87" s="12">
        <v>9</v>
      </c>
      <c r="H87" s="12">
        <v>12</v>
      </c>
      <c r="I87" s="12">
        <v>16.5</v>
      </c>
      <c r="J87" s="12">
        <v>14</v>
      </c>
      <c r="K87" s="12">
        <v>16</v>
      </c>
      <c r="L87" s="12">
        <v>1000003.1</v>
      </c>
      <c r="M87" s="12">
        <v>1000000</v>
      </c>
      <c r="N87" s="12">
        <v>-3.1</v>
      </c>
      <c r="O87" s="12">
        <v>0</v>
      </c>
      <c r="Q87" s="11" t="s">
        <v>74</v>
      </c>
      <c r="R87" s="12">
        <v>3.5</v>
      </c>
      <c r="S87" s="12">
        <v>499974.9</v>
      </c>
      <c r="T87" s="12">
        <v>499970.9</v>
      </c>
      <c r="U87" s="12">
        <v>5</v>
      </c>
      <c r="V87" s="12">
        <v>1</v>
      </c>
      <c r="W87" s="12">
        <v>10</v>
      </c>
      <c r="X87" s="12">
        <v>9.5</v>
      </c>
      <c r="Y87" s="12">
        <v>3</v>
      </c>
      <c r="Z87" s="12">
        <v>7.5</v>
      </c>
      <c r="AA87" s="12">
        <v>12.5</v>
      </c>
      <c r="AB87" s="12">
        <v>999997.8</v>
      </c>
      <c r="AC87" s="12">
        <v>1000000</v>
      </c>
      <c r="AD87" s="12">
        <v>2.2000000000000002</v>
      </c>
      <c r="AE87" s="12">
        <v>0</v>
      </c>
    </row>
    <row r="88" spans="1:31" ht="15" thickBot="1" x14ac:dyDescent="0.35">
      <c r="A88" s="11" t="s">
        <v>75</v>
      </c>
      <c r="B88" s="12">
        <v>19</v>
      </c>
      <c r="C88" s="12">
        <v>13</v>
      </c>
      <c r="D88" s="12">
        <v>17</v>
      </c>
      <c r="E88" s="12">
        <v>499947.1</v>
      </c>
      <c r="F88" s="12">
        <v>499940.6</v>
      </c>
      <c r="G88" s="12">
        <v>15</v>
      </c>
      <c r="H88" s="12">
        <v>12</v>
      </c>
      <c r="I88" s="12">
        <v>15</v>
      </c>
      <c r="J88" s="12">
        <v>14</v>
      </c>
      <c r="K88" s="12">
        <v>16</v>
      </c>
      <c r="L88" s="12">
        <v>1000008.6</v>
      </c>
      <c r="M88" s="12">
        <v>1000000</v>
      </c>
      <c r="N88" s="12">
        <v>-8.6</v>
      </c>
      <c r="O88" s="12">
        <v>0</v>
      </c>
      <c r="Q88" s="11" t="s">
        <v>75</v>
      </c>
      <c r="R88" s="12">
        <v>0</v>
      </c>
      <c r="S88" s="12">
        <v>499974.9</v>
      </c>
      <c r="T88" s="12">
        <v>499971.9</v>
      </c>
      <c r="U88" s="12">
        <v>7</v>
      </c>
      <c r="V88" s="12">
        <v>0</v>
      </c>
      <c r="W88" s="12">
        <v>4</v>
      </c>
      <c r="X88" s="12">
        <v>9.5</v>
      </c>
      <c r="Y88" s="12">
        <v>4</v>
      </c>
      <c r="Z88" s="12">
        <v>7.5</v>
      </c>
      <c r="AA88" s="12">
        <v>12.5</v>
      </c>
      <c r="AB88" s="12">
        <v>999991.3</v>
      </c>
      <c r="AC88" s="12">
        <v>1000000</v>
      </c>
      <c r="AD88" s="12">
        <v>8.6999999999999993</v>
      </c>
      <c r="AE88" s="12">
        <v>0</v>
      </c>
    </row>
    <row r="89" spans="1:31" ht="15" thickBot="1" x14ac:dyDescent="0.35">
      <c r="A89" s="11" t="s">
        <v>76</v>
      </c>
      <c r="B89" s="12">
        <v>16</v>
      </c>
      <c r="C89" s="12">
        <v>13</v>
      </c>
      <c r="D89" s="12">
        <v>17</v>
      </c>
      <c r="E89" s="12">
        <v>499947.1</v>
      </c>
      <c r="F89" s="12">
        <v>499932.1</v>
      </c>
      <c r="G89" s="12">
        <v>8</v>
      </c>
      <c r="H89" s="12">
        <v>15</v>
      </c>
      <c r="I89" s="12">
        <v>15</v>
      </c>
      <c r="J89" s="12">
        <v>17.5</v>
      </c>
      <c r="K89" s="12">
        <v>16</v>
      </c>
      <c r="L89" s="12">
        <v>999996.6</v>
      </c>
      <c r="M89" s="12">
        <v>1000000</v>
      </c>
      <c r="N89" s="12">
        <v>3.4</v>
      </c>
      <c r="O89" s="12">
        <v>0</v>
      </c>
      <c r="Q89" s="11" t="s">
        <v>76</v>
      </c>
      <c r="R89" s="12">
        <v>3.5</v>
      </c>
      <c r="S89" s="12">
        <v>499974.9</v>
      </c>
      <c r="T89" s="12">
        <v>499971.9</v>
      </c>
      <c r="U89" s="12">
        <v>7</v>
      </c>
      <c r="V89" s="12">
        <v>8</v>
      </c>
      <c r="W89" s="12">
        <v>11</v>
      </c>
      <c r="X89" s="12">
        <v>6.5</v>
      </c>
      <c r="Y89" s="12">
        <v>4</v>
      </c>
      <c r="Z89" s="12">
        <v>4</v>
      </c>
      <c r="AA89" s="12">
        <v>12.5</v>
      </c>
      <c r="AB89" s="12">
        <v>1000003.3</v>
      </c>
      <c r="AC89" s="12">
        <v>1000000</v>
      </c>
      <c r="AD89" s="12">
        <v>-3.3</v>
      </c>
      <c r="AE89" s="12">
        <v>0</v>
      </c>
    </row>
    <row r="90" spans="1:31" ht="15" thickBot="1" x14ac:dyDescent="0.35">
      <c r="A90" s="11" t="s">
        <v>77</v>
      </c>
      <c r="B90" s="12">
        <v>16</v>
      </c>
      <c r="C90" s="12">
        <v>13</v>
      </c>
      <c r="D90" s="12">
        <v>17</v>
      </c>
      <c r="E90" s="12">
        <v>499947.1</v>
      </c>
      <c r="F90" s="12">
        <v>499938.6</v>
      </c>
      <c r="G90" s="12">
        <v>7</v>
      </c>
      <c r="H90" s="12">
        <v>16</v>
      </c>
      <c r="I90" s="12">
        <v>15</v>
      </c>
      <c r="J90" s="12">
        <v>19.5</v>
      </c>
      <c r="K90" s="12">
        <v>16</v>
      </c>
      <c r="L90" s="12">
        <v>1000005.1</v>
      </c>
      <c r="M90" s="12">
        <v>1000000</v>
      </c>
      <c r="N90" s="12">
        <v>-5.0999999999999996</v>
      </c>
      <c r="O90" s="12">
        <v>0</v>
      </c>
      <c r="Q90" s="11" t="s">
        <v>77</v>
      </c>
      <c r="R90" s="12">
        <v>3.5</v>
      </c>
      <c r="S90" s="12">
        <v>499974.9</v>
      </c>
      <c r="T90" s="12">
        <v>499971.9</v>
      </c>
      <c r="U90" s="12">
        <v>7</v>
      </c>
      <c r="V90" s="12">
        <v>2</v>
      </c>
      <c r="W90" s="12">
        <v>12</v>
      </c>
      <c r="X90" s="12">
        <v>5.5</v>
      </c>
      <c r="Y90" s="12">
        <v>4</v>
      </c>
      <c r="Z90" s="12">
        <v>2</v>
      </c>
      <c r="AA90" s="12">
        <v>12.5</v>
      </c>
      <c r="AB90" s="12">
        <v>999995.3</v>
      </c>
      <c r="AC90" s="12">
        <v>1000000</v>
      </c>
      <c r="AD90" s="12">
        <v>4.7</v>
      </c>
      <c r="AE90" s="12">
        <v>0</v>
      </c>
    </row>
    <row r="91" spans="1:31" ht="15" thickBot="1" x14ac:dyDescent="0.35">
      <c r="A91" s="11" t="s">
        <v>78</v>
      </c>
      <c r="B91" s="12">
        <v>16</v>
      </c>
      <c r="C91" s="12">
        <v>13</v>
      </c>
      <c r="D91" s="12">
        <v>17</v>
      </c>
      <c r="E91" s="12">
        <v>499947.1</v>
      </c>
      <c r="F91" s="12">
        <v>499924.1</v>
      </c>
      <c r="G91" s="12">
        <v>7</v>
      </c>
      <c r="H91" s="12">
        <v>20.5</v>
      </c>
      <c r="I91" s="12">
        <v>15</v>
      </c>
      <c r="J91" s="12">
        <v>14</v>
      </c>
      <c r="K91" s="12">
        <v>16</v>
      </c>
      <c r="L91" s="12">
        <v>999989.6</v>
      </c>
      <c r="M91" s="12">
        <v>1000000</v>
      </c>
      <c r="N91" s="12">
        <v>10.4</v>
      </c>
      <c r="O91" s="12">
        <v>0</v>
      </c>
      <c r="Q91" s="11" t="s">
        <v>78</v>
      </c>
      <c r="R91" s="12">
        <v>3.5</v>
      </c>
      <c r="S91" s="12">
        <v>499974.9</v>
      </c>
      <c r="T91" s="12">
        <v>499971.9</v>
      </c>
      <c r="U91" s="12">
        <v>7</v>
      </c>
      <c r="V91" s="12">
        <v>16</v>
      </c>
      <c r="W91" s="12">
        <v>12</v>
      </c>
      <c r="X91" s="12">
        <v>1</v>
      </c>
      <c r="Y91" s="12">
        <v>4</v>
      </c>
      <c r="Z91" s="12">
        <v>7.5</v>
      </c>
      <c r="AA91" s="12">
        <v>12.5</v>
      </c>
      <c r="AB91" s="12">
        <v>1000010.3</v>
      </c>
      <c r="AC91" s="12">
        <v>1000000</v>
      </c>
      <c r="AD91" s="12">
        <v>-10.3</v>
      </c>
      <c r="AE91" s="12">
        <v>0</v>
      </c>
    </row>
    <row r="92" spans="1:31" ht="15" thickBot="1" x14ac:dyDescent="0.35">
      <c r="A92" s="11" t="s">
        <v>79</v>
      </c>
      <c r="B92" s="12">
        <v>16</v>
      </c>
      <c r="C92" s="12">
        <v>13</v>
      </c>
      <c r="D92" s="12">
        <v>17</v>
      </c>
      <c r="E92" s="12">
        <v>499947.1</v>
      </c>
      <c r="F92" s="12">
        <v>499924.1</v>
      </c>
      <c r="G92" s="12">
        <v>7</v>
      </c>
      <c r="H92" s="12">
        <v>12</v>
      </c>
      <c r="I92" s="12">
        <v>15</v>
      </c>
      <c r="J92" s="12">
        <v>14</v>
      </c>
      <c r="K92" s="12">
        <v>16</v>
      </c>
      <c r="L92" s="12">
        <v>999981.1</v>
      </c>
      <c r="M92" s="12">
        <v>1000000</v>
      </c>
      <c r="N92" s="12">
        <v>18.899999999999999</v>
      </c>
      <c r="O92" s="12">
        <v>0</v>
      </c>
      <c r="Q92" s="11" t="s">
        <v>79</v>
      </c>
      <c r="R92" s="12">
        <v>3.5</v>
      </c>
      <c r="S92" s="12">
        <v>499974.9</v>
      </c>
      <c r="T92" s="12">
        <v>499971.9</v>
      </c>
      <c r="U92" s="12">
        <v>7</v>
      </c>
      <c r="V92" s="12">
        <v>16</v>
      </c>
      <c r="W92" s="12">
        <v>12</v>
      </c>
      <c r="X92" s="12">
        <v>9.5</v>
      </c>
      <c r="Y92" s="12">
        <v>4</v>
      </c>
      <c r="Z92" s="12">
        <v>7.5</v>
      </c>
      <c r="AA92" s="12">
        <v>12.5</v>
      </c>
      <c r="AB92" s="12">
        <v>1000018.8</v>
      </c>
      <c r="AC92" s="12">
        <v>1000000</v>
      </c>
      <c r="AD92" s="12">
        <v>-18.8</v>
      </c>
      <c r="AE92" s="12">
        <v>0</v>
      </c>
    </row>
    <row r="93" spans="1:31" ht="15" thickBot="1" x14ac:dyDescent="0.35">
      <c r="A93" s="11" t="s">
        <v>80</v>
      </c>
      <c r="B93" s="12">
        <v>16</v>
      </c>
      <c r="C93" s="12">
        <v>17</v>
      </c>
      <c r="D93" s="12">
        <v>17</v>
      </c>
      <c r="E93" s="12">
        <v>499948.1</v>
      </c>
      <c r="F93" s="12">
        <v>499925.1</v>
      </c>
      <c r="G93" s="12">
        <v>7</v>
      </c>
      <c r="H93" s="12">
        <v>12</v>
      </c>
      <c r="I93" s="12">
        <v>15</v>
      </c>
      <c r="J93" s="12">
        <v>14</v>
      </c>
      <c r="K93" s="12">
        <v>28.5</v>
      </c>
      <c r="L93" s="12">
        <v>999999.6</v>
      </c>
      <c r="M93" s="12">
        <v>1000000</v>
      </c>
      <c r="N93" s="12">
        <v>0.4</v>
      </c>
      <c r="O93" s="12">
        <v>0</v>
      </c>
      <c r="Q93" s="11" t="s">
        <v>80</v>
      </c>
      <c r="R93" s="12">
        <v>3.5</v>
      </c>
      <c r="S93" s="12">
        <v>499970.9</v>
      </c>
      <c r="T93" s="12">
        <v>499971.9</v>
      </c>
      <c r="U93" s="12">
        <v>6</v>
      </c>
      <c r="V93" s="12">
        <v>15</v>
      </c>
      <c r="W93" s="12">
        <v>12</v>
      </c>
      <c r="X93" s="12">
        <v>9.5</v>
      </c>
      <c r="Y93" s="12">
        <v>4</v>
      </c>
      <c r="Z93" s="12">
        <v>7.5</v>
      </c>
      <c r="AA93" s="12">
        <v>0</v>
      </c>
      <c r="AB93" s="12">
        <v>1000000.3</v>
      </c>
      <c r="AC93" s="12">
        <v>1000000</v>
      </c>
      <c r="AD93" s="12">
        <v>-0.3</v>
      </c>
      <c r="AE93" s="12">
        <v>0</v>
      </c>
    </row>
    <row r="94" spans="1:31" ht="15" thickBot="1" x14ac:dyDescent="0.35"/>
    <row r="95" spans="1:31" ht="15" thickBot="1" x14ac:dyDescent="0.35">
      <c r="A95" s="13" t="s">
        <v>170</v>
      </c>
      <c r="B95" s="14">
        <v>1000061.7</v>
      </c>
      <c r="Q95" s="13" t="s">
        <v>170</v>
      </c>
      <c r="R95" s="14">
        <v>1000143.8</v>
      </c>
    </row>
    <row r="96" spans="1:31" ht="15" thickBot="1" x14ac:dyDescent="0.35">
      <c r="A96" s="13" t="s">
        <v>171</v>
      </c>
      <c r="B96" s="14">
        <v>0</v>
      </c>
      <c r="Q96" s="13" t="s">
        <v>171</v>
      </c>
      <c r="R96" s="14">
        <v>999938.8</v>
      </c>
    </row>
    <row r="97" spans="1:18" ht="15" thickBot="1" x14ac:dyDescent="0.35">
      <c r="A97" s="13" t="s">
        <v>172</v>
      </c>
      <c r="B97" s="14">
        <v>19999999.5</v>
      </c>
      <c r="Q97" s="13" t="s">
        <v>172</v>
      </c>
      <c r="R97" s="14">
        <v>19999999.5</v>
      </c>
    </row>
    <row r="98" spans="1:18" ht="15" thickBot="1" x14ac:dyDescent="0.35">
      <c r="A98" s="13" t="s">
        <v>173</v>
      </c>
      <c r="B98" s="14">
        <v>20000000</v>
      </c>
      <c r="Q98" s="13" t="s">
        <v>173</v>
      </c>
      <c r="R98" s="14">
        <v>20000000</v>
      </c>
    </row>
    <row r="99" spans="1:18" ht="15" thickBot="1" x14ac:dyDescent="0.35">
      <c r="A99" s="13" t="s">
        <v>174</v>
      </c>
      <c r="B99" s="14">
        <v>-0.5</v>
      </c>
      <c r="Q99" s="13" t="s">
        <v>174</v>
      </c>
      <c r="R99" s="14">
        <v>-0.5</v>
      </c>
    </row>
    <row r="100" spans="1:18" ht="15" thickBot="1" x14ac:dyDescent="0.35">
      <c r="A100" s="13" t="s">
        <v>175</v>
      </c>
      <c r="B100" s="14"/>
      <c r="Q100" s="13" t="s">
        <v>175</v>
      </c>
      <c r="R100" s="14"/>
    </row>
    <row r="101" spans="1:18" ht="15" thickBot="1" x14ac:dyDescent="0.35">
      <c r="A101" s="13" t="s">
        <v>176</v>
      </c>
      <c r="B101" s="14"/>
      <c r="Q101" s="13" t="s">
        <v>176</v>
      </c>
      <c r="R101" s="14"/>
    </row>
    <row r="102" spans="1:18" ht="15" thickBot="1" x14ac:dyDescent="0.35">
      <c r="A102" s="13" t="s">
        <v>177</v>
      </c>
      <c r="B102" s="14">
        <v>0</v>
      </c>
      <c r="Q102" s="13" t="s">
        <v>177</v>
      </c>
      <c r="R102" s="14">
        <v>0</v>
      </c>
    </row>
    <row r="104" spans="1:18" x14ac:dyDescent="0.3">
      <c r="A104" s="15" t="s">
        <v>178</v>
      </c>
      <c r="Q104" s="15" t="s">
        <v>178</v>
      </c>
    </row>
    <row r="106" spans="1:18" x14ac:dyDescent="0.3">
      <c r="A106" s="16" t="s">
        <v>179</v>
      </c>
      <c r="Q106" s="16" t="s">
        <v>275</v>
      </c>
    </row>
    <row r="107" spans="1:18" x14ac:dyDescent="0.3">
      <c r="A107" s="16" t="s">
        <v>180</v>
      </c>
      <c r="Q107" s="16" t="s">
        <v>276</v>
      </c>
    </row>
  </sheetData>
  <hyperlinks>
    <hyperlink ref="A104" r:id="rId1" display="https://miau.my-x.hu/myx-free/coco/test/484287920251121061516.html" xr:uid="{C8BFD160-AA24-4C74-9CF3-74F23E3F14AD}"/>
    <hyperlink ref="Q104" r:id="rId2" display="https://miau.my-x.hu/myx-free/coco/test/369546520251121061622.html" xr:uid="{3AA5F12B-0C31-4887-9E63-ADC695C8BAB3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OAM</vt:lpstr>
      <vt:lpstr>modellek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Norbert Dénes</dc:creator>
  <cp:lastModifiedBy>Lttd</cp:lastModifiedBy>
  <dcterms:created xsi:type="dcterms:W3CDTF">2025-11-21T01:22:44Z</dcterms:created>
  <dcterms:modified xsi:type="dcterms:W3CDTF">2025-11-21T05:22:42Z</dcterms:modified>
</cp:coreProperties>
</file>