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levai\Desktop\Thesis\"/>
    </mc:Choice>
  </mc:AlternateContent>
  <xr:revisionPtr revIDLastSave="0" documentId="8_{9240BA7A-C6F3-40CB-A2D1-C10DD3063CE7}" xr6:coauthVersionLast="47" xr6:coauthVersionMax="47" xr10:uidLastSave="{00000000-0000-0000-0000-000000000000}"/>
  <bookViews>
    <workbookView xWindow="-108" yWindow="-108" windowWidth="23256" windowHeight="12456" firstSheet="2" activeTab="5" xr2:uid="{00000000-000D-0000-FFFF-FFFF00000000}"/>
  </bookViews>
  <sheets>
    <sheet name="Table of Contents" sheetId="2" r:id="rId1"/>
    <sheet name="Dashboard" sheetId="1" r:id="rId2"/>
    <sheet name="Raw Data" sheetId="3" r:id="rId3"/>
    <sheet name="OAM" sheetId="4" r:id="rId4"/>
    <sheet name="OAM Transposed" sheetId="5" r:id="rId5"/>
    <sheet name="OAM Rank" sheetId="9" r:id="rId6"/>
    <sheet name="Statistics" sheetId="6" r:id="rId7"/>
    <sheet name="Temporal Analysis" sheetId="7" r:id="rId8"/>
    <sheet name="Charts" sheetId="8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9" l="1"/>
  <c r="N4" i="9"/>
  <c r="N5" i="9"/>
  <c r="N6" i="9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" i="9"/>
  <c r="T1" i="9"/>
  <c r="AE1" i="9"/>
  <c r="AF1" i="9"/>
  <c r="C1" i="9"/>
  <c r="U1" i="9" s="1"/>
  <c r="B23" i="9" l="1"/>
  <c r="T23" i="9" s="1"/>
  <c r="B24" i="9"/>
  <c r="T24" i="9" s="1"/>
  <c r="B19" i="9"/>
  <c r="T19" i="9" s="1"/>
  <c r="B20" i="9"/>
  <c r="T20" i="9" s="1"/>
  <c r="B21" i="9"/>
  <c r="T21" i="9" s="1"/>
  <c r="B22" i="9"/>
  <c r="T22" i="9" s="1"/>
  <c r="B3" i="9"/>
  <c r="T3" i="9" s="1"/>
  <c r="B4" i="9"/>
  <c r="T4" i="9" s="1"/>
  <c r="B5" i="9"/>
  <c r="T5" i="9" s="1"/>
  <c r="B6" i="9"/>
  <c r="T6" i="9" s="1"/>
  <c r="B7" i="9"/>
  <c r="T7" i="9" s="1"/>
  <c r="B8" i="9"/>
  <c r="T8" i="9" s="1"/>
  <c r="B9" i="9"/>
  <c r="T9" i="9" s="1"/>
  <c r="B10" i="9"/>
  <c r="T10" i="9" s="1"/>
  <c r="B11" i="9"/>
  <c r="T11" i="9" s="1"/>
  <c r="B12" i="9"/>
  <c r="T12" i="9" s="1"/>
  <c r="B13" i="9"/>
  <c r="T13" i="9" s="1"/>
  <c r="B14" i="9"/>
  <c r="T14" i="9" s="1"/>
  <c r="B15" i="9"/>
  <c r="T15" i="9" s="1"/>
  <c r="B16" i="9"/>
  <c r="T16" i="9" s="1"/>
  <c r="B17" i="9"/>
  <c r="T17" i="9" s="1"/>
  <c r="B18" i="9"/>
  <c r="T18" i="9" s="1"/>
  <c r="B2" i="9"/>
  <c r="T2" i="9" s="1"/>
  <c r="D1" i="9"/>
  <c r="V1" i="9" s="1"/>
  <c r="E1" i="9"/>
  <c r="W1" i="9" s="1"/>
  <c r="F1" i="9"/>
  <c r="X1" i="9" s="1"/>
  <c r="G1" i="9"/>
  <c r="Y1" i="9" s="1"/>
  <c r="H1" i="9"/>
  <c r="Z1" i="9" s="1"/>
  <c r="I1" i="9"/>
  <c r="AA1" i="9" s="1"/>
  <c r="J1" i="9"/>
  <c r="AB1" i="9" s="1"/>
  <c r="K1" i="9"/>
  <c r="AC1" i="9" s="1"/>
  <c r="L1" i="9"/>
  <c r="AD1" i="9" s="1"/>
  <c r="B5" i="2"/>
  <c r="B6" i="2"/>
  <c r="AJ3" i="3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J159" i="3"/>
  <c r="AJ160" i="3"/>
  <c r="AJ161" i="3"/>
  <c r="AJ162" i="3"/>
  <c r="AJ163" i="3"/>
  <c r="AJ164" i="3"/>
  <c r="AJ165" i="3"/>
  <c r="AJ166" i="3"/>
  <c r="AJ167" i="3"/>
  <c r="AJ168" i="3"/>
  <c r="AJ169" i="3"/>
  <c r="AJ170" i="3"/>
  <c r="AJ171" i="3"/>
  <c r="AJ172" i="3"/>
  <c r="AJ173" i="3"/>
  <c r="AJ174" i="3"/>
  <c r="AJ175" i="3"/>
  <c r="AJ176" i="3"/>
  <c r="AJ177" i="3"/>
  <c r="AJ178" i="3"/>
  <c r="AJ179" i="3"/>
  <c r="AJ180" i="3"/>
  <c r="AJ181" i="3"/>
  <c r="AJ182" i="3"/>
  <c r="AJ183" i="3"/>
  <c r="AJ184" i="3"/>
  <c r="AJ185" i="3"/>
  <c r="AJ186" i="3"/>
  <c r="AJ187" i="3"/>
  <c r="AJ188" i="3"/>
  <c r="AJ189" i="3"/>
  <c r="AJ190" i="3"/>
  <c r="AJ191" i="3"/>
  <c r="AJ192" i="3"/>
  <c r="AJ193" i="3"/>
  <c r="AJ194" i="3"/>
  <c r="AJ195" i="3"/>
  <c r="AJ196" i="3"/>
  <c r="AJ197" i="3"/>
  <c r="AJ198" i="3"/>
  <c r="AJ199" i="3"/>
  <c r="AJ200" i="3"/>
  <c r="AJ201" i="3"/>
  <c r="AJ202" i="3"/>
  <c r="AJ203" i="3"/>
  <c r="AJ204" i="3"/>
  <c r="AJ205" i="3"/>
  <c r="AJ206" i="3"/>
  <c r="AJ207" i="3"/>
  <c r="AJ208" i="3"/>
  <c r="AJ209" i="3"/>
  <c r="AJ210" i="3"/>
  <c r="AJ211" i="3"/>
  <c r="AJ212" i="3"/>
  <c r="AJ213" i="3"/>
  <c r="AJ214" i="3"/>
  <c r="AJ215" i="3"/>
  <c r="AJ216" i="3"/>
  <c r="AJ217" i="3"/>
  <c r="AJ218" i="3"/>
  <c r="AJ219" i="3"/>
  <c r="AJ220" i="3"/>
  <c r="AJ221" i="3"/>
  <c r="AJ222" i="3"/>
  <c r="AJ223" i="3"/>
  <c r="AJ224" i="3"/>
  <c r="AJ225" i="3"/>
  <c r="AJ226" i="3"/>
  <c r="AJ227" i="3"/>
  <c r="AJ228" i="3"/>
  <c r="AJ229" i="3"/>
  <c r="AJ230" i="3"/>
  <c r="AJ231" i="3"/>
  <c r="AJ232" i="3"/>
  <c r="AJ233" i="3"/>
  <c r="AJ234" i="3"/>
  <c r="AJ235" i="3"/>
  <c r="AJ236" i="3"/>
  <c r="AJ237" i="3"/>
  <c r="AJ238" i="3"/>
  <c r="AJ239" i="3"/>
  <c r="AJ240" i="3"/>
  <c r="AJ241" i="3"/>
  <c r="AJ242" i="3"/>
  <c r="AJ243" i="3"/>
  <c r="AJ244" i="3"/>
  <c r="AJ245" i="3"/>
  <c r="AJ246" i="3"/>
  <c r="AJ247" i="3"/>
  <c r="AJ248" i="3"/>
  <c r="AJ249" i="3"/>
  <c r="AJ250" i="3"/>
  <c r="AJ251" i="3"/>
  <c r="AJ252" i="3"/>
  <c r="AJ253" i="3"/>
  <c r="AJ254" i="3"/>
  <c r="AJ255" i="3"/>
  <c r="AJ256" i="3"/>
  <c r="AJ257" i="3"/>
  <c r="AJ258" i="3"/>
  <c r="AJ259" i="3"/>
  <c r="AJ260" i="3"/>
  <c r="AJ261" i="3"/>
  <c r="AJ262" i="3"/>
  <c r="AJ263" i="3"/>
  <c r="AJ264" i="3"/>
  <c r="AJ265" i="3"/>
  <c r="AJ266" i="3"/>
  <c r="AJ267" i="3"/>
  <c r="AJ2" i="3"/>
  <c r="Z3" i="3"/>
  <c r="AA3" i="3"/>
  <c r="AB3" i="3"/>
  <c r="AC3" i="3"/>
  <c r="AD3" i="3"/>
  <c r="AE3" i="3"/>
  <c r="AF3" i="3"/>
  <c r="AG3" i="3"/>
  <c r="AH3" i="3"/>
  <c r="AI3" i="3"/>
  <c r="Z4" i="3"/>
  <c r="AA4" i="3"/>
  <c r="AB4" i="3"/>
  <c r="AC4" i="3"/>
  <c r="AD4" i="3"/>
  <c r="AE4" i="3"/>
  <c r="AF4" i="3"/>
  <c r="AG4" i="3"/>
  <c r="AH4" i="3"/>
  <c r="AI4" i="3"/>
  <c r="Z5" i="3"/>
  <c r="AA5" i="3"/>
  <c r="AB5" i="3"/>
  <c r="AC5" i="3"/>
  <c r="AD5" i="3"/>
  <c r="AE5" i="3"/>
  <c r="AF5" i="3"/>
  <c r="AG5" i="3"/>
  <c r="AH5" i="3"/>
  <c r="AI5" i="3"/>
  <c r="Z6" i="3"/>
  <c r="AA6" i="3"/>
  <c r="AB6" i="3"/>
  <c r="AC6" i="3"/>
  <c r="AD6" i="3"/>
  <c r="AE6" i="3"/>
  <c r="AF6" i="3"/>
  <c r="AG6" i="3"/>
  <c r="AH6" i="3"/>
  <c r="AI6" i="3"/>
  <c r="Z7" i="3"/>
  <c r="AA7" i="3"/>
  <c r="AB7" i="3"/>
  <c r="AC7" i="3"/>
  <c r="AD7" i="3"/>
  <c r="AE7" i="3"/>
  <c r="AF7" i="3"/>
  <c r="AG7" i="3"/>
  <c r="AH7" i="3"/>
  <c r="AI7" i="3"/>
  <c r="Z8" i="3"/>
  <c r="AA8" i="3"/>
  <c r="AB8" i="3"/>
  <c r="AC8" i="3"/>
  <c r="AD8" i="3"/>
  <c r="AE8" i="3"/>
  <c r="AF8" i="3"/>
  <c r="AG8" i="3"/>
  <c r="AH8" i="3"/>
  <c r="AI8" i="3"/>
  <c r="Z9" i="3"/>
  <c r="AA9" i="3"/>
  <c r="AB9" i="3"/>
  <c r="AC9" i="3"/>
  <c r="AD9" i="3"/>
  <c r="AE9" i="3"/>
  <c r="AF9" i="3"/>
  <c r="AG9" i="3"/>
  <c r="AH9" i="3"/>
  <c r="AI9" i="3"/>
  <c r="Z10" i="3"/>
  <c r="AA10" i="3"/>
  <c r="AB10" i="3"/>
  <c r="AC10" i="3"/>
  <c r="AD10" i="3"/>
  <c r="AE10" i="3"/>
  <c r="AF10" i="3"/>
  <c r="AG10" i="3"/>
  <c r="AH10" i="3"/>
  <c r="AI10" i="3"/>
  <c r="Z11" i="3"/>
  <c r="AA11" i="3"/>
  <c r="AB11" i="3"/>
  <c r="AC11" i="3"/>
  <c r="AD11" i="3"/>
  <c r="AE11" i="3"/>
  <c r="AF11" i="3"/>
  <c r="AG11" i="3"/>
  <c r="AH11" i="3"/>
  <c r="AI11" i="3"/>
  <c r="Z12" i="3"/>
  <c r="AA12" i="3"/>
  <c r="AB12" i="3"/>
  <c r="AC12" i="3"/>
  <c r="AD12" i="3"/>
  <c r="AE12" i="3"/>
  <c r="AF12" i="3"/>
  <c r="AG12" i="3"/>
  <c r="AH12" i="3"/>
  <c r="AI12" i="3"/>
  <c r="Z13" i="3"/>
  <c r="AA13" i="3"/>
  <c r="AB13" i="3"/>
  <c r="AC13" i="3"/>
  <c r="AD13" i="3"/>
  <c r="AE13" i="3"/>
  <c r="AF13" i="3"/>
  <c r="AG13" i="3"/>
  <c r="AH13" i="3"/>
  <c r="AI13" i="3"/>
  <c r="Z14" i="3"/>
  <c r="AA14" i="3"/>
  <c r="AB14" i="3"/>
  <c r="AC14" i="3"/>
  <c r="AD14" i="3"/>
  <c r="AE14" i="3"/>
  <c r="AF14" i="3"/>
  <c r="AG14" i="3"/>
  <c r="AH14" i="3"/>
  <c r="AI14" i="3"/>
  <c r="Z15" i="3"/>
  <c r="AA15" i="3"/>
  <c r="AB15" i="3"/>
  <c r="AC15" i="3"/>
  <c r="AD15" i="3"/>
  <c r="AE15" i="3"/>
  <c r="AF15" i="3"/>
  <c r="AG15" i="3"/>
  <c r="AH15" i="3"/>
  <c r="AI15" i="3"/>
  <c r="Z16" i="3"/>
  <c r="AA16" i="3"/>
  <c r="AB16" i="3"/>
  <c r="AC16" i="3"/>
  <c r="AD16" i="3"/>
  <c r="AE16" i="3"/>
  <c r="AF16" i="3"/>
  <c r="AG16" i="3"/>
  <c r="AH16" i="3"/>
  <c r="AI16" i="3"/>
  <c r="Z17" i="3"/>
  <c r="AA17" i="3"/>
  <c r="AB17" i="3"/>
  <c r="AC17" i="3"/>
  <c r="AD17" i="3"/>
  <c r="AE17" i="3"/>
  <c r="AF17" i="3"/>
  <c r="AG17" i="3"/>
  <c r="AH17" i="3"/>
  <c r="AI17" i="3"/>
  <c r="Z18" i="3"/>
  <c r="AA18" i="3"/>
  <c r="AB18" i="3"/>
  <c r="AC18" i="3"/>
  <c r="AD18" i="3"/>
  <c r="AE18" i="3"/>
  <c r="AF18" i="3"/>
  <c r="AG18" i="3"/>
  <c r="AH18" i="3"/>
  <c r="AI18" i="3"/>
  <c r="Z19" i="3"/>
  <c r="AA19" i="3"/>
  <c r="AB19" i="3"/>
  <c r="AC19" i="3"/>
  <c r="AD19" i="3"/>
  <c r="AE19" i="3"/>
  <c r="AF19" i="3"/>
  <c r="AG19" i="3"/>
  <c r="AH19" i="3"/>
  <c r="AI19" i="3"/>
  <c r="Z20" i="3"/>
  <c r="AA20" i="3"/>
  <c r="AB20" i="3"/>
  <c r="AC20" i="3"/>
  <c r="AD20" i="3"/>
  <c r="AE20" i="3"/>
  <c r="AF20" i="3"/>
  <c r="AG20" i="3"/>
  <c r="AH20" i="3"/>
  <c r="AI20" i="3"/>
  <c r="Z21" i="3"/>
  <c r="AA21" i="3"/>
  <c r="AB21" i="3"/>
  <c r="AC21" i="3"/>
  <c r="AD21" i="3"/>
  <c r="AE21" i="3"/>
  <c r="AF21" i="3"/>
  <c r="AG21" i="3"/>
  <c r="AH21" i="3"/>
  <c r="AI21" i="3"/>
  <c r="Z22" i="3"/>
  <c r="AA22" i="3"/>
  <c r="AB22" i="3"/>
  <c r="AC22" i="3"/>
  <c r="AD22" i="3"/>
  <c r="AE22" i="3"/>
  <c r="AF22" i="3"/>
  <c r="AG22" i="3"/>
  <c r="AH22" i="3"/>
  <c r="AI22" i="3"/>
  <c r="Z23" i="3"/>
  <c r="AA23" i="3"/>
  <c r="AB23" i="3"/>
  <c r="AC23" i="3"/>
  <c r="AD23" i="3"/>
  <c r="AE23" i="3"/>
  <c r="AF23" i="3"/>
  <c r="AG23" i="3"/>
  <c r="AH23" i="3"/>
  <c r="AI23" i="3"/>
  <c r="Z24" i="3"/>
  <c r="AA24" i="3"/>
  <c r="AB24" i="3"/>
  <c r="AC24" i="3"/>
  <c r="AD24" i="3"/>
  <c r="AE24" i="3"/>
  <c r="AF24" i="3"/>
  <c r="AG24" i="3"/>
  <c r="AH24" i="3"/>
  <c r="AI24" i="3"/>
  <c r="Z25" i="3"/>
  <c r="AA25" i="3"/>
  <c r="AB25" i="3"/>
  <c r="AC25" i="3"/>
  <c r="AD25" i="3"/>
  <c r="AE25" i="3"/>
  <c r="AF25" i="3"/>
  <c r="AG25" i="3"/>
  <c r="AH25" i="3"/>
  <c r="AI25" i="3"/>
  <c r="Z26" i="3"/>
  <c r="AA26" i="3"/>
  <c r="AB26" i="3"/>
  <c r="AC26" i="3"/>
  <c r="AD26" i="3"/>
  <c r="AE26" i="3"/>
  <c r="AF26" i="3"/>
  <c r="AG26" i="3"/>
  <c r="AH26" i="3"/>
  <c r="AI26" i="3"/>
  <c r="Z27" i="3"/>
  <c r="AA27" i="3"/>
  <c r="AB27" i="3"/>
  <c r="AC27" i="3"/>
  <c r="AD27" i="3"/>
  <c r="AE27" i="3"/>
  <c r="AF27" i="3"/>
  <c r="AG27" i="3"/>
  <c r="AH27" i="3"/>
  <c r="AI27" i="3"/>
  <c r="Z28" i="3"/>
  <c r="AA28" i="3"/>
  <c r="AB28" i="3"/>
  <c r="AC28" i="3"/>
  <c r="AD28" i="3"/>
  <c r="AE28" i="3"/>
  <c r="AF28" i="3"/>
  <c r="AG28" i="3"/>
  <c r="AH28" i="3"/>
  <c r="AI28" i="3"/>
  <c r="Z29" i="3"/>
  <c r="AA29" i="3"/>
  <c r="AB29" i="3"/>
  <c r="AC29" i="3"/>
  <c r="AD29" i="3"/>
  <c r="AE29" i="3"/>
  <c r="AF29" i="3"/>
  <c r="AG29" i="3"/>
  <c r="AH29" i="3"/>
  <c r="AI29" i="3"/>
  <c r="Z30" i="3"/>
  <c r="AA30" i="3"/>
  <c r="AB30" i="3"/>
  <c r="AC30" i="3"/>
  <c r="AD30" i="3"/>
  <c r="AE30" i="3"/>
  <c r="AF30" i="3"/>
  <c r="AG30" i="3"/>
  <c r="AH30" i="3"/>
  <c r="AI30" i="3"/>
  <c r="Z31" i="3"/>
  <c r="AA31" i="3"/>
  <c r="AB31" i="3"/>
  <c r="AC31" i="3"/>
  <c r="AD31" i="3"/>
  <c r="AE31" i="3"/>
  <c r="AF31" i="3"/>
  <c r="AG31" i="3"/>
  <c r="AH31" i="3"/>
  <c r="AI31" i="3"/>
  <c r="Z32" i="3"/>
  <c r="AA32" i="3"/>
  <c r="AB32" i="3"/>
  <c r="AC32" i="3"/>
  <c r="AD32" i="3"/>
  <c r="AE32" i="3"/>
  <c r="AF32" i="3"/>
  <c r="AG32" i="3"/>
  <c r="AH32" i="3"/>
  <c r="AI32" i="3"/>
  <c r="Z33" i="3"/>
  <c r="AA33" i="3"/>
  <c r="AB33" i="3"/>
  <c r="AC33" i="3"/>
  <c r="AD33" i="3"/>
  <c r="AE33" i="3"/>
  <c r="AF33" i="3"/>
  <c r="AG33" i="3"/>
  <c r="AH33" i="3"/>
  <c r="AI33" i="3"/>
  <c r="Z34" i="3"/>
  <c r="AA34" i="3"/>
  <c r="AB34" i="3"/>
  <c r="AC34" i="3"/>
  <c r="AD34" i="3"/>
  <c r="AE34" i="3"/>
  <c r="AF34" i="3"/>
  <c r="AG34" i="3"/>
  <c r="AH34" i="3"/>
  <c r="AI34" i="3"/>
  <c r="Z35" i="3"/>
  <c r="AA35" i="3"/>
  <c r="AB35" i="3"/>
  <c r="AC35" i="3"/>
  <c r="AD35" i="3"/>
  <c r="AE35" i="3"/>
  <c r="AF35" i="3"/>
  <c r="AG35" i="3"/>
  <c r="AH35" i="3"/>
  <c r="AI35" i="3"/>
  <c r="Z36" i="3"/>
  <c r="AA36" i="3"/>
  <c r="AB36" i="3"/>
  <c r="AC36" i="3"/>
  <c r="AD36" i="3"/>
  <c r="AE36" i="3"/>
  <c r="AF36" i="3"/>
  <c r="AG36" i="3"/>
  <c r="AH36" i="3"/>
  <c r="AI36" i="3"/>
  <c r="Z37" i="3"/>
  <c r="AA37" i="3"/>
  <c r="AB37" i="3"/>
  <c r="AC37" i="3"/>
  <c r="AD37" i="3"/>
  <c r="AE37" i="3"/>
  <c r="AF37" i="3"/>
  <c r="AG37" i="3"/>
  <c r="AH37" i="3"/>
  <c r="AI37" i="3"/>
  <c r="Z38" i="3"/>
  <c r="AA38" i="3"/>
  <c r="AB38" i="3"/>
  <c r="AC38" i="3"/>
  <c r="AD38" i="3"/>
  <c r="AE38" i="3"/>
  <c r="AF38" i="3"/>
  <c r="AG38" i="3"/>
  <c r="AH38" i="3"/>
  <c r="AI38" i="3"/>
  <c r="Z39" i="3"/>
  <c r="AA39" i="3"/>
  <c r="AB39" i="3"/>
  <c r="AC39" i="3"/>
  <c r="AD39" i="3"/>
  <c r="AE39" i="3"/>
  <c r="AF39" i="3"/>
  <c r="AG39" i="3"/>
  <c r="AH39" i="3"/>
  <c r="AI39" i="3"/>
  <c r="Z40" i="3"/>
  <c r="AA40" i="3"/>
  <c r="AB40" i="3"/>
  <c r="AC40" i="3"/>
  <c r="AD40" i="3"/>
  <c r="AE40" i="3"/>
  <c r="AF40" i="3"/>
  <c r="AG40" i="3"/>
  <c r="AH40" i="3"/>
  <c r="AI40" i="3"/>
  <c r="Z41" i="3"/>
  <c r="AA41" i="3"/>
  <c r="AB41" i="3"/>
  <c r="AC41" i="3"/>
  <c r="AD41" i="3"/>
  <c r="AE41" i="3"/>
  <c r="AF41" i="3"/>
  <c r="AG41" i="3"/>
  <c r="AH41" i="3"/>
  <c r="AI41" i="3"/>
  <c r="Z42" i="3"/>
  <c r="AA42" i="3"/>
  <c r="AB42" i="3"/>
  <c r="AC42" i="3"/>
  <c r="AD42" i="3"/>
  <c r="AE42" i="3"/>
  <c r="AF42" i="3"/>
  <c r="AG42" i="3"/>
  <c r="AH42" i="3"/>
  <c r="AI42" i="3"/>
  <c r="Z43" i="3"/>
  <c r="AA43" i="3"/>
  <c r="AB43" i="3"/>
  <c r="AC43" i="3"/>
  <c r="AD43" i="3"/>
  <c r="AE43" i="3"/>
  <c r="AF43" i="3"/>
  <c r="AG43" i="3"/>
  <c r="AH43" i="3"/>
  <c r="AI43" i="3"/>
  <c r="Z44" i="3"/>
  <c r="AA44" i="3"/>
  <c r="AB44" i="3"/>
  <c r="AC44" i="3"/>
  <c r="AD44" i="3"/>
  <c r="AE44" i="3"/>
  <c r="AF44" i="3"/>
  <c r="AG44" i="3"/>
  <c r="AH44" i="3"/>
  <c r="AI44" i="3"/>
  <c r="Z45" i="3"/>
  <c r="AA45" i="3"/>
  <c r="AB45" i="3"/>
  <c r="AC45" i="3"/>
  <c r="AD45" i="3"/>
  <c r="AE45" i="3"/>
  <c r="AF45" i="3"/>
  <c r="AG45" i="3"/>
  <c r="AH45" i="3"/>
  <c r="AI45" i="3"/>
  <c r="Z46" i="3"/>
  <c r="AA46" i="3"/>
  <c r="AB46" i="3"/>
  <c r="AC46" i="3"/>
  <c r="AD46" i="3"/>
  <c r="AE46" i="3"/>
  <c r="AF46" i="3"/>
  <c r="AG46" i="3"/>
  <c r="AH46" i="3"/>
  <c r="AI46" i="3"/>
  <c r="Z47" i="3"/>
  <c r="AA47" i="3"/>
  <c r="AB47" i="3"/>
  <c r="AC47" i="3"/>
  <c r="AD47" i="3"/>
  <c r="AE47" i="3"/>
  <c r="AF47" i="3"/>
  <c r="AG47" i="3"/>
  <c r="AH47" i="3"/>
  <c r="AI47" i="3"/>
  <c r="Z48" i="3"/>
  <c r="AA48" i="3"/>
  <c r="AB48" i="3"/>
  <c r="AC48" i="3"/>
  <c r="AD48" i="3"/>
  <c r="AE48" i="3"/>
  <c r="AF48" i="3"/>
  <c r="AG48" i="3"/>
  <c r="AH48" i="3"/>
  <c r="AI48" i="3"/>
  <c r="Z49" i="3"/>
  <c r="AA49" i="3"/>
  <c r="AB49" i="3"/>
  <c r="AC49" i="3"/>
  <c r="AD49" i="3"/>
  <c r="AE49" i="3"/>
  <c r="AF49" i="3"/>
  <c r="AG49" i="3"/>
  <c r="AH49" i="3"/>
  <c r="AI49" i="3"/>
  <c r="Z50" i="3"/>
  <c r="AA50" i="3"/>
  <c r="AB50" i="3"/>
  <c r="AC50" i="3"/>
  <c r="AD50" i="3"/>
  <c r="AE50" i="3"/>
  <c r="AF50" i="3"/>
  <c r="AG50" i="3"/>
  <c r="AH50" i="3"/>
  <c r="AI50" i="3"/>
  <c r="Z51" i="3"/>
  <c r="AA51" i="3"/>
  <c r="AB51" i="3"/>
  <c r="AC51" i="3"/>
  <c r="AD51" i="3"/>
  <c r="AE51" i="3"/>
  <c r="AF51" i="3"/>
  <c r="AG51" i="3"/>
  <c r="AH51" i="3"/>
  <c r="AI51" i="3"/>
  <c r="Z52" i="3"/>
  <c r="AA52" i="3"/>
  <c r="AB52" i="3"/>
  <c r="AC52" i="3"/>
  <c r="AD52" i="3"/>
  <c r="AE52" i="3"/>
  <c r="AF52" i="3"/>
  <c r="AG52" i="3"/>
  <c r="AH52" i="3"/>
  <c r="AI52" i="3"/>
  <c r="Z53" i="3"/>
  <c r="AA53" i="3"/>
  <c r="AB53" i="3"/>
  <c r="AC53" i="3"/>
  <c r="AD53" i="3"/>
  <c r="AE53" i="3"/>
  <c r="AF53" i="3"/>
  <c r="AG53" i="3"/>
  <c r="AH53" i="3"/>
  <c r="AI53" i="3"/>
  <c r="Z54" i="3"/>
  <c r="AA54" i="3"/>
  <c r="AB54" i="3"/>
  <c r="AC54" i="3"/>
  <c r="AD54" i="3"/>
  <c r="AE54" i="3"/>
  <c r="AF54" i="3"/>
  <c r="AG54" i="3"/>
  <c r="AH54" i="3"/>
  <c r="AI54" i="3"/>
  <c r="Z55" i="3"/>
  <c r="AA55" i="3"/>
  <c r="AB55" i="3"/>
  <c r="AC55" i="3"/>
  <c r="AD55" i="3"/>
  <c r="AE55" i="3"/>
  <c r="AF55" i="3"/>
  <c r="AG55" i="3"/>
  <c r="AH55" i="3"/>
  <c r="AI55" i="3"/>
  <c r="Z56" i="3"/>
  <c r="AA56" i="3"/>
  <c r="AB56" i="3"/>
  <c r="AC56" i="3"/>
  <c r="AD56" i="3"/>
  <c r="AE56" i="3"/>
  <c r="AF56" i="3"/>
  <c r="AG56" i="3"/>
  <c r="AH56" i="3"/>
  <c r="AI56" i="3"/>
  <c r="Z57" i="3"/>
  <c r="AA57" i="3"/>
  <c r="AB57" i="3"/>
  <c r="AC57" i="3"/>
  <c r="AD57" i="3"/>
  <c r="AE57" i="3"/>
  <c r="AF57" i="3"/>
  <c r="AG57" i="3"/>
  <c r="AH57" i="3"/>
  <c r="AI57" i="3"/>
  <c r="Z58" i="3"/>
  <c r="AA58" i="3"/>
  <c r="AB58" i="3"/>
  <c r="AC58" i="3"/>
  <c r="AD58" i="3"/>
  <c r="AE58" i="3"/>
  <c r="AF58" i="3"/>
  <c r="AG58" i="3"/>
  <c r="AH58" i="3"/>
  <c r="AI58" i="3"/>
  <c r="Z59" i="3"/>
  <c r="AA59" i="3"/>
  <c r="AB59" i="3"/>
  <c r="AC59" i="3"/>
  <c r="AD59" i="3"/>
  <c r="AE59" i="3"/>
  <c r="AF59" i="3"/>
  <c r="AG59" i="3"/>
  <c r="AH59" i="3"/>
  <c r="AI59" i="3"/>
  <c r="Z60" i="3"/>
  <c r="AA60" i="3"/>
  <c r="AB60" i="3"/>
  <c r="AC60" i="3"/>
  <c r="AD60" i="3"/>
  <c r="AE60" i="3"/>
  <c r="AF60" i="3"/>
  <c r="AG60" i="3"/>
  <c r="AH60" i="3"/>
  <c r="AI60" i="3"/>
  <c r="Z61" i="3"/>
  <c r="AA61" i="3"/>
  <c r="AB61" i="3"/>
  <c r="AC61" i="3"/>
  <c r="AD61" i="3"/>
  <c r="AE61" i="3"/>
  <c r="AF61" i="3"/>
  <c r="AG61" i="3"/>
  <c r="AH61" i="3"/>
  <c r="AI61" i="3"/>
  <c r="Z62" i="3"/>
  <c r="AA62" i="3"/>
  <c r="AB62" i="3"/>
  <c r="AC62" i="3"/>
  <c r="AD62" i="3"/>
  <c r="AE62" i="3"/>
  <c r="AF62" i="3"/>
  <c r="AG62" i="3"/>
  <c r="AH62" i="3"/>
  <c r="AI62" i="3"/>
  <c r="Z63" i="3"/>
  <c r="AA63" i="3"/>
  <c r="AB63" i="3"/>
  <c r="AC63" i="3"/>
  <c r="AD63" i="3"/>
  <c r="AE63" i="3"/>
  <c r="AF63" i="3"/>
  <c r="AG63" i="3"/>
  <c r="AH63" i="3"/>
  <c r="AI63" i="3"/>
  <c r="Z64" i="3"/>
  <c r="AA64" i="3"/>
  <c r="AB64" i="3"/>
  <c r="AC64" i="3"/>
  <c r="AD64" i="3"/>
  <c r="AE64" i="3"/>
  <c r="AF64" i="3"/>
  <c r="AG64" i="3"/>
  <c r="AH64" i="3"/>
  <c r="AI64" i="3"/>
  <c r="Z65" i="3"/>
  <c r="AA65" i="3"/>
  <c r="AB65" i="3"/>
  <c r="AC65" i="3"/>
  <c r="AD65" i="3"/>
  <c r="AE65" i="3"/>
  <c r="AF65" i="3"/>
  <c r="AG65" i="3"/>
  <c r="AH65" i="3"/>
  <c r="AI65" i="3"/>
  <c r="Z66" i="3"/>
  <c r="AA66" i="3"/>
  <c r="AB66" i="3"/>
  <c r="AC66" i="3"/>
  <c r="AD66" i="3"/>
  <c r="AE66" i="3"/>
  <c r="AF66" i="3"/>
  <c r="AG66" i="3"/>
  <c r="AH66" i="3"/>
  <c r="AI66" i="3"/>
  <c r="Z67" i="3"/>
  <c r="AA67" i="3"/>
  <c r="AB67" i="3"/>
  <c r="AC67" i="3"/>
  <c r="AD67" i="3"/>
  <c r="AE67" i="3"/>
  <c r="AF67" i="3"/>
  <c r="AG67" i="3"/>
  <c r="AH67" i="3"/>
  <c r="AI67" i="3"/>
  <c r="Z68" i="3"/>
  <c r="AA68" i="3"/>
  <c r="AB68" i="3"/>
  <c r="AC68" i="3"/>
  <c r="AD68" i="3"/>
  <c r="AE68" i="3"/>
  <c r="AF68" i="3"/>
  <c r="AG68" i="3"/>
  <c r="AH68" i="3"/>
  <c r="AI68" i="3"/>
  <c r="Z69" i="3"/>
  <c r="AA69" i="3"/>
  <c r="AB69" i="3"/>
  <c r="AC69" i="3"/>
  <c r="AD69" i="3"/>
  <c r="AE69" i="3"/>
  <c r="AF69" i="3"/>
  <c r="AG69" i="3"/>
  <c r="AH69" i="3"/>
  <c r="AI69" i="3"/>
  <c r="Z70" i="3"/>
  <c r="AA70" i="3"/>
  <c r="AB70" i="3"/>
  <c r="AC70" i="3"/>
  <c r="AD70" i="3"/>
  <c r="AE70" i="3"/>
  <c r="AF70" i="3"/>
  <c r="AG70" i="3"/>
  <c r="AH70" i="3"/>
  <c r="AI70" i="3"/>
  <c r="Z71" i="3"/>
  <c r="AA71" i="3"/>
  <c r="AB71" i="3"/>
  <c r="AC71" i="3"/>
  <c r="AD71" i="3"/>
  <c r="AE71" i="3"/>
  <c r="AF71" i="3"/>
  <c r="AG71" i="3"/>
  <c r="AH71" i="3"/>
  <c r="AI71" i="3"/>
  <c r="Z72" i="3"/>
  <c r="AA72" i="3"/>
  <c r="AB72" i="3"/>
  <c r="AC72" i="3"/>
  <c r="AD72" i="3"/>
  <c r="AE72" i="3"/>
  <c r="AF72" i="3"/>
  <c r="AG72" i="3"/>
  <c r="AH72" i="3"/>
  <c r="AI72" i="3"/>
  <c r="Z73" i="3"/>
  <c r="AA73" i="3"/>
  <c r="AB73" i="3"/>
  <c r="AC73" i="3"/>
  <c r="AD73" i="3"/>
  <c r="AE73" i="3"/>
  <c r="AF73" i="3"/>
  <c r="AG73" i="3"/>
  <c r="AH73" i="3"/>
  <c r="AI73" i="3"/>
  <c r="Z74" i="3"/>
  <c r="AA74" i="3"/>
  <c r="AB74" i="3"/>
  <c r="AC74" i="3"/>
  <c r="AD74" i="3"/>
  <c r="AE74" i="3"/>
  <c r="AF74" i="3"/>
  <c r="AG74" i="3"/>
  <c r="AH74" i="3"/>
  <c r="AI74" i="3"/>
  <c r="Z75" i="3"/>
  <c r="AA75" i="3"/>
  <c r="AB75" i="3"/>
  <c r="AC75" i="3"/>
  <c r="AD75" i="3"/>
  <c r="AE75" i="3"/>
  <c r="AF75" i="3"/>
  <c r="AG75" i="3"/>
  <c r="AH75" i="3"/>
  <c r="AI75" i="3"/>
  <c r="Z76" i="3"/>
  <c r="AA76" i="3"/>
  <c r="AB76" i="3"/>
  <c r="AC76" i="3"/>
  <c r="AD76" i="3"/>
  <c r="AE76" i="3"/>
  <c r="AF76" i="3"/>
  <c r="AG76" i="3"/>
  <c r="AH76" i="3"/>
  <c r="AI76" i="3"/>
  <c r="Z77" i="3"/>
  <c r="AA77" i="3"/>
  <c r="AB77" i="3"/>
  <c r="AC77" i="3"/>
  <c r="AD77" i="3"/>
  <c r="AE77" i="3"/>
  <c r="AF77" i="3"/>
  <c r="AG77" i="3"/>
  <c r="AH77" i="3"/>
  <c r="AI77" i="3"/>
  <c r="Z78" i="3"/>
  <c r="AA78" i="3"/>
  <c r="AB78" i="3"/>
  <c r="AC78" i="3"/>
  <c r="AD78" i="3"/>
  <c r="AE78" i="3"/>
  <c r="AF78" i="3"/>
  <c r="AG78" i="3"/>
  <c r="AH78" i="3"/>
  <c r="AI78" i="3"/>
  <c r="Z79" i="3"/>
  <c r="AA79" i="3"/>
  <c r="AB79" i="3"/>
  <c r="AC79" i="3"/>
  <c r="AD79" i="3"/>
  <c r="AE79" i="3"/>
  <c r="AF79" i="3"/>
  <c r="AG79" i="3"/>
  <c r="AH79" i="3"/>
  <c r="AI79" i="3"/>
  <c r="Z80" i="3"/>
  <c r="AA80" i="3"/>
  <c r="AB80" i="3"/>
  <c r="AC80" i="3"/>
  <c r="AD80" i="3"/>
  <c r="AE80" i="3"/>
  <c r="AF80" i="3"/>
  <c r="AG80" i="3"/>
  <c r="AH80" i="3"/>
  <c r="AI80" i="3"/>
  <c r="Z81" i="3"/>
  <c r="AA81" i="3"/>
  <c r="AB81" i="3"/>
  <c r="AC81" i="3"/>
  <c r="AD81" i="3"/>
  <c r="AE81" i="3"/>
  <c r="AF81" i="3"/>
  <c r="AG81" i="3"/>
  <c r="AH81" i="3"/>
  <c r="AI81" i="3"/>
  <c r="Z82" i="3"/>
  <c r="AA82" i="3"/>
  <c r="AB82" i="3"/>
  <c r="AC82" i="3"/>
  <c r="AD82" i="3"/>
  <c r="AE82" i="3"/>
  <c r="AF82" i="3"/>
  <c r="AG82" i="3"/>
  <c r="AH82" i="3"/>
  <c r="AI82" i="3"/>
  <c r="Z83" i="3"/>
  <c r="AA83" i="3"/>
  <c r="AB83" i="3"/>
  <c r="AC83" i="3"/>
  <c r="AD83" i="3"/>
  <c r="AE83" i="3"/>
  <c r="AF83" i="3"/>
  <c r="AG83" i="3"/>
  <c r="AH83" i="3"/>
  <c r="AI83" i="3"/>
  <c r="Z84" i="3"/>
  <c r="AA84" i="3"/>
  <c r="AB84" i="3"/>
  <c r="AC84" i="3"/>
  <c r="AD84" i="3"/>
  <c r="AE84" i="3"/>
  <c r="AF84" i="3"/>
  <c r="AG84" i="3"/>
  <c r="AH84" i="3"/>
  <c r="AI84" i="3"/>
  <c r="Z85" i="3"/>
  <c r="AA85" i="3"/>
  <c r="AB85" i="3"/>
  <c r="AC85" i="3"/>
  <c r="AD85" i="3"/>
  <c r="AE85" i="3"/>
  <c r="AF85" i="3"/>
  <c r="AG85" i="3"/>
  <c r="AH85" i="3"/>
  <c r="AI85" i="3"/>
  <c r="Z86" i="3"/>
  <c r="AA86" i="3"/>
  <c r="AB86" i="3"/>
  <c r="AC86" i="3"/>
  <c r="AD86" i="3"/>
  <c r="AE86" i="3"/>
  <c r="AF86" i="3"/>
  <c r="AG86" i="3"/>
  <c r="AH86" i="3"/>
  <c r="AI86" i="3"/>
  <c r="Z87" i="3"/>
  <c r="AA87" i="3"/>
  <c r="AB87" i="3"/>
  <c r="AC87" i="3"/>
  <c r="AD87" i="3"/>
  <c r="AE87" i="3"/>
  <c r="AF87" i="3"/>
  <c r="AG87" i="3"/>
  <c r="AH87" i="3"/>
  <c r="AI87" i="3"/>
  <c r="Z88" i="3"/>
  <c r="AA88" i="3"/>
  <c r="AB88" i="3"/>
  <c r="AC88" i="3"/>
  <c r="AD88" i="3"/>
  <c r="AE88" i="3"/>
  <c r="AF88" i="3"/>
  <c r="AG88" i="3"/>
  <c r="AH88" i="3"/>
  <c r="AI88" i="3"/>
  <c r="Z89" i="3"/>
  <c r="AA89" i="3"/>
  <c r="AB89" i="3"/>
  <c r="AC89" i="3"/>
  <c r="AD89" i="3"/>
  <c r="AE89" i="3"/>
  <c r="AF89" i="3"/>
  <c r="AG89" i="3"/>
  <c r="AH89" i="3"/>
  <c r="AI89" i="3"/>
  <c r="Z90" i="3"/>
  <c r="AA90" i="3"/>
  <c r="AB90" i="3"/>
  <c r="AC90" i="3"/>
  <c r="AD90" i="3"/>
  <c r="AE90" i="3"/>
  <c r="AF90" i="3"/>
  <c r="AG90" i="3"/>
  <c r="AH90" i="3"/>
  <c r="AI90" i="3"/>
  <c r="Z91" i="3"/>
  <c r="AA91" i="3"/>
  <c r="AB91" i="3"/>
  <c r="AC91" i="3"/>
  <c r="AD91" i="3"/>
  <c r="AE91" i="3"/>
  <c r="AF91" i="3"/>
  <c r="AG91" i="3"/>
  <c r="AH91" i="3"/>
  <c r="AI91" i="3"/>
  <c r="Z92" i="3"/>
  <c r="AA92" i="3"/>
  <c r="AB92" i="3"/>
  <c r="AC92" i="3"/>
  <c r="AD92" i="3"/>
  <c r="AE92" i="3"/>
  <c r="AF92" i="3"/>
  <c r="AG92" i="3"/>
  <c r="AH92" i="3"/>
  <c r="AI92" i="3"/>
  <c r="Z93" i="3"/>
  <c r="AA93" i="3"/>
  <c r="AB93" i="3"/>
  <c r="AC93" i="3"/>
  <c r="AD93" i="3"/>
  <c r="AE93" i="3"/>
  <c r="AF93" i="3"/>
  <c r="AG93" i="3"/>
  <c r="AH93" i="3"/>
  <c r="AI93" i="3"/>
  <c r="Z94" i="3"/>
  <c r="AA94" i="3"/>
  <c r="AB94" i="3"/>
  <c r="AC94" i="3"/>
  <c r="AD94" i="3"/>
  <c r="AE94" i="3"/>
  <c r="AF94" i="3"/>
  <c r="AG94" i="3"/>
  <c r="AH94" i="3"/>
  <c r="AI94" i="3"/>
  <c r="Z95" i="3"/>
  <c r="AA95" i="3"/>
  <c r="AB95" i="3"/>
  <c r="AC95" i="3"/>
  <c r="AD95" i="3"/>
  <c r="AE95" i="3"/>
  <c r="AF95" i="3"/>
  <c r="AG95" i="3"/>
  <c r="AH95" i="3"/>
  <c r="AI95" i="3"/>
  <c r="Z96" i="3"/>
  <c r="AA96" i="3"/>
  <c r="AB96" i="3"/>
  <c r="AC96" i="3"/>
  <c r="AD96" i="3"/>
  <c r="AE96" i="3"/>
  <c r="AF96" i="3"/>
  <c r="AG96" i="3"/>
  <c r="AH96" i="3"/>
  <c r="AI96" i="3"/>
  <c r="Z97" i="3"/>
  <c r="AA97" i="3"/>
  <c r="AB97" i="3"/>
  <c r="AC97" i="3"/>
  <c r="AD97" i="3"/>
  <c r="AE97" i="3"/>
  <c r="AF97" i="3"/>
  <c r="AG97" i="3"/>
  <c r="AH97" i="3"/>
  <c r="AI97" i="3"/>
  <c r="Z98" i="3"/>
  <c r="AA98" i="3"/>
  <c r="AB98" i="3"/>
  <c r="AC98" i="3"/>
  <c r="AD98" i="3"/>
  <c r="AE98" i="3"/>
  <c r="AF98" i="3"/>
  <c r="AG98" i="3"/>
  <c r="AH98" i="3"/>
  <c r="AI98" i="3"/>
  <c r="Z99" i="3"/>
  <c r="AA99" i="3"/>
  <c r="AB99" i="3"/>
  <c r="AC99" i="3"/>
  <c r="AD99" i="3"/>
  <c r="AE99" i="3"/>
  <c r="AF99" i="3"/>
  <c r="AG99" i="3"/>
  <c r="AH99" i="3"/>
  <c r="AI99" i="3"/>
  <c r="Z100" i="3"/>
  <c r="AA100" i="3"/>
  <c r="AB100" i="3"/>
  <c r="AC100" i="3"/>
  <c r="AD100" i="3"/>
  <c r="AE100" i="3"/>
  <c r="AF100" i="3"/>
  <c r="AG100" i="3"/>
  <c r="AH100" i="3"/>
  <c r="AI100" i="3"/>
  <c r="Z101" i="3"/>
  <c r="AA101" i="3"/>
  <c r="AB101" i="3"/>
  <c r="AC101" i="3"/>
  <c r="AD101" i="3"/>
  <c r="AE101" i="3"/>
  <c r="AF101" i="3"/>
  <c r="AG101" i="3"/>
  <c r="AH101" i="3"/>
  <c r="AI101" i="3"/>
  <c r="Z102" i="3"/>
  <c r="AA102" i="3"/>
  <c r="AB102" i="3"/>
  <c r="AC102" i="3"/>
  <c r="AD102" i="3"/>
  <c r="AE102" i="3"/>
  <c r="AF102" i="3"/>
  <c r="AG102" i="3"/>
  <c r="AH102" i="3"/>
  <c r="AI102" i="3"/>
  <c r="Z103" i="3"/>
  <c r="AA103" i="3"/>
  <c r="AB103" i="3"/>
  <c r="AC103" i="3"/>
  <c r="AD103" i="3"/>
  <c r="AE103" i="3"/>
  <c r="AF103" i="3"/>
  <c r="AG103" i="3"/>
  <c r="AH103" i="3"/>
  <c r="AI103" i="3"/>
  <c r="Z104" i="3"/>
  <c r="AA104" i="3"/>
  <c r="AB104" i="3"/>
  <c r="AC104" i="3"/>
  <c r="AD104" i="3"/>
  <c r="AE104" i="3"/>
  <c r="AF104" i="3"/>
  <c r="AG104" i="3"/>
  <c r="AH104" i="3"/>
  <c r="AI104" i="3"/>
  <c r="Z105" i="3"/>
  <c r="AA105" i="3"/>
  <c r="AB105" i="3"/>
  <c r="AC105" i="3"/>
  <c r="AD105" i="3"/>
  <c r="AE105" i="3"/>
  <c r="AF105" i="3"/>
  <c r="AG105" i="3"/>
  <c r="AH105" i="3"/>
  <c r="AI105" i="3"/>
  <c r="Z106" i="3"/>
  <c r="AA106" i="3"/>
  <c r="AB106" i="3"/>
  <c r="AC106" i="3"/>
  <c r="AD106" i="3"/>
  <c r="AE106" i="3"/>
  <c r="AF106" i="3"/>
  <c r="AG106" i="3"/>
  <c r="AH106" i="3"/>
  <c r="AI106" i="3"/>
  <c r="Z107" i="3"/>
  <c r="AA107" i="3"/>
  <c r="AB107" i="3"/>
  <c r="AC107" i="3"/>
  <c r="AD107" i="3"/>
  <c r="AE107" i="3"/>
  <c r="AF107" i="3"/>
  <c r="AG107" i="3"/>
  <c r="AH107" i="3"/>
  <c r="AI107" i="3"/>
  <c r="Z108" i="3"/>
  <c r="AA108" i="3"/>
  <c r="AB108" i="3"/>
  <c r="AC108" i="3"/>
  <c r="AD108" i="3"/>
  <c r="AE108" i="3"/>
  <c r="AF108" i="3"/>
  <c r="AG108" i="3"/>
  <c r="AH108" i="3"/>
  <c r="AI108" i="3"/>
  <c r="Z109" i="3"/>
  <c r="AA109" i="3"/>
  <c r="AB109" i="3"/>
  <c r="AC109" i="3"/>
  <c r="AD109" i="3"/>
  <c r="AE109" i="3"/>
  <c r="AF109" i="3"/>
  <c r="AG109" i="3"/>
  <c r="AH109" i="3"/>
  <c r="AI109" i="3"/>
  <c r="Z110" i="3"/>
  <c r="AA110" i="3"/>
  <c r="AB110" i="3"/>
  <c r="AC110" i="3"/>
  <c r="AD110" i="3"/>
  <c r="AE110" i="3"/>
  <c r="AF110" i="3"/>
  <c r="AG110" i="3"/>
  <c r="AH110" i="3"/>
  <c r="AI110" i="3"/>
  <c r="Z111" i="3"/>
  <c r="AA111" i="3"/>
  <c r="AB111" i="3"/>
  <c r="AC111" i="3"/>
  <c r="AD111" i="3"/>
  <c r="AE111" i="3"/>
  <c r="AF111" i="3"/>
  <c r="AG111" i="3"/>
  <c r="AH111" i="3"/>
  <c r="AI111" i="3"/>
  <c r="Z112" i="3"/>
  <c r="AA112" i="3"/>
  <c r="AB112" i="3"/>
  <c r="AC112" i="3"/>
  <c r="AD112" i="3"/>
  <c r="AE112" i="3"/>
  <c r="AF112" i="3"/>
  <c r="AG112" i="3"/>
  <c r="AH112" i="3"/>
  <c r="AI112" i="3"/>
  <c r="Z113" i="3"/>
  <c r="AA113" i="3"/>
  <c r="AB113" i="3"/>
  <c r="AC113" i="3"/>
  <c r="AD113" i="3"/>
  <c r="AE113" i="3"/>
  <c r="AF113" i="3"/>
  <c r="AG113" i="3"/>
  <c r="AH113" i="3"/>
  <c r="AI113" i="3"/>
  <c r="Z114" i="3"/>
  <c r="AA114" i="3"/>
  <c r="AB114" i="3"/>
  <c r="AC114" i="3"/>
  <c r="AD114" i="3"/>
  <c r="AE114" i="3"/>
  <c r="AF114" i="3"/>
  <c r="AG114" i="3"/>
  <c r="AH114" i="3"/>
  <c r="AI114" i="3"/>
  <c r="Z115" i="3"/>
  <c r="AA115" i="3"/>
  <c r="AB115" i="3"/>
  <c r="AC115" i="3"/>
  <c r="AD115" i="3"/>
  <c r="AE115" i="3"/>
  <c r="AF115" i="3"/>
  <c r="AG115" i="3"/>
  <c r="AH115" i="3"/>
  <c r="AI115" i="3"/>
  <c r="Z116" i="3"/>
  <c r="AA116" i="3"/>
  <c r="AB116" i="3"/>
  <c r="AC116" i="3"/>
  <c r="AD116" i="3"/>
  <c r="AE116" i="3"/>
  <c r="AF116" i="3"/>
  <c r="AG116" i="3"/>
  <c r="AH116" i="3"/>
  <c r="AI116" i="3"/>
  <c r="Z117" i="3"/>
  <c r="AA117" i="3"/>
  <c r="AB117" i="3"/>
  <c r="AC117" i="3"/>
  <c r="AD117" i="3"/>
  <c r="AE117" i="3"/>
  <c r="AF117" i="3"/>
  <c r="AG117" i="3"/>
  <c r="AH117" i="3"/>
  <c r="AI117" i="3"/>
  <c r="Z118" i="3"/>
  <c r="AA118" i="3"/>
  <c r="AB118" i="3"/>
  <c r="AC118" i="3"/>
  <c r="AD118" i="3"/>
  <c r="AE118" i="3"/>
  <c r="AF118" i="3"/>
  <c r="AG118" i="3"/>
  <c r="AH118" i="3"/>
  <c r="AI118" i="3"/>
  <c r="Z119" i="3"/>
  <c r="AA119" i="3"/>
  <c r="AB119" i="3"/>
  <c r="AC119" i="3"/>
  <c r="AD119" i="3"/>
  <c r="AE119" i="3"/>
  <c r="AF119" i="3"/>
  <c r="AG119" i="3"/>
  <c r="AH119" i="3"/>
  <c r="AI119" i="3"/>
  <c r="Z120" i="3"/>
  <c r="AA120" i="3"/>
  <c r="AB120" i="3"/>
  <c r="AC120" i="3"/>
  <c r="AD120" i="3"/>
  <c r="AE120" i="3"/>
  <c r="AF120" i="3"/>
  <c r="AG120" i="3"/>
  <c r="AH120" i="3"/>
  <c r="AI120" i="3"/>
  <c r="Z121" i="3"/>
  <c r="AA121" i="3"/>
  <c r="AB121" i="3"/>
  <c r="AC121" i="3"/>
  <c r="AD121" i="3"/>
  <c r="AE121" i="3"/>
  <c r="AF121" i="3"/>
  <c r="AG121" i="3"/>
  <c r="AH121" i="3"/>
  <c r="AI121" i="3"/>
  <c r="Z122" i="3"/>
  <c r="AA122" i="3"/>
  <c r="AB122" i="3"/>
  <c r="AC122" i="3"/>
  <c r="AD122" i="3"/>
  <c r="AE122" i="3"/>
  <c r="AF122" i="3"/>
  <c r="AG122" i="3"/>
  <c r="AH122" i="3"/>
  <c r="AI122" i="3"/>
  <c r="Z123" i="3"/>
  <c r="AA123" i="3"/>
  <c r="AB123" i="3"/>
  <c r="AC123" i="3"/>
  <c r="AD123" i="3"/>
  <c r="AE123" i="3"/>
  <c r="AF123" i="3"/>
  <c r="AG123" i="3"/>
  <c r="AH123" i="3"/>
  <c r="AI123" i="3"/>
  <c r="Z124" i="3"/>
  <c r="AA124" i="3"/>
  <c r="AB124" i="3"/>
  <c r="AC124" i="3"/>
  <c r="AD124" i="3"/>
  <c r="AE124" i="3"/>
  <c r="AF124" i="3"/>
  <c r="AG124" i="3"/>
  <c r="AH124" i="3"/>
  <c r="AI124" i="3"/>
  <c r="Z125" i="3"/>
  <c r="AA125" i="3"/>
  <c r="AB125" i="3"/>
  <c r="AC125" i="3"/>
  <c r="AD125" i="3"/>
  <c r="AE125" i="3"/>
  <c r="AF125" i="3"/>
  <c r="AG125" i="3"/>
  <c r="AH125" i="3"/>
  <c r="AI125" i="3"/>
  <c r="Z126" i="3"/>
  <c r="AA126" i="3"/>
  <c r="AB126" i="3"/>
  <c r="AC126" i="3"/>
  <c r="AD126" i="3"/>
  <c r="AE126" i="3"/>
  <c r="AF126" i="3"/>
  <c r="AG126" i="3"/>
  <c r="AH126" i="3"/>
  <c r="AI126" i="3"/>
  <c r="Z127" i="3"/>
  <c r="AA127" i="3"/>
  <c r="AB127" i="3"/>
  <c r="AC127" i="3"/>
  <c r="AD127" i="3"/>
  <c r="AE127" i="3"/>
  <c r="AF127" i="3"/>
  <c r="AG127" i="3"/>
  <c r="AH127" i="3"/>
  <c r="AI127" i="3"/>
  <c r="Z128" i="3"/>
  <c r="AA128" i="3"/>
  <c r="AB128" i="3"/>
  <c r="AC128" i="3"/>
  <c r="AD128" i="3"/>
  <c r="AE128" i="3"/>
  <c r="AF128" i="3"/>
  <c r="AG128" i="3"/>
  <c r="AH128" i="3"/>
  <c r="AI128" i="3"/>
  <c r="Z129" i="3"/>
  <c r="AA129" i="3"/>
  <c r="AB129" i="3"/>
  <c r="AC129" i="3"/>
  <c r="AD129" i="3"/>
  <c r="AE129" i="3"/>
  <c r="AF129" i="3"/>
  <c r="AG129" i="3"/>
  <c r="AH129" i="3"/>
  <c r="AI129" i="3"/>
  <c r="Z130" i="3"/>
  <c r="AA130" i="3"/>
  <c r="AB130" i="3"/>
  <c r="AC130" i="3"/>
  <c r="AD130" i="3"/>
  <c r="AE130" i="3"/>
  <c r="AF130" i="3"/>
  <c r="AG130" i="3"/>
  <c r="AH130" i="3"/>
  <c r="AI130" i="3"/>
  <c r="Z131" i="3"/>
  <c r="AA131" i="3"/>
  <c r="AB131" i="3"/>
  <c r="AC131" i="3"/>
  <c r="AD131" i="3"/>
  <c r="AE131" i="3"/>
  <c r="AF131" i="3"/>
  <c r="AG131" i="3"/>
  <c r="AH131" i="3"/>
  <c r="AI131" i="3"/>
  <c r="Z132" i="3"/>
  <c r="AA132" i="3"/>
  <c r="AB132" i="3"/>
  <c r="AC132" i="3"/>
  <c r="AD132" i="3"/>
  <c r="AE132" i="3"/>
  <c r="AF132" i="3"/>
  <c r="AG132" i="3"/>
  <c r="AH132" i="3"/>
  <c r="AI132" i="3"/>
  <c r="Z133" i="3"/>
  <c r="AA133" i="3"/>
  <c r="AB133" i="3"/>
  <c r="AC133" i="3"/>
  <c r="AD133" i="3"/>
  <c r="AE133" i="3"/>
  <c r="AF133" i="3"/>
  <c r="AG133" i="3"/>
  <c r="AH133" i="3"/>
  <c r="AI133" i="3"/>
  <c r="Z134" i="3"/>
  <c r="AA134" i="3"/>
  <c r="AB134" i="3"/>
  <c r="AC134" i="3"/>
  <c r="AD134" i="3"/>
  <c r="AE134" i="3"/>
  <c r="AF134" i="3"/>
  <c r="AG134" i="3"/>
  <c r="AH134" i="3"/>
  <c r="AI134" i="3"/>
  <c r="Z135" i="3"/>
  <c r="AA135" i="3"/>
  <c r="AB135" i="3"/>
  <c r="AC135" i="3"/>
  <c r="AD135" i="3"/>
  <c r="AE135" i="3"/>
  <c r="AF135" i="3"/>
  <c r="AG135" i="3"/>
  <c r="AH135" i="3"/>
  <c r="AI135" i="3"/>
  <c r="Z136" i="3"/>
  <c r="AA136" i="3"/>
  <c r="AB136" i="3"/>
  <c r="AC136" i="3"/>
  <c r="AD136" i="3"/>
  <c r="AE136" i="3"/>
  <c r="AF136" i="3"/>
  <c r="AG136" i="3"/>
  <c r="AH136" i="3"/>
  <c r="AI136" i="3"/>
  <c r="Z137" i="3"/>
  <c r="AA137" i="3"/>
  <c r="AB137" i="3"/>
  <c r="AC137" i="3"/>
  <c r="AD137" i="3"/>
  <c r="AE137" i="3"/>
  <c r="AF137" i="3"/>
  <c r="AG137" i="3"/>
  <c r="AH137" i="3"/>
  <c r="AI137" i="3"/>
  <c r="Z138" i="3"/>
  <c r="AA138" i="3"/>
  <c r="AB138" i="3"/>
  <c r="AC138" i="3"/>
  <c r="AD138" i="3"/>
  <c r="AE138" i="3"/>
  <c r="AF138" i="3"/>
  <c r="AG138" i="3"/>
  <c r="AH138" i="3"/>
  <c r="AI138" i="3"/>
  <c r="Z139" i="3"/>
  <c r="AA139" i="3"/>
  <c r="AB139" i="3"/>
  <c r="AC139" i="3"/>
  <c r="AD139" i="3"/>
  <c r="AE139" i="3"/>
  <c r="AF139" i="3"/>
  <c r="AG139" i="3"/>
  <c r="AH139" i="3"/>
  <c r="AI139" i="3"/>
  <c r="Z140" i="3"/>
  <c r="AA140" i="3"/>
  <c r="AB140" i="3"/>
  <c r="AC140" i="3"/>
  <c r="AD140" i="3"/>
  <c r="AE140" i="3"/>
  <c r="AF140" i="3"/>
  <c r="AG140" i="3"/>
  <c r="AH140" i="3"/>
  <c r="AI140" i="3"/>
  <c r="Z141" i="3"/>
  <c r="AA141" i="3"/>
  <c r="AB141" i="3"/>
  <c r="AC141" i="3"/>
  <c r="AD141" i="3"/>
  <c r="AE141" i="3"/>
  <c r="AF141" i="3"/>
  <c r="AG141" i="3"/>
  <c r="AH141" i="3"/>
  <c r="AI141" i="3"/>
  <c r="Z142" i="3"/>
  <c r="AA142" i="3"/>
  <c r="AB142" i="3"/>
  <c r="AC142" i="3"/>
  <c r="AD142" i="3"/>
  <c r="AE142" i="3"/>
  <c r="AF142" i="3"/>
  <c r="AG142" i="3"/>
  <c r="AH142" i="3"/>
  <c r="AI142" i="3"/>
  <c r="Z143" i="3"/>
  <c r="AA143" i="3"/>
  <c r="AB143" i="3"/>
  <c r="AC143" i="3"/>
  <c r="AD143" i="3"/>
  <c r="AE143" i="3"/>
  <c r="AF143" i="3"/>
  <c r="AG143" i="3"/>
  <c r="AH143" i="3"/>
  <c r="AI143" i="3"/>
  <c r="Z144" i="3"/>
  <c r="AA144" i="3"/>
  <c r="AB144" i="3"/>
  <c r="AC144" i="3"/>
  <c r="AD144" i="3"/>
  <c r="AE144" i="3"/>
  <c r="AF144" i="3"/>
  <c r="AG144" i="3"/>
  <c r="AH144" i="3"/>
  <c r="AI144" i="3"/>
  <c r="Z145" i="3"/>
  <c r="AA145" i="3"/>
  <c r="AB145" i="3"/>
  <c r="AC145" i="3"/>
  <c r="AD145" i="3"/>
  <c r="AE145" i="3"/>
  <c r="AF145" i="3"/>
  <c r="AG145" i="3"/>
  <c r="AH145" i="3"/>
  <c r="AI145" i="3"/>
  <c r="Z146" i="3"/>
  <c r="AA146" i="3"/>
  <c r="AB146" i="3"/>
  <c r="AC146" i="3"/>
  <c r="AD146" i="3"/>
  <c r="AE146" i="3"/>
  <c r="AF146" i="3"/>
  <c r="AG146" i="3"/>
  <c r="AH146" i="3"/>
  <c r="AI146" i="3"/>
  <c r="Z147" i="3"/>
  <c r="AA147" i="3"/>
  <c r="AB147" i="3"/>
  <c r="AC147" i="3"/>
  <c r="AD147" i="3"/>
  <c r="AE147" i="3"/>
  <c r="AF147" i="3"/>
  <c r="AG147" i="3"/>
  <c r="AH147" i="3"/>
  <c r="AI147" i="3"/>
  <c r="Z148" i="3"/>
  <c r="AA148" i="3"/>
  <c r="AB148" i="3"/>
  <c r="AC148" i="3"/>
  <c r="AD148" i="3"/>
  <c r="AE148" i="3"/>
  <c r="AF148" i="3"/>
  <c r="AG148" i="3"/>
  <c r="AH148" i="3"/>
  <c r="AI148" i="3"/>
  <c r="Z149" i="3"/>
  <c r="AA149" i="3"/>
  <c r="AB149" i="3"/>
  <c r="AC149" i="3"/>
  <c r="AD149" i="3"/>
  <c r="AE149" i="3"/>
  <c r="AF149" i="3"/>
  <c r="AG149" i="3"/>
  <c r="AH149" i="3"/>
  <c r="AI149" i="3"/>
  <c r="Z150" i="3"/>
  <c r="AA150" i="3"/>
  <c r="AB150" i="3"/>
  <c r="AC150" i="3"/>
  <c r="AD150" i="3"/>
  <c r="AE150" i="3"/>
  <c r="AF150" i="3"/>
  <c r="AG150" i="3"/>
  <c r="AH150" i="3"/>
  <c r="AI150" i="3"/>
  <c r="Z151" i="3"/>
  <c r="AA151" i="3"/>
  <c r="AB151" i="3"/>
  <c r="AC151" i="3"/>
  <c r="AD151" i="3"/>
  <c r="AE151" i="3"/>
  <c r="AF151" i="3"/>
  <c r="AG151" i="3"/>
  <c r="AH151" i="3"/>
  <c r="AI151" i="3"/>
  <c r="Z152" i="3"/>
  <c r="AA152" i="3"/>
  <c r="AB152" i="3"/>
  <c r="AC152" i="3"/>
  <c r="AD152" i="3"/>
  <c r="AE152" i="3"/>
  <c r="AF152" i="3"/>
  <c r="AG152" i="3"/>
  <c r="AH152" i="3"/>
  <c r="AI152" i="3"/>
  <c r="Z153" i="3"/>
  <c r="AA153" i="3"/>
  <c r="AB153" i="3"/>
  <c r="AC153" i="3"/>
  <c r="AD153" i="3"/>
  <c r="AE153" i="3"/>
  <c r="AF153" i="3"/>
  <c r="AG153" i="3"/>
  <c r="AH153" i="3"/>
  <c r="AI153" i="3"/>
  <c r="Z154" i="3"/>
  <c r="AA154" i="3"/>
  <c r="AB154" i="3"/>
  <c r="AC154" i="3"/>
  <c r="AD154" i="3"/>
  <c r="AE154" i="3"/>
  <c r="AF154" i="3"/>
  <c r="AG154" i="3"/>
  <c r="AH154" i="3"/>
  <c r="AI154" i="3"/>
  <c r="Z155" i="3"/>
  <c r="AA155" i="3"/>
  <c r="AB155" i="3"/>
  <c r="AC155" i="3"/>
  <c r="AD155" i="3"/>
  <c r="AE155" i="3"/>
  <c r="AF155" i="3"/>
  <c r="AG155" i="3"/>
  <c r="AH155" i="3"/>
  <c r="AI155" i="3"/>
  <c r="Z156" i="3"/>
  <c r="AA156" i="3"/>
  <c r="AB156" i="3"/>
  <c r="AC156" i="3"/>
  <c r="AD156" i="3"/>
  <c r="AE156" i="3"/>
  <c r="AF156" i="3"/>
  <c r="AG156" i="3"/>
  <c r="AH156" i="3"/>
  <c r="AI156" i="3"/>
  <c r="Z157" i="3"/>
  <c r="AA157" i="3"/>
  <c r="AB157" i="3"/>
  <c r="AC157" i="3"/>
  <c r="AD157" i="3"/>
  <c r="AE157" i="3"/>
  <c r="AF157" i="3"/>
  <c r="AG157" i="3"/>
  <c r="AH157" i="3"/>
  <c r="AI157" i="3"/>
  <c r="Z158" i="3"/>
  <c r="AA158" i="3"/>
  <c r="AB158" i="3"/>
  <c r="AC158" i="3"/>
  <c r="AD158" i="3"/>
  <c r="AE158" i="3"/>
  <c r="AF158" i="3"/>
  <c r="AG158" i="3"/>
  <c r="AH158" i="3"/>
  <c r="AI158" i="3"/>
  <c r="Z159" i="3"/>
  <c r="AA159" i="3"/>
  <c r="AB159" i="3"/>
  <c r="AC159" i="3"/>
  <c r="AD159" i="3"/>
  <c r="AE159" i="3"/>
  <c r="AF159" i="3"/>
  <c r="AG159" i="3"/>
  <c r="AH159" i="3"/>
  <c r="AI159" i="3"/>
  <c r="Z160" i="3"/>
  <c r="AA160" i="3"/>
  <c r="AB160" i="3"/>
  <c r="AC160" i="3"/>
  <c r="AD160" i="3"/>
  <c r="AE160" i="3"/>
  <c r="AF160" i="3"/>
  <c r="AG160" i="3"/>
  <c r="AH160" i="3"/>
  <c r="AI160" i="3"/>
  <c r="Z161" i="3"/>
  <c r="AA161" i="3"/>
  <c r="AB161" i="3"/>
  <c r="AC161" i="3"/>
  <c r="AD161" i="3"/>
  <c r="AE161" i="3"/>
  <c r="AF161" i="3"/>
  <c r="AG161" i="3"/>
  <c r="AH161" i="3"/>
  <c r="AI161" i="3"/>
  <c r="Z162" i="3"/>
  <c r="AA162" i="3"/>
  <c r="AB162" i="3"/>
  <c r="AC162" i="3"/>
  <c r="AD162" i="3"/>
  <c r="AE162" i="3"/>
  <c r="AF162" i="3"/>
  <c r="AG162" i="3"/>
  <c r="AH162" i="3"/>
  <c r="AI162" i="3"/>
  <c r="Z163" i="3"/>
  <c r="AA163" i="3"/>
  <c r="AB163" i="3"/>
  <c r="AC163" i="3"/>
  <c r="AD163" i="3"/>
  <c r="AE163" i="3"/>
  <c r="AF163" i="3"/>
  <c r="AG163" i="3"/>
  <c r="AH163" i="3"/>
  <c r="AI163" i="3"/>
  <c r="Z164" i="3"/>
  <c r="AA164" i="3"/>
  <c r="AB164" i="3"/>
  <c r="AC164" i="3"/>
  <c r="AD164" i="3"/>
  <c r="AE164" i="3"/>
  <c r="AF164" i="3"/>
  <c r="AG164" i="3"/>
  <c r="AH164" i="3"/>
  <c r="AI164" i="3"/>
  <c r="Z165" i="3"/>
  <c r="AA165" i="3"/>
  <c r="AB165" i="3"/>
  <c r="AC165" i="3"/>
  <c r="AD165" i="3"/>
  <c r="AE165" i="3"/>
  <c r="AF165" i="3"/>
  <c r="AG165" i="3"/>
  <c r="AH165" i="3"/>
  <c r="AI165" i="3"/>
  <c r="Z166" i="3"/>
  <c r="AA166" i="3"/>
  <c r="AB166" i="3"/>
  <c r="AC166" i="3"/>
  <c r="AD166" i="3"/>
  <c r="AE166" i="3"/>
  <c r="AF166" i="3"/>
  <c r="AG166" i="3"/>
  <c r="AH166" i="3"/>
  <c r="AI166" i="3"/>
  <c r="Z167" i="3"/>
  <c r="AA167" i="3"/>
  <c r="AB167" i="3"/>
  <c r="AC167" i="3"/>
  <c r="AD167" i="3"/>
  <c r="AE167" i="3"/>
  <c r="AF167" i="3"/>
  <c r="AG167" i="3"/>
  <c r="AH167" i="3"/>
  <c r="AI167" i="3"/>
  <c r="Z168" i="3"/>
  <c r="AA168" i="3"/>
  <c r="AB168" i="3"/>
  <c r="AC168" i="3"/>
  <c r="AD168" i="3"/>
  <c r="AE168" i="3"/>
  <c r="AF168" i="3"/>
  <c r="AG168" i="3"/>
  <c r="AH168" i="3"/>
  <c r="AI168" i="3"/>
  <c r="Z169" i="3"/>
  <c r="AA169" i="3"/>
  <c r="AB169" i="3"/>
  <c r="AC169" i="3"/>
  <c r="AD169" i="3"/>
  <c r="AE169" i="3"/>
  <c r="AF169" i="3"/>
  <c r="AG169" i="3"/>
  <c r="AH169" i="3"/>
  <c r="AI169" i="3"/>
  <c r="Z170" i="3"/>
  <c r="AA170" i="3"/>
  <c r="AB170" i="3"/>
  <c r="AC170" i="3"/>
  <c r="AD170" i="3"/>
  <c r="AE170" i="3"/>
  <c r="AF170" i="3"/>
  <c r="AG170" i="3"/>
  <c r="AH170" i="3"/>
  <c r="AI170" i="3"/>
  <c r="Z171" i="3"/>
  <c r="AA171" i="3"/>
  <c r="AB171" i="3"/>
  <c r="AC171" i="3"/>
  <c r="AD171" i="3"/>
  <c r="AE171" i="3"/>
  <c r="AF171" i="3"/>
  <c r="AG171" i="3"/>
  <c r="AH171" i="3"/>
  <c r="AI171" i="3"/>
  <c r="Z172" i="3"/>
  <c r="AA172" i="3"/>
  <c r="AB172" i="3"/>
  <c r="AC172" i="3"/>
  <c r="AD172" i="3"/>
  <c r="AE172" i="3"/>
  <c r="AF172" i="3"/>
  <c r="AG172" i="3"/>
  <c r="AH172" i="3"/>
  <c r="AI172" i="3"/>
  <c r="Z173" i="3"/>
  <c r="AA173" i="3"/>
  <c r="AB173" i="3"/>
  <c r="AC173" i="3"/>
  <c r="AD173" i="3"/>
  <c r="AE173" i="3"/>
  <c r="AF173" i="3"/>
  <c r="AG173" i="3"/>
  <c r="AH173" i="3"/>
  <c r="AI173" i="3"/>
  <c r="Z174" i="3"/>
  <c r="AA174" i="3"/>
  <c r="AB174" i="3"/>
  <c r="AC174" i="3"/>
  <c r="AD174" i="3"/>
  <c r="AE174" i="3"/>
  <c r="AF174" i="3"/>
  <c r="AG174" i="3"/>
  <c r="AH174" i="3"/>
  <c r="AI174" i="3"/>
  <c r="Z175" i="3"/>
  <c r="AA175" i="3"/>
  <c r="AB175" i="3"/>
  <c r="AC175" i="3"/>
  <c r="AD175" i="3"/>
  <c r="AE175" i="3"/>
  <c r="AF175" i="3"/>
  <c r="AG175" i="3"/>
  <c r="AH175" i="3"/>
  <c r="AI175" i="3"/>
  <c r="Z176" i="3"/>
  <c r="AA176" i="3"/>
  <c r="AB176" i="3"/>
  <c r="AC176" i="3"/>
  <c r="AD176" i="3"/>
  <c r="AE176" i="3"/>
  <c r="AF176" i="3"/>
  <c r="AG176" i="3"/>
  <c r="AH176" i="3"/>
  <c r="AI176" i="3"/>
  <c r="Z177" i="3"/>
  <c r="AA177" i="3"/>
  <c r="AB177" i="3"/>
  <c r="AC177" i="3"/>
  <c r="AD177" i="3"/>
  <c r="AE177" i="3"/>
  <c r="AF177" i="3"/>
  <c r="AG177" i="3"/>
  <c r="AH177" i="3"/>
  <c r="AI177" i="3"/>
  <c r="Z178" i="3"/>
  <c r="AA178" i="3"/>
  <c r="AB178" i="3"/>
  <c r="AC178" i="3"/>
  <c r="AD178" i="3"/>
  <c r="AE178" i="3"/>
  <c r="AF178" i="3"/>
  <c r="AG178" i="3"/>
  <c r="AH178" i="3"/>
  <c r="AI178" i="3"/>
  <c r="Z179" i="3"/>
  <c r="AA179" i="3"/>
  <c r="AB179" i="3"/>
  <c r="AC179" i="3"/>
  <c r="AD179" i="3"/>
  <c r="AE179" i="3"/>
  <c r="AF179" i="3"/>
  <c r="AG179" i="3"/>
  <c r="AH179" i="3"/>
  <c r="AI179" i="3"/>
  <c r="Z180" i="3"/>
  <c r="AA180" i="3"/>
  <c r="AB180" i="3"/>
  <c r="AC180" i="3"/>
  <c r="AD180" i="3"/>
  <c r="AE180" i="3"/>
  <c r="AF180" i="3"/>
  <c r="AG180" i="3"/>
  <c r="AH180" i="3"/>
  <c r="AI180" i="3"/>
  <c r="Z181" i="3"/>
  <c r="AA181" i="3"/>
  <c r="AB181" i="3"/>
  <c r="AC181" i="3"/>
  <c r="AD181" i="3"/>
  <c r="AE181" i="3"/>
  <c r="AF181" i="3"/>
  <c r="AG181" i="3"/>
  <c r="AH181" i="3"/>
  <c r="AI181" i="3"/>
  <c r="Z182" i="3"/>
  <c r="AA182" i="3"/>
  <c r="AB182" i="3"/>
  <c r="AC182" i="3"/>
  <c r="AD182" i="3"/>
  <c r="AE182" i="3"/>
  <c r="AF182" i="3"/>
  <c r="AG182" i="3"/>
  <c r="AH182" i="3"/>
  <c r="AI182" i="3"/>
  <c r="Z183" i="3"/>
  <c r="AA183" i="3"/>
  <c r="AB183" i="3"/>
  <c r="AC183" i="3"/>
  <c r="AD183" i="3"/>
  <c r="AE183" i="3"/>
  <c r="AF183" i="3"/>
  <c r="AG183" i="3"/>
  <c r="AH183" i="3"/>
  <c r="AI183" i="3"/>
  <c r="Z184" i="3"/>
  <c r="AA184" i="3"/>
  <c r="AB184" i="3"/>
  <c r="AC184" i="3"/>
  <c r="AD184" i="3"/>
  <c r="AE184" i="3"/>
  <c r="AF184" i="3"/>
  <c r="AG184" i="3"/>
  <c r="AH184" i="3"/>
  <c r="AI184" i="3"/>
  <c r="Z185" i="3"/>
  <c r="AA185" i="3"/>
  <c r="AB185" i="3"/>
  <c r="AC185" i="3"/>
  <c r="AD185" i="3"/>
  <c r="AE185" i="3"/>
  <c r="AF185" i="3"/>
  <c r="AG185" i="3"/>
  <c r="AH185" i="3"/>
  <c r="AI185" i="3"/>
  <c r="Z186" i="3"/>
  <c r="AA186" i="3"/>
  <c r="AB186" i="3"/>
  <c r="AC186" i="3"/>
  <c r="AD186" i="3"/>
  <c r="AE186" i="3"/>
  <c r="AF186" i="3"/>
  <c r="AG186" i="3"/>
  <c r="AH186" i="3"/>
  <c r="AI186" i="3"/>
  <c r="Z187" i="3"/>
  <c r="AA187" i="3"/>
  <c r="AB187" i="3"/>
  <c r="AC187" i="3"/>
  <c r="AD187" i="3"/>
  <c r="AE187" i="3"/>
  <c r="AF187" i="3"/>
  <c r="AG187" i="3"/>
  <c r="AH187" i="3"/>
  <c r="AI187" i="3"/>
  <c r="Z188" i="3"/>
  <c r="AA188" i="3"/>
  <c r="AB188" i="3"/>
  <c r="AC188" i="3"/>
  <c r="AD188" i="3"/>
  <c r="AE188" i="3"/>
  <c r="AF188" i="3"/>
  <c r="AG188" i="3"/>
  <c r="AH188" i="3"/>
  <c r="AI188" i="3"/>
  <c r="Z189" i="3"/>
  <c r="AA189" i="3"/>
  <c r="AB189" i="3"/>
  <c r="AC189" i="3"/>
  <c r="AD189" i="3"/>
  <c r="AE189" i="3"/>
  <c r="AF189" i="3"/>
  <c r="AG189" i="3"/>
  <c r="AH189" i="3"/>
  <c r="AI189" i="3"/>
  <c r="Z190" i="3"/>
  <c r="AA190" i="3"/>
  <c r="AB190" i="3"/>
  <c r="AC190" i="3"/>
  <c r="AD190" i="3"/>
  <c r="AE190" i="3"/>
  <c r="AF190" i="3"/>
  <c r="AG190" i="3"/>
  <c r="AH190" i="3"/>
  <c r="AI190" i="3"/>
  <c r="Z191" i="3"/>
  <c r="AA191" i="3"/>
  <c r="AB191" i="3"/>
  <c r="AC191" i="3"/>
  <c r="AD191" i="3"/>
  <c r="AE191" i="3"/>
  <c r="AF191" i="3"/>
  <c r="AG191" i="3"/>
  <c r="AH191" i="3"/>
  <c r="AI191" i="3"/>
  <c r="Z192" i="3"/>
  <c r="AA192" i="3"/>
  <c r="AB192" i="3"/>
  <c r="AC192" i="3"/>
  <c r="AD192" i="3"/>
  <c r="AE192" i="3"/>
  <c r="AF192" i="3"/>
  <c r="AG192" i="3"/>
  <c r="AH192" i="3"/>
  <c r="AI192" i="3"/>
  <c r="Z193" i="3"/>
  <c r="AA193" i="3"/>
  <c r="AB193" i="3"/>
  <c r="AC193" i="3"/>
  <c r="AD193" i="3"/>
  <c r="AE193" i="3"/>
  <c r="AF193" i="3"/>
  <c r="AG193" i="3"/>
  <c r="AH193" i="3"/>
  <c r="AI193" i="3"/>
  <c r="Z194" i="3"/>
  <c r="AA194" i="3"/>
  <c r="AB194" i="3"/>
  <c r="AC194" i="3"/>
  <c r="AD194" i="3"/>
  <c r="AE194" i="3"/>
  <c r="AF194" i="3"/>
  <c r="AG194" i="3"/>
  <c r="AH194" i="3"/>
  <c r="AI194" i="3"/>
  <c r="Z195" i="3"/>
  <c r="AA195" i="3"/>
  <c r="AB195" i="3"/>
  <c r="AC195" i="3"/>
  <c r="AD195" i="3"/>
  <c r="AE195" i="3"/>
  <c r="AF195" i="3"/>
  <c r="AG195" i="3"/>
  <c r="AH195" i="3"/>
  <c r="AI195" i="3"/>
  <c r="Z196" i="3"/>
  <c r="AA196" i="3"/>
  <c r="AB196" i="3"/>
  <c r="AC196" i="3"/>
  <c r="AD196" i="3"/>
  <c r="AE196" i="3"/>
  <c r="AF196" i="3"/>
  <c r="AG196" i="3"/>
  <c r="AH196" i="3"/>
  <c r="AI196" i="3"/>
  <c r="Z197" i="3"/>
  <c r="AA197" i="3"/>
  <c r="AB197" i="3"/>
  <c r="AC197" i="3"/>
  <c r="AD197" i="3"/>
  <c r="AE197" i="3"/>
  <c r="AF197" i="3"/>
  <c r="AG197" i="3"/>
  <c r="AH197" i="3"/>
  <c r="AI197" i="3"/>
  <c r="Z198" i="3"/>
  <c r="AA198" i="3"/>
  <c r="AB198" i="3"/>
  <c r="AC198" i="3"/>
  <c r="AD198" i="3"/>
  <c r="AE198" i="3"/>
  <c r="AF198" i="3"/>
  <c r="AG198" i="3"/>
  <c r="AH198" i="3"/>
  <c r="AI198" i="3"/>
  <c r="Z199" i="3"/>
  <c r="AA199" i="3"/>
  <c r="AB199" i="3"/>
  <c r="AC199" i="3"/>
  <c r="AD199" i="3"/>
  <c r="AE199" i="3"/>
  <c r="AF199" i="3"/>
  <c r="AG199" i="3"/>
  <c r="AH199" i="3"/>
  <c r="AI199" i="3"/>
  <c r="Z200" i="3"/>
  <c r="AA200" i="3"/>
  <c r="AB200" i="3"/>
  <c r="AC200" i="3"/>
  <c r="AD200" i="3"/>
  <c r="AE200" i="3"/>
  <c r="AF200" i="3"/>
  <c r="AG200" i="3"/>
  <c r="AH200" i="3"/>
  <c r="AI200" i="3"/>
  <c r="Z201" i="3"/>
  <c r="AA201" i="3"/>
  <c r="AB201" i="3"/>
  <c r="AC201" i="3"/>
  <c r="AD201" i="3"/>
  <c r="AE201" i="3"/>
  <c r="AF201" i="3"/>
  <c r="AG201" i="3"/>
  <c r="AH201" i="3"/>
  <c r="AI201" i="3"/>
  <c r="Z202" i="3"/>
  <c r="AA202" i="3"/>
  <c r="AB202" i="3"/>
  <c r="AC202" i="3"/>
  <c r="AD202" i="3"/>
  <c r="AE202" i="3"/>
  <c r="AF202" i="3"/>
  <c r="AG202" i="3"/>
  <c r="AH202" i="3"/>
  <c r="AI202" i="3"/>
  <c r="Z203" i="3"/>
  <c r="AA203" i="3"/>
  <c r="AB203" i="3"/>
  <c r="AC203" i="3"/>
  <c r="AD203" i="3"/>
  <c r="AE203" i="3"/>
  <c r="AF203" i="3"/>
  <c r="AG203" i="3"/>
  <c r="AH203" i="3"/>
  <c r="AI203" i="3"/>
  <c r="Z204" i="3"/>
  <c r="AA204" i="3"/>
  <c r="AB204" i="3"/>
  <c r="AC204" i="3"/>
  <c r="AD204" i="3"/>
  <c r="AE204" i="3"/>
  <c r="AF204" i="3"/>
  <c r="AG204" i="3"/>
  <c r="AH204" i="3"/>
  <c r="AI204" i="3"/>
  <c r="Z205" i="3"/>
  <c r="AA205" i="3"/>
  <c r="AB205" i="3"/>
  <c r="AC205" i="3"/>
  <c r="AD205" i="3"/>
  <c r="AE205" i="3"/>
  <c r="AF205" i="3"/>
  <c r="AG205" i="3"/>
  <c r="AH205" i="3"/>
  <c r="AI205" i="3"/>
  <c r="Z206" i="3"/>
  <c r="AA206" i="3"/>
  <c r="AB206" i="3"/>
  <c r="AC206" i="3"/>
  <c r="AD206" i="3"/>
  <c r="AE206" i="3"/>
  <c r="AF206" i="3"/>
  <c r="AG206" i="3"/>
  <c r="AH206" i="3"/>
  <c r="AI206" i="3"/>
  <c r="Z207" i="3"/>
  <c r="AA207" i="3"/>
  <c r="AB207" i="3"/>
  <c r="AC207" i="3"/>
  <c r="AD207" i="3"/>
  <c r="AE207" i="3"/>
  <c r="AF207" i="3"/>
  <c r="AG207" i="3"/>
  <c r="AH207" i="3"/>
  <c r="AI207" i="3"/>
  <c r="Z208" i="3"/>
  <c r="AA208" i="3"/>
  <c r="AB208" i="3"/>
  <c r="AC208" i="3"/>
  <c r="AD208" i="3"/>
  <c r="AE208" i="3"/>
  <c r="AF208" i="3"/>
  <c r="AG208" i="3"/>
  <c r="AH208" i="3"/>
  <c r="AI208" i="3"/>
  <c r="Z209" i="3"/>
  <c r="AA209" i="3"/>
  <c r="AB209" i="3"/>
  <c r="AC209" i="3"/>
  <c r="AD209" i="3"/>
  <c r="AE209" i="3"/>
  <c r="AF209" i="3"/>
  <c r="AG209" i="3"/>
  <c r="AH209" i="3"/>
  <c r="AI209" i="3"/>
  <c r="Z210" i="3"/>
  <c r="AA210" i="3"/>
  <c r="AB210" i="3"/>
  <c r="AC210" i="3"/>
  <c r="AD210" i="3"/>
  <c r="AE210" i="3"/>
  <c r="AF210" i="3"/>
  <c r="AG210" i="3"/>
  <c r="AH210" i="3"/>
  <c r="AI210" i="3"/>
  <c r="Z211" i="3"/>
  <c r="AA211" i="3"/>
  <c r="AB211" i="3"/>
  <c r="AC211" i="3"/>
  <c r="AD211" i="3"/>
  <c r="AE211" i="3"/>
  <c r="AF211" i="3"/>
  <c r="AG211" i="3"/>
  <c r="AH211" i="3"/>
  <c r="AI211" i="3"/>
  <c r="Z212" i="3"/>
  <c r="AA212" i="3"/>
  <c r="AB212" i="3"/>
  <c r="AC212" i="3"/>
  <c r="AD212" i="3"/>
  <c r="AE212" i="3"/>
  <c r="AF212" i="3"/>
  <c r="AG212" i="3"/>
  <c r="AH212" i="3"/>
  <c r="AI212" i="3"/>
  <c r="Z213" i="3"/>
  <c r="AA213" i="3"/>
  <c r="AB213" i="3"/>
  <c r="AC213" i="3"/>
  <c r="AD213" i="3"/>
  <c r="AE213" i="3"/>
  <c r="AF213" i="3"/>
  <c r="AG213" i="3"/>
  <c r="AH213" i="3"/>
  <c r="AI213" i="3"/>
  <c r="Z214" i="3"/>
  <c r="AA214" i="3"/>
  <c r="AB214" i="3"/>
  <c r="AC214" i="3"/>
  <c r="AD214" i="3"/>
  <c r="AE214" i="3"/>
  <c r="AF214" i="3"/>
  <c r="AG214" i="3"/>
  <c r="AH214" i="3"/>
  <c r="AI214" i="3"/>
  <c r="Z215" i="3"/>
  <c r="AA215" i="3"/>
  <c r="AB215" i="3"/>
  <c r="AC215" i="3"/>
  <c r="AD215" i="3"/>
  <c r="AE215" i="3"/>
  <c r="AF215" i="3"/>
  <c r="AG215" i="3"/>
  <c r="AH215" i="3"/>
  <c r="AI215" i="3"/>
  <c r="Z216" i="3"/>
  <c r="AA216" i="3"/>
  <c r="AB216" i="3"/>
  <c r="AC216" i="3"/>
  <c r="AD216" i="3"/>
  <c r="AE216" i="3"/>
  <c r="AF216" i="3"/>
  <c r="AG216" i="3"/>
  <c r="AH216" i="3"/>
  <c r="AI216" i="3"/>
  <c r="Z217" i="3"/>
  <c r="AA217" i="3"/>
  <c r="AB217" i="3"/>
  <c r="AC217" i="3"/>
  <c r="AD217" i="3"/>
  <c r="AE217" i="3"/>
  <c r="AF217" i="3"/>
  <c r="AG217" i="3"/>
  <c r="AH217" i="3"/>
  <c r="AI217" i="3"/>
  <c r="Z218" i="3"/>
  <c r="AA218" i="3"/>
  <c r="AB218" i="3"/>
  <c r="AC218" i="3"/>
  <c r="AD218" i="3"/>
  <c r="AE218" i="3"/>
  <c r="AF218" i="3"/>
  <c r="AG218" i="3"/>
  <c r="AH218" i="3"/>
  <c r="AI218" i="3"/>
  <c r="Z219" i="3"/>
  <c r="AA219" i="3"/>
  <c r="AB219" i="3"/>
  <c r="AC219" i="3"/>
  <c r="AD219" i="3"/>
  <c r="AE219" i="3"/>
  <c r="AF219" i="3"/>
  <c r="AG219" i="3"/>
  <c r="AH219" i="3"/>
  <c r="AI219" i="3"/>
  <c r="Z220" i="3"/>
  <c r="AA220" i="3"/>
  <c r="AB220" i="3"/>
  <c r="AC220" i="3"/>
  <c r="AD220" i="3"/>
  <c r="AE220" i="3"/>
  <c r="AF220" i="3"/>
  <c r="AG220" i="3"/>
  <c r="AH220" i="3"/>
  <c r="AI220" i="3"/>
  <c r="Z221" i="3"/>
  <c r="AA221" i="3"/>
  <c r="AB221" i="3"/>
  <c r="AC221" i="3"/>
  <c r="AD221" i="3"/>
  <c r="AE221" i="3"/>
  <c r="AF221" i="3"/>
  <c r="AG221" i="3"/>
  <c r="AH221" i="3"/>
  <c r="AI221" i="3"/>
  <c r="Z222" i="3"/>
  <c r="AA222" i="3"/>
  <c r="AB222" i="3"/>
  <c r="AC222" i="3"/>
  <c r="AD222" i="3"/>
  <c r="AE222" i="3"/>
  <c r="AF222" i="3"/>
  <c r="AG222" i="3"/>
  <c r="AH222" i="3"/>
  <c r="AI222" i="3"/>
  <c r="Z223" i="3"/>
  <c r="AA223" i="3"/>
  <c r="AB223" i="3"/>
  <c r="AC223" i="3"/>
  <c r="AD223" i="3"/>
  <c r="AE223" i="3"/>
  <c r="AF223" i="3"/>
  <c r="AG223" i="3"/>
  <c r="AH223" i="3"/>
  <c r="AI223" i="3"/>
  <c r="Z224" i="3"/>
  <c r="AA224" i="3"/>
  <c r="AB224" i="3"/>
  <c r="AC224" i="3"/>
  <c r="AD224" i="3"/>
  <c r="AE224" i="3"/>
  <c r="AF224" i="3"/>
  <c r="AG224" i="3"/>
  <c r="AH224" i="3"/>
  <c r="AI224" i="3"/>
  <c r="Z225" i="3"/>
  <c r="AA225" i="3"/>
  <c r="AB225" i="3"/>
  <c r="AC225" i="3"/>
  <c r="AD225" i="3"/>
  <c r="AE225" i="3"/>
  <c r="AF225" i="3"/>
  <c r="AG225" i="3"/>
  <c r="AH225" i="3"/>
  <c r="AI225" i="3"/>
  <c r="Z226" i="3"/>
  <c r="AA226" i="3"/>
  <c r="AB226" i="3"/>
  <c r="AC226" i="3"/>
  <c r="AD226" i="3"/>
  <c r="AE226" i="3"/>
  <c r="AF226" i="3"/>
  <c r="AG226" i="3"/>
  <c r="AH226" i="3"/>
  <c r="AI226" i="3"/>
  <c r="Z227" i="3"/>
  <c r="AA227" i="3"/>
  <c r="AB227" i="3"/>
  <c r="AC227" i="3"/>
  <c r="AD227" i="3"/>
  <c r="AE227" i="3"/>
  <c r="AF227" i="3"/>
  <c r="AG227" i="3"/>
  <c r="AH227" i="3"/>
  <c r="AI227" i="3"/>
  <c r="Z228" i="3"/>
  <c r="AA228" i="3"/>
  <c r="AB228" i="3"/>
  <c r="AC228" i="3"/>
  <c r="AD228" i="3"/>
  <c r="AE228" i="3"/>
  <c r="AF228" i="3"/>
  <c r="AG228" i="3"/>
  <c r="AH228" i="3"/>
  <c r="AI228" i="3"/>
  <c r="Z229" i="3"/>
  <c r="AA229" i="3"/>
  <c r="AB229" i="3"/>
  <c r="AC229" i="3"/>
  <c r="AD229" i="3"/>
  <c r="AE229" i="3"/>
  <c r="AF229" i="3"/>
  <c r="AG229" i="3"/>
  <c r="AH229" i="3"/>
  <c r="AI229" i="3"/>
  <c r="Z230" i="3"/>
  <c r="AA230" i="3"/>
  <c r="AB230" i="3"/>
  <c r="AC230" i="3"/>
  <c r="AD230" i="3"/>
  <c r="AE230" i="3"/>
  <c r="AF230" i="3"/>
  <c r="AG230" i="3"/>
  <c r="AH230" i="3"/>
  <c r="AI230" i="3"/>
  <c r="Z231" i="3"/>
  <c r="AA231" i="3"/>
  <c r="AB231" i="3"/>
  <c r="AC231" i="3"/>
  <c r="AD231" i="3"/>
  <c r="AE231" i="3"/>
  <c r="AF231" i="3"/>
  <c r="AG231" i="3"/>
  <c r="AH231" i="3"/>
  <c r="AI231" i="3"/>
  <c r="Z232" i="3"/>
  <c r="AA232" i="3"/>
  <c r="AB232" i="3"/>
  <c r="AC232" i="3"/>
  <c r="AD232" i="3"/>
  <c r="AE232" i="3"/>
  <c r="AF232" i="3"/>
  <c r="AG232" i="3"/>
  <c r="AH232" i="3"/>
  <c r="AI232" i="3"/>
  <c r="Z233" i="3"/>
  <c r="AA233" i="3"/>
  <c r="AB233" i="3"/>
  <c r="AC233" i="3"/>
  <c r="AD233" i="3"/>
  <c r="AE233" i="3"/>
  <c r="AF233" i="3"/>
  <c r="AG233" i="3"/>
  <c r="AH233" i="3"/>
  <c r="AI233" i="3"/>
  <c r="Z234" i="3"/>
  <c r="AA234" i="3"/>
  <c r="AB234" i="3"/>
  <c r="AC234" i="3"/>
  <c r="AD234" i="3"/>
  <c r="AE234" i="3"/>
  <c r="AF234" i="3"/>
  <c r="AG234" i="3"/>
  <c r="AH234" i="3"/>
  <c r="AI234" i="3"/>
  <c r="Z235" i="3"/>
  <c r="AA235" i="3"/>
  <c r="AB235" i="3"/>
  <c r="AC235" i="3"/>
  <c r="AD235" i="3"/>
  <c r="AE235" i="3"/>
  <c r="AF235" i="3"/>
  <c r="AG235" i="3"/>
  <c r="AH235" i="3"/>
  <c r="AI235" i="3"/>
  <c r="Z236" i="3"/>
  <c r="AA236" i="3"/>
  <c r="AB236" i="3"/>
  <c r="AC236" i="3"/>
  <c r="AD236" i="3"/>
  <c r="AE236" i="3"/>
  <c r="AF236" i="3"/>
  <c r="AG236" i="3"/>
  <c r="AH236" i="3"/>
  <c r="AI236" i="3"/>
  <c r="Z237" i="3"/>
  <c r="AA237" i="3"/>
  <c r="AB237" i="3"/>
  <c r="AC237" i="3"/>
  <c r="AD237" i="3"/>
  <c r="AE237" i="3"/>
  <c r="AF237" i="3"/>
  <c r="AG237" i="3"/>
  <c r="AH237" i="3"/>
  <c r="AI237" i="3"/>
  <c r="Z238" i="3"/>
  <c r="AA238" i="3"/>
  <c r="AB238" i="3"/>
  <c r="AC238" i="3"/>
  <c r="AD238" i="3"/>
  <c r="AE238" i="3"/>
  <c r="AF238" i="3"/>
  <c r="AG238" i="3"/>
  <c r="AH238" i="3"/>
  <c r="AI238" i="3"/>
  <c r="Z239" i="3"/>
  <c r="AA239" i="3"/>
  <c r="AB239" i="3"/>
  <c r="AC239" i="3"/>
  <c r="AD239" i="3"/>
  <c r="AE239" i="3"/>
  <c r="AF239" i="3"/>
  <c r="AG239" i="3"/>
  <c r="AH239" i="3"/>
  <c r="AI239" i="3"/>
  <c r="Z240" i="3"/>
  <c r="AA240" i="3"/>
  <c r="AB240" i="3"/>
  <c r="AC240" i="3"/>
  <c r="AD240" i="3"/>
  <c r="AE240" i="3"/>
  <c r="AF240" i="3"/>
  <c r="AG240" i="3"/>
  <c r="AH240" i="3"/>
  <c r="AI240" i="3"/>
  <c r="Z241" i="3"/>
  <c r="AA241" i="3"/>
  <c r="AB241" i="3"/>
  <c r="AC241" i="3"/>
  <c r="AD241" i="3"/>
  <c r="AE241" i="3"/>
  <c r="AF241" i="3"/>
  <c r="AG241" i="3"/>
  <c r="AH241" i="3"/>
  <c r="AI241" i="3"/>
  <c r="Z242" i="3"/>
  <c r="AA242" i="3"/>
  <c r="AB242" i="3"/>
  <c r="AC242" i="3"/>
  <c r="AD242" i="3"/>
  <c r="AE242" i="3"/>
  <c r="AF242" i="3"/>
  <c r="AG242" i="3"/>
  <c r="AH242" i="3"/>
  <c r="AI242" i="3"/>
  <c r="Z243" i="3"/>
  <c r="AA243" i="3"/>
  <c r="AB243" i="3"/>
  <c r="AC243" i="3"/>
  <c r="AD243" i="3"/>
  <c r="AE243" i="3"/>
  <c r="AF243" i="3"/>
  <c r="AG243" i="3"/>
  <c r="AH243" i="3"/>
  <c r="AI243" i="3"/>
  <c r="Z244" i="3"/>
  <c r="AA244" i="3"/>
  <c r="AB244" i="3"/>
  <c r="AC244" i="3"/>
  <c r="AD244" i="3"/>
  <c r="AE244" i="3"/>
  <c r="AF244" i="3"/>
  <c r="AG244" i="3"/>
  <c r="AH244" i="3"/>
  <c r="AI244" i="3"/>
  <c r="Z245" i="3"/>
  <c r="AA245" i="3"/>
  <c r="AB245" i="3"/>
  <c r="AC245" i="3"/>
  <c r="AD245" i="3"/>
  <c r="AE245" i="3"/>
  <c r="AF245" i="3"/>
  <c r="AG245" i="3"/>
  <c r="AH245" i="3"/>
  <c r="AI245" i="3"/>
  <c r="Z246" i="3"/>
  <c r="AA246" i="3"/>
  <c r="AB246" i="3"/>
  <c r="AC246" i="3"/>
  <c r="AD246" i="3"/>
  <c r="AE246" i="3"/>
  <c r="AF246" i="3"/>
  <c r="AG246" i="3"/>
  <c r="AH246" i="3"/>
  <c r="AI246" i="3"/>
  <c r="Z247" i="3"/>
  <c r="AA247" i="3"/>
  <c r="AB247" i="3"/>
  <c r="AC247" i="3"/>
  <c r="AD247" i="3"/>
  <c r="AE247" i="3"/>
  <c r="AF247" i="3"/>
  <c r="AG247" i="3"/>
  <c r="AH247" i="3"/>
  <c r="AI247" i="3"/>
  <c r="Z248" i="3"/>
  <c r="AA248" i="3"/>
  <c r="AB248" i="3"/>
  <c r="AC248" i="3"/>
  <c r="AD248" i="3"/>
  <c r="AE248" i="3"/>
  <c r="AF248" i="3"/>
  <c r="AG248" i="3"/>
  <c r="AH248" i="3"/>
  <c r="AI248" i="3"/>
  <c r="Z249" i="3"/>
  <c r="AA249" i="3"/>
  <c r="AB249" i="3"/>
  <c r="AC249" i="3"/>
  <c r="AD249" i="3"/>
  <c r="AE249" i="3"/>
  <c r="AF249" i="3"/>
  <c r="AG249" i="3"/>
  <c r="AH249" i="3"/>
  <c r="AI249" i="3"/>
  <c r="Z250" i="3"/>
  <c r="AA250" i="3"/>
  <c r="AB250" i="3"/>
  <c r="AC250" i="3"/>
  <c r="AD250" i="3"/>
  <c r="AE250" i="3"/>
  <c r="AF250" i="3"/>
  <c r="AG250" i="3"/>
  <c r="AH250" i="3"/>
  <c r="AI250" i="3"/>
  <c r="Z251" i="3"/>
  <c r="AA251" i="3"/>
  <c r="AB251" i="3"/>
  <c r="AC251" i="3"/>
  <c r="AD251" i="3"/>
  <c r="AE251" i="3"/>
  <c r="AF251" i="3"/>
  <c r="AG251" i="3"/>
  <c r="AH251" i="3"/>
  <c r="AI251" i="3"/>
  <c r="Z252" i="3"/>
  <c r="AA252" i="3"/>
  <c r="AB252" i="3"/>
  <c r="AC252" i="3"/>
  <c r="AD252" i="3"/>
  <c r="AE252" i="3"/>
  <c r="AF252" i="3"/>
  <c r="AG252" i="3"/>
  <c r="AH252" i="3"/>
  <c r="AI252" i="3"/>
  <c r="Z253" i="3"/>
  <c r="AA253" i="3"/>
  <c r="AB253" i="3"/>
  <c r="AC253" i="3"/>
  <c r="AD253" i="3"/>
  <c r="AE253" i="3"/>
  <c r="AF253" i="3"/>
  <c r="AG253" i="3"/>
  <c r="AH253" i="3"/>
  <c r="AI253" i="3"/>
  <c r="Z254" i="3"/>
  <c r="AA254" i="3"/>
  <c r="AB254" i="3"/>
  <c r="AC254" i="3"/>
  <c r="AD254" i="3"/>
  <c r="AE254" i="3"/>
  <c r="AF254" i="3"/>
  <c r="AG254" i="3"/>
  <c r="AH254" i="3"/>
  <c r="AI254" i="3"/>
  <c r="Z255" i="3"/>
  <c r="AA255" i="3"/>
  <c r="AB255" i="3"/>
  <c r="AC255" i="3"/>
  <c r="AD255" i="3"/>
  <c r="AE255" i="3"/>
  <c r="AF255" i="3"/>
  <c r="AG255" i="3"/>
  <c r="AH255" i="3"/>
  <c r="AI255" i="3"/>
  <c r="Z256" i="3"/>
  <c r="AA256" i="3"/>
  <c r="AB256" i="3"/>
  <c r="AC256" i="3"/>
  <c r="AD256" i="3"/>
  <c r="AE256" i="3"/>
  <c r="AF256" i="3"/>
  <c r="AG256" i="3"/>
  <c r="AH256" i="3"/>
  <c r="AI256" i="3"/>
  <c r="Z257" i="3"/>
  <c r="AA257" i="3"/>
  <c r="AB257" i="3"/>
  <c r="AC257" i="3"/>
  <c r="AD257" i="3"/>
  <c r="AE257" i="3"/>
  <c r="AF257" i="3"/>
  <c r="AG257" i="3"/>
  <c r="AH257" i="3"/>
  <c r="AI257" i="3"/>
  <c r="Z258" i="3"/>
  <c r="AA258" i="3"/>
  <c r="AB258" i="3"/>
  <c r="AC258" i="3"/>
  <c r="AD258" i="3"/>
  <c r="AE258" i="3"/>
  <c r="AF258" i="3"/>
  <c r="AG258" i="3"/>
  <c r="AH258" i="3"/>
  <c r="AI258" i="3"/>
  <c r="Z259" i="3"/>
  <c r="AA259" i="3"/>
  <c r="AB259" i="3"/>
  <c r="AC259" i="3"/>
  <c r="AD259" i="3"/>
  <c r="AE259" i="3"/>
  <c r="AF259" i="3"/>
  <c r="AG259" i="3"/>
  <c r="AH259" i="3"/>
  <c r="AI259" i="3"/>
  <c r="Z260" i="3"/>
  <c r="AA260" i="3"/>
  <c r="AB260" i="3"/>
  <c r="AC260" i="3"/>
  <c r="AD260" i="3"/>
  <c r="AE260" i="3"/>
  <c r="AF260" i="3"/>
  <c r="AG260" i="3"/>
  <c r="AH260" i="3"/>
  <c r="AI260" i="3"/>
  <c r="Z261" i="3"/>
  <c r="AA261" i="3"/>
  <c r="AB261" i="3"/>
  <c r="AC261" i="3"/>
  <c r="AD261" i="3"/>
  <c r="AE261" i="3"/>
  <c r="AF261" i="3"/>
  <c r="AG261" i="3"/>
  <c r="AH261" i="3"/>
  <c r="AI261" i="3"/>
  <c r="Z262" i="3"/>
  <c r="AA262" i="3"/>
  <c r="AB262" i="3"/>
  <c r="AC262" i="3"/>
  <c r="AD262" i="3"/>
  <c r="AE262" i="3"/>
  <c r="AF262" i="3"/>
  <c r="AG262" i="3"/>
  <c r="AH262" i="3"/>
  <c r="AI262" i="3"/>
  <c r="Z263" i="3"/>
  <c r="AA263" i="3"/>
  <c r="AB263" i="3"/>
  <c r="AC263" i="3"/>
  <c r="AD263" i="3"/>
  <c r="AE263" i="3"/>
  <c r="AF263" i="3"/>
  <c r="AG263" i="3"/>
  <c r="AH263" i="3"/>
  <c r="AI263" i="3"/>
  <c r="Z264" i="3"/>
  <c r="AA264" i="3"/>
  <c r="AB264" i="3"/>
  <c r="AC264" i="3"/>
  <c r="AD264" i="3"/>
  <c r="AE264" i="3"/>
  <c r="AF264" i="3"/>
  <c r="AG264" i="3"/>
  <c r="AH264" i="3"/>
  <c r="AI264" i="3"/>
  <c r="Z265" i="3"/>
  <c r="AA265" i="3"/>
  <c r="AB265" i="3"/>
  <c r="AC265" i="3"/>
  <c r="AD265" i="3"/>
  <c r="AE265" i="3"/>
  <c r="AF265" i="3"/>
  <c r="AG265" i="3"/>
  <c r="AH265" i="3"/>
  <c r="AI265" i="3"/>
  <c r="Z266" i="3"/>
  <c r="AA266" i="3"/>
  <c r="AB266" i="3"/>
  <c r="AC266" i="3"/>
  <c r="AD266" i="3"/>
  <c r="AE266" i="3"/>
  <c r="AF266" i="3"/>
  <c r="AG266" i="3"/>
  <c r="AH266" i="3"/>
  <c r="AI266" i="3"/>
  <c r="Z267" i="3"/>
  <c r="AA267" i="3"/>
  <c r="AB267" i="3"/>
  <c r="AC267" i="3"/>
  <c r="AD267" i="3"/>
  <c r="AE267" i="3"/>
  <c r="AF267" i="3"/>
  <c r="AG267" i="3"/>
  <c r="AH267" i="3"/>
  <c r="AI267" i="3"/>
  <c r="AA2" i="3"/>
  <c r="AB2" i="3"/>
  <c r="AC2" i="3"/>
  <c r="AD2" i="3"/>
  <c r="AE2" i="3"/>
  <c r="AF2" i="3"/>
  <c r="AG2" i="3"/>
  <c r="AH2" i="3"/>
  <c r="AI2" i="3"/>
  <c r="Z2" i="3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U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T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S3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64" i="3"/>
  <c r="S65" i="3"/>
  <c r="S66" i="3"/>
  <c r="S67" i="3"/>
  <c r="S68" i="3"/>
  <c r="S69" i="3"/>
  <c r="S70" i="3"/>
  <c r="S71" i="3"/>
  <c r="S72" i="3"/>
  <c r="S73" i="3"/>
  <c r="S74" i="3"/>
  <c r="S75" i="3"/>
  <c r="S76" i="3"/>
  <c r="S77" i="3"/>
  <c r="S78" i="3"/>
  <c r="S79" i="3"/>
  <c r="S80" i="3"/>
  <c r="S81" i="3"/>
  <c r="S82" i="3"/>
  <c r="S83" i="3"/>
  <c r="S84" i="3"/>
  <c r="S85" i="3"/>
  <c r="S86" i="3"/>
  <c r="S87" i="3"/>
  <c r="S88" i="3"/>
  <c r="S89" i="3"/>
  <c r="S90" i="3"/>
  <c r="S91" i="3"/>
  <c r="S92" i="3"/>
  <c r="S93" i="3"/>
  <c r="S94" i="3"/>
  <c r="S95" i="3"/>
  <c r="S96" i="3"/>
  <c r="S97" i="3"/>
  <c r="S98" i="3"/>
  <c r="S99" i="3"/>
  <c r="S100" i="3"/>
  <c r="S101" i="3"/>
  <c r="S102" i="3"/>
  <c r="S103" i="3"/>
  <c r="S104" i="3"/>
  <c r="S105" i="3"/>
  <c r="S106" i="3"/>
  <c r="S107" i="3"/>
  <c r="S108" i="3"/>
  <c r="S109" i="3"/>
  <c r="S110" i="3"/>
  <c r="S111" i="3"/>
  <c r="S112" i="3"/>
  <c r="S113" i="3"/>
  <c r="S114" i="3"/>
  <c r="S115" i="3"/>
  <c r="S116" i="3"/>
  <c r="S117" i="3"/>
  <c r="S118" i="3"/>
  <c r="S119" i="3"/>
  <c r="S120" i="3"/>
  <c r="S121" i="3"/>
  <c r="S122" i="3"/>
  <c r="S123" i="3"/>
  <c r="S124" i="3"/>
  <c r="S125" i="3"/>
  <c r="S126" i="3"/>
  <c r="S127" i="3"/>
  <c r="S128" i="3"/>
  <c r="S129" i="3"/>
  <c r="S130" i="3"/>
  <c r="S131" i="3"/>
  <c r="S132" i="3"/>
  <c r="S133" i="3"/>
  <c r="S134" i="3"/>
  <c r="S135" i="3"/>
  <c r="S136" i="3"/>
  <c r="S137" i="3"/>
  <c r="S138" i="3"/>
  <c r="S139" i="3"/>
  <c r="S140" i="3"/>
  <c r="S141" i="3"/>
  <c r="S142" i="3"/>
  <c r="S143" i="3"/>
  <c r="S144" i="3"/>
  <c r="S145" i="3"/>
  <c r="S146" i="3"/>
  <c r="S147" i="3"/>
  <c r="S148" i="3"/>
  <c r="S149" i="3"/>
  <c r="S150" i="3"/>
  <c r="S151" i="3"/>
  <c r="S152" i="3"/>
  <c r="S153" i="3"/>
  <c r="S154" i="3"/>
  <c r="S155" i="3"/>
  <c r="S156" i="3"/>
  <c r="S157" i="3"/>
  <c r="S158" i="3"/>
  <c r="S159" i="3"/>
  <c r="S160" i="3"/>
  <c r="S161" i="3"/>
  <c r="S162" i="3"/>
  <c r="S163" i="3"/>
  <c r="S164" i="3"/>
  <c r="S165" i="3"/>
  <c r="S166" i="3"/>
  <c r="S167" i="3"/>
  <c r="S168" i="3"/>
  <c r="S169" i="3"/>
  <c r="S170" i="3"/>
  <c r="S171" i="3"/>
  <c r="S172" i="3"/>
  <c r="S173" i="3"/>
  <c r="S174" i="3"/>
  <c r="S175" i="3"/>
  <c r="S176" i="3"/>
  <c r="S177" i="3"/>
  <c r="S178" i="3"/>
  <c r="S179" i="3"/>
  <c r="S180" i="3"/>
  <c r="S181" i="3"/>
  <c r="S182" i="3"/>
  <c r="S183" i="3"/>
  <c r="S184" i="3"/>
  <c r="S185" i="3"/>
  <c r="S186" i="3"/>
  <c r="S187" i="3"/>
  <c r="S188" i="3"/>
  <c r="S189" i="3"/>
  <c r="S190" i="3"/>
  <c r="S191" i="3"/>
  <c r="S192" i="3"/>
  <c r="S193" i="3"/>
  <c r="S194" i="3"/>
  <c r="S195" i="3"/>
  <c r="S196" i="3"/>
  <c r="S197" i="3"/>
  <c r="S198" i="3"/>
  <c r="S199" i="3"/>
  <c r="S200" i="3"/>
  <c r="S201" i="3"/>
  <c r="S202" i="3"/>
  <c r="S203" i="3"/>
  <c r="S204" i="3"/>
  <c r="S205" i="3"/>
  <c r="S206" i="3"/>
  <c r="S207" i="3"/>
  <c r="S208" i="3"/>
  <c r="S209" i="3"/>
  <c r="S210" i="3"/>
  <c r="S211" i="3"/>
  <c r="S212" i="3"/>
  <c r="S213" i="3"/>
  <c r="S214" i="3"/>
  <c r="S215" i="3"/>
  <c r="S216" i="3"/>
  <c r="S217" i="3"/>
  <c r="S218" i="3"/>
  <c r="S219" i="3"/>
  <c r="S220" i="3"/>
  <c r="S221" i="3"/>
  <c r="S222" i="3"/>
  <c r="S223" i="3"/>
  <c r="S224" i="3"/>
  <c r="S225" i="3"/>
  <c r="S226" i="3"/>
  <c r="S227" i="3"/>
  <c r="S228" i="3"/>
  <c r="S229" i="3"/>
  <c r="S230" i="3"/>
  <c r="S231" i="3"/>
  <c r="S232" i="3"/>
  <c r="S233" i="3"/>
  <c r="S234" i="3"/>
  <c r="S235" i="3"/>
  <c r="S236" i="3"/>
  <c r="S237" i="3"/>
  <c r="S238" i="3"/>
  <c r="S239" i="3"/>
  <c r="S240" i="3"/>
  <c r="S241" i="3"/>
  <c r="S242" i="3"/>
  <c r="S243" i="3"/>
  <c r="S244" i="3"/>
  <c r="S245" i="3"/>
  <c r="S246" i="3"/>
  <c r="S247" i="3"/>
  <c r="S248" i="3"/>
  <c r="S249" i="3"/>
  <c r="S250" i="3"/>
  <c r="S251" i="3"/>
  <c r="S252" i="3"/>
  <c r="S253" i="3"/>
  <c r="S254" i="3"/>
  <c r="S255" i="3"/>
  <c r="S256" i="3"/>
  <c r="S257" i="3"/>
  <c r="S258" i="3"/>
  <c r="S259" i="3"/>
  <c r="S260" i="3"/>
  <c r="S261" i="3"/>
  <c r="S262" i="3"/>
  <c r="S263" i="3"/>
  <c r="S264" i="3"/>
  <c r="S265" i="3"/>
  <c r="S266" i="3"/>
  <c r="S267" i="3"/>
  <c r="R3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208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29" i="3"/>
  <c r="W230" i="3"/>
  <c r="W231" i="3"/>
  <c r="W232" i="3"/>
  <c r="W233" i="3"/>
  <c r="W234" i="3"/>
  <c r="W235" i="3"/>
  <c r="W236" i="3"/>
  <c r="W237" i="3"/>
  <c r="W238" i="3"/>
  <c r="W239" i="3"/>
  <c r="W240" i="3"/>
  <c r="W241" i="3"/>
  <c r="W242" i="3"/>
  <c r="W243" i="3"/>
  <c r="W244" i="3"/>
  <c r="W245" i="3"/>
  <c r="W246" i="3"/>
  <c r="W247" i="3"/>
  <c r="W248" i="3"/>
  <c r="W249" i="3"/>
  <c r="W250" i="3"/>
  <c r="W251" i="3"/>
  <c r="W252" i="3"/>
  <c r="W253" i="3"/>
  <c r="W254" i="3"/>
  <c r="W255" i="3"/>
  <c r="W256" i="3"/>
  <c r="W257" i="3"/>
  <c r="W258" i="3"/>
  <c r="W259" i="3"/>
  <c r="W260" i="3"/>
  <c r="W261" i="3"/>
  <c r="W262" i="3"/>
  <c r="W263" i="3"/>
  <c r="W264" i="3"/>
  <c r="W265" i="3"/>
  <c r="W266" i="3"/>
  <c r="W267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208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3" i="3"/>
  <c r="Y3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208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" i="3"/>
  <c r="R2" i="3"/>
  <c r="S2" i="3"/>
  <c r="T2" i="3"/>
  <c r="U2" i="3"/>
  <c r="V2" i="3"/>
  <c r="W2" i="3"/>
  <c r="X2" i="3"/>
  <c r="Q2" i="3"/>
  <c r="P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" i="3"/>
  <c r="Q2" i="5" l="1"/>
  <c r="R2" i="5" s="1"/>
  <c r="G11" i="7" l="1"/>
  <c r="C16" i="1"/>
  <c r="C3" i="4" l="1"/>
  <c r="AD3" i="4" s="1"/>
  <c r="C4" i="4"/>
  <c r="C5" i="4"/>
  <c r="AD5" i="4" s="1"/>
  <c r="C6" i="4"/>
  <c r="AD6" i="4" s="1"/>
  <c r="C7" i="4"/>
  <c r="AD7" i="4" s="1"/>
  <c r="C8" i="4"/>
  <c r="C9" i="4"/>
  <c r="C10" i="4"/>
  <c r="C11" i="4"/>
  <c r="D3" i="4"/>
  <c r="D4" i="4"/>
  <c r="D5" i="4"/>
  <c r="D6" i="4"/>
  <c r="D7" i="4"/>
  <c r="D8" i="4"/>
  <c r="D9" i="4"/>
  <c r="D10" i="4"/>
  <c r="D11" i="4"/>
  <c r="E3" i="4"/>
  <c r="E4" i="4"/>
  <c r="E5" i="4"/>
  <c r="E6" i="4"/>
  <c r="E7" i="4"/>
  <c r="E8" i="4"/>
  <c r="E9" i="4"/>
  <c r="E10" i="4"/>
  <c r="E11" i="4"/>
  <c r="F3" i="4"/>
  <c r="F4" i="4"/>
  <c r="F5" i="4"/>
  <c r="F6" i="4"/>
  <c r="F7" i="4"/>
  <c r="F8" i="4"/>
  <c r="F9" i="4"/>
  <c r="F10" i="4"/>
  <c r="F11" i="4"/>
  <c r="G3" i="4"/>
  <c r="G4" i="4"/>
  <c r="G5" i="4"/>
  <c r="G6" i="4"/>
  <c r="G7" i="4"/>
  <c r="G8" i="4"/>
  <c r="G9" i="4"/>
  <c r="G10" i="4"/>
  <c r="G11" i="4"/>
  <c r="H3" i="4"/>
  <c r="H4" i="4"/>
  <c r="H5" i="4"/>
  <c r="H6" i="4"/>
  <c r="H7" i="4"/>
  <c r="H8" i="4"/>
  <c r="H9" i="4"/>
  <c r="H10" i="4"/>
  <c r="H11" i="4"/>
  <c r="I3" i="4"/>
  <c r="I4" i="4"/>
  <c r="I5" i="4"/>
  <c r="I6" i="4"/>
  <c r="I7" i="4"/>
  <c r="I8" i="4"/>
  <c r="I9" i="4"/>
  <c r="I10" i="4"/>
  <c r="I11" i="4"/>
  <c r="J3" i="4"/>
  <c r="J4" i="4"/>
  <c r="J5" i="4"/>
  <c r="J6" i="4"/>
  <c r="J7" i="4"/>
  <c r="J8" i="4"/>
  <c r="J9" i="4"/>
  <c r="J10" i="4"/>
  <c r="J11" i="4"/>
  <c r="K3" i="4"/>
  <c r="K4" i="4"/>
  <c r="K5" i="4"/>
  <c r="K6" i="4"/>
  <c r="K7" i="4"/>
  <c r="K8" i="4"/>
  <c r="K9" i="4"/>
  <c r="K10" i="4"/>
  <c r="K11" i="4"/>
  <c r="L3" i="4"/>
  <c r="L4" i="4"/>
  <c r="L5" i="4"/>
  <c r="L6" i="4"/>
  <c r="L7" i="4"/>
  <c r="L8" i="4"/>
  <c r="L9" i="4"/>
  <c r="L10" i="4"/>
  <c r="L11" i="4"/>
  <c r="M3" i="4"/>
  <c r="M4" i="4"/>
  <c r="M5" i="4"/>
  <c r="M6" i="4"/>
  <c r="M7" i="4"/>
  <c r="M8" i="4"/>
  <c r="M9" i="4"/>
  <c r="M10" i="4"/>
  <c r="M11" i="4"/>
  <c r="N3" i="4"/>
  <c r="N4" i="4"/>
  <c r="N5" i="4"/>
  <c r="N6" i="4"/>
  <c r="N7" i="4"/>
  <c r="N8" i="4"/>
  <c r="N9" i="4"/>
  <c r="N10" i="4"/>
  <c r="N11" i="4"/>
  <c r="O3" i="4"/>
  <c r="O4" i="4"/>
  <c r="O5" i="4"/>
  <c r="O6" i="4"/>
  <c r="O7" i="4"/>
  <c r="O8" i="4"/>
  <c r="O9" i="4"/>
  <c r="O10" i="4"/>
  <c r="O11" i="4"/>
  <c r="P3" i="4"/>
  <c r="P4" i="4"/>
  <c r="P5" i="4"/>
  <c r="P6" i="4"/>
  <c r="P7" i="4"/>
  <c r="P8" i="4"/>
  <c r="P9" i="4"/>
  <c r="P10" i="4"/>
  <c r="P11" i="4"/>
  <c r="Q3" i="4"/>
  <c r="Q4" i="4"/>
  <c r="Q5" i="4"/>
  <c r="Q6" i="4"/>
  <c r="Q7" i="4"/>
  <c r="Q8" i="4"/>
  <c r="Q9" i="4"/>
  <c r="Q10" i="4"/>
  <c r="Q11" i="4"/>
  <c r="R3" i="4"/>
  <c r="R4" i="4"/>
  <c r="R5" i="4"/>
  <c r="R6" i="4"/>
  <c r="R7" i="4"/>
  <c r="R8" i="4"/>
  <c r="R9" i="4"/>
  <c r="R10" i="4"/>
  <c r="R11" i="4"/>
  <c r="S3" i="4"/>
  <c r="S4" i="4"/>
  <c r="S5" i="4"/>
  <c r="S6" i="4"/>
  <c r="S7" i="4"/>
  <c r="S8" i="4"/>
  <c r="S9" i="4"/>
  <c r="S10" i="4"/>
  <c r="S11" i="4"/>
  <c r="T3" i="4"/>
  <c r="T4" i="4"/>
  <c r="T5" i="4"/>
  <c r="T6" i="4"/>
  <c r="T7" i="4"/>
  <c r="T8" i="4"/>
  <c r="T9" i="4"/>
  <c r="T10" i="4"/>
  <c r="T11" i="4"/>
  <c r="U3" i="4"/>
  <c r="U4" i="4"/>
  <c r="U5" i="4"/>
  <c r="U6" i="4"/>
  <c r="U7" i="4"/>
  <c r="U8" i="4"/>
  <c r="U9" i="4"/>
  <c r="U10" i="4"/>
  <c r="U11" i="4"/>
  <c r="V3" i="4"/>
  <c r="V4" i="4"/>
  <c r="V5" i="4"/>
  <c r="V6" i="4"/>
  <c r="V7" i="4"/>
  <c r="V8" i="4"/>
  <c r="V9" i="4"/>
  <c r="V10" i="4"/>
  <c r="V11" i="4"/>
  <c r="W3" i="4"/>
  <c r="W4" i="4"/>
  <c r="W5" i="4"/>
  <c r="W6" i="4"/>
  <c r="W7" i="4"/>
  <c r="W8" i="4"/>
  <c r="W9" i="4"/>
  <c r="W10" i="4"/>
  <c r="W11" i="4"/>
  <c r="X3" i="4"/>
  <c r="X4" i="4"/>
  <c r="X5" i="4"/>
  <c r="X6" i="4"/>
  <c r="X7" i="4"/>
  <c r="X8" i="4"/>
  <c r="X9" i="4"/>
  <c r="X10" i="4"/>
  <c r="X11" i="4"/>
  <c r="Y3" i="4"/>
  <c r="Y4" i="4"/>
  <c r="Y5" i="4"/>
  <c r="Y6" i="4"/>
  <c r="Y7" i="4"/>
  <c r="Y8" i="4"/>
  <c r="Y9" i="4"/>
  <c r="Y10" i="4"/>
  <c r="Y11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F2" i="4"/>
  <c r="C2" i="4"/>
  <c r="D2" i="4"/>
  <c r="E2" i="4"/>
  <c r="C2" i="5" l="1" a="1"/>
  <c r="AD4" i="4"/>
  <c r="AD2" i="4"/>
  <c r="C12" i="4"/>
  <c r="L3" i="9" l="1"/>
  <c r="AD3" i="9" s="1"/>
  <c r="L19" i="9"/>
  <c r="AD19" i="9" s="1"/>
  <c r="K13" i="9"/>
  <c r="AC13" i="9" s="1"/>
  <c r="J7" i="9"/>
  <c r="AB7" i="9" s="1"/>
  <c r="J23" i="9"/>
  <c r="AB23" i="9" s="1"/>
  <c r="I17" i="9"/>
  <c r="AA17" i="9" s="1"/>
  <c r="H11" i="9"/>
  <c r="Z11" i="9" s="1"/>
  <c r="G5" i="9"/>
  <c r="Y5" i="9" s="1"/>
  <c r="G21" i="9"/>
  <c r="Y21" i="9" s="1"/>
  <c r="F15" i="9"/>
  <c r="X15" i="9" s="1"/>
  <c r="E9" i="9"/>
  <c r="W9" i="9" s="1"/>
  <c r="D3" i="9"/>
  <c r="V3" i="9" s="1"/>
  <c r="D19" i="9"/>
  <c r="V19" i="9" s="1"/>
  <c r="C4" i="9"/>
  <c r="U4" i="9" s="1"/>
  <c r="C20" i="9"/>
  <c r="U20" i="9" s="1"/>
  <c r="D21" i="9"/>
  <c r="V21" i="9" s="1"/>
  <c r="K17" i="9"/>
  <c r="AC17" i="9" s="1"/>
  <c r="I12" i="9"/>
  <c r="AA12" i="9" s="1"/>
  <c r="H8" i="9"/>
  <c r="Z8" i="9" s="1"/>
  <c r="L4" i="9"/>
  <c r="AD4" i="9" s="1"/>
  <c r="L20" i="9"/>
  <c r="AD20" i="9" s="1"/>
  <c r="K14" i="9"/>
  <c r="AC14" i="9" s="1"/>
  <c r="J8" i="9"/>
  <c r="AB8" i="9" s="1"/>
  <c r="J24" i="9"/>
  <c r="AB24" i="9" s="1"/>
  <c r="I18" i="9"/>
  <c r="AA18" i="9" s="1"/>
  <c r="H12" i="9"/>
  <c r="Z12" i="9" s="1"/>
  <c r="G6" i="9"/>
  <c r="Y6" i="9" s="1"/>
  <c r="G22" i="9"/>
  <c r="Y22" i="9" s="1"/>
  <c r="F16" i="9"/>
  <c r="X16" i="9" s="1"/>
  <c r="E10" i="9"/>
  <c r="W10" i="9" s="1"/>
  <c r="D4" i="9"/>
  <c r="V4" i="9" s="1"/>
  <c r="D20" i="9"/>
  <c r="V20" i="9" s="1"/>
  <c r="C5" i="9"/>
  <c r="U5" i="9" s="1"/>
  <c r="C21" i="9"/>
  <c r="U21" i="9" s="1"/>
  <c r="J11" i="9"/>
  <c r="AB11" i="9" s="1"/>
  <c r="J18" i="9"/>
  <c r="AB18" i="9" s="1"/>
  <c r="I14" i="9"/>
  <c r="AA14" i="9" s="1"/>
  <c r="L5" i="9"/>
  <c r="AD5" i="9" s="1"/>
  <c r="L21" i="9"/>
  <c r="AD21" i="9" s="1"/>
  <c r="K15" i="9"/>
  <c r="AC15" i="9" s="1"/>
  <c r="J9" i="9"/>
  <c r="AB9" i="9" s="1"/>
  <c r="I3" i="9"/>
  <c r="AA3" i="9" s="1"/>
  <c r="I19" i="9"/>
  <c r="AA19" i="9" s="1"/>
  <c r="H13" i="9"/>
  <c r="Z13" i="9" s="1"/>
  <c r="G7" i="9"/>
  <c r="Y7" i="9" s="1"/>
  <c r="G23" i="9"/>
  <c r="Y23" i="9" s="1"/>
  <c r="F17" i="9"/>
  <c r="X17" i="9" s="1"/>
  <c r="E11" i="9"/>
  <c r="W11" i="9" s="1"/>
  <c r="D5" i="9"/>
  <c r="V5" i="9" s="1"/>
  <c r="C6" i="9"/>
  <c r="U6" i="9" s="1"/>
  <c r="C22" i="9"/>
  <c r="U22" i="9" s="1"/>
  <c r="L23" i="9"/>
  <c r="AD23" i="9" s="1"/>
  <c r="I5" i="9"/>
  <c r="AA5" i="9" s="1"/>
  <c r="H15" i="9"/>
  <c r="Z15" i="9" s="1"/>
  <c r="F3" i="9"/>
  <c r="X3" i="9" s="1"/>
  <c r="E13" i="9"/>
  <c r="W13" i="9" s="1"/>
  <c r="D23" i="9"/>
  <c r="V23" i="9" s="1"/>
  <c r="C24" i="9"/>
  <c r="U24" i="9" s="1"/>
  <c r="J16" i="9"/>
  <c r="AB16" i="9" s="1"/>
  <c r="K24" i="9"/>
  <c r="AC24" i="9" s="1"/>
  <c r="J20" i="9"/>
  <c r="AB20" i="9" s="1"/>
  <c r="L6" i="9"/>
  <c r="AD6" i="9" s="1"/>
  <c r="L22" i="9"/>
  <c r="AD22" i="9" s="1"/>
  <c r="K16" i="9"/>
  <c r="AC16" i="9" s="1"/>
  <c r="J10" i="9"/>
  <c r="AB10" i="9" s="1"/>
  <c r="I4" i="9"/>
  <c r="AA4" i="9" s="1"/>
  <c r="I20" i="9"/>
  <c r="AA20" i="9" s="1"/>
  <c r="H14" i="9"/>
  <c r="Z14" i="9" s="1"/>
  <c r="G8" i="9"/>
  <c r="Y8" i="9" s="1"/>
  <c r="G24" i="9"/>
  <c r="Y24" i="9" s="1"/>
  <c r="F18" i="9"/>
  <c r="X18" i="9" s="1"/>
  <c r="E12" i="9"/>
  <c r="W12" i="9" s="1"/>
  <c r="D6" i="9"/>
  <c r="V6" i="9" s="1"/>
  <c r="D22" i="9"/>
  <c r="V22" i="9" s="1"/>
  <c r="C7" i="9"/>
  <c r="U7" i="9" s="1"/>
  <c r="C23" i="9"/>
  <c r="U23" i="9" s="1"/>
  <c r="L7" i="9"/>
  <c r="AD7" i="9" s="1"/>
  <c r="I21" i="9"/>
  <c r="AA21" i="9" s="1"/>
  <c r="G9" i="9"/>
  <c r="Y9" i="9" s="1"/>
  <c r="F19" i="9"/>
  <c r="X19" i="9" s="1"/>
  <c r="D7" i="9"/>
  <c r="V7" i="9" s="1"/>
  <c r="C8" i="9"/>
  <c r="U8" i="9" s="1"/>
  <c r="K22" i="9"/>
  <c r="AC22" i="9" s="1"/>
  <c r="H6" i="9"/>
  <c r="Z6" i="9" s="1"/>
  <c r="J4" i="9"/>
  <c r="AB4" i="9" s="1"/>
  <c r="L8" i="9"/>
  <c r="AD8" i="9" s="1"/>
  <c r="L24" i="9"/>
  <c r="AD24" i="9" s="1"/>
  <c r="K18" i="9"/>
  <c r="AC18" i="9" s="1"/>
  <c r="J12" i="9"/>
  <c r="AB12" i="9" s="1"/>
  <c r="I6" i="9"/>
  <c r="AA6" i="9" s="1"/>
  <c r="I22" i="9"/>
  <c r="AA22" i="9" s="1"/>
  <c r="H16" i="9"/>
  <c r="Z16" i="9" s="1"/>
  <c r="G10" i="9"/>
  <c r="Y10" i="9" s="1"/>
  <c r="F4" i="9"/>
  <c r="X4" i="9" s="1"/>
  <c r="F20" i="9"/>
  <c r="X20" i="9" s="1"/>
  <c r="E14" i="9"/>
  <c r="W14" i="9" s="1"/>
  <c r="D8" i="9"/>
  <c r="V8" i="9" s="1"/>
  <c r="D24" i="9"/>
  <c r="V24" i="9" s="1"/>
  <c r="C9" i="9"/>
  <c r="U9" i="9" s="1"/>
  <c r="L10" i="9"/>
  <c r="AD10" i="9" s="1"/>
  <c r="K20" i="9"/>
  <c r="AC20" i="9" s="1"/>
  <c r="J14" i="9"/>
  <c r="AB14" i="9" s="1"/>
  <c r="I8" i="9"/>
  <c r="AA8" i="9" s="1"/>
  <c r="I24" i="9"/>
  <c r="AA24" i="9" s="1"/>
  <c r="H18" i="9"/>
  <c r="Z18" i="9" s="1"/>
  <c r="F6" i="9"/>
  <c r="X6" i="9" s="1"/>
  <c r="E16" i="9"/>
  <c r="W16" i="9" s="1"/>
  <c r="E2" i="9"/>
  <c r="W2" i="9" s="1"/>
  <c r="L11" i="9"/>
  <c r="AD11" i="9" s="1"/>
  <c r="K6" i="9"/>
  <c r="AC6" i="9" s="1"/>
  <c r="F8" i="9"/>
  <c r="X8" i="9" s="1"/>
  <c r="D12" i="9"/>
  <c r="V12" i="9" s="1"/>
  <c r="C13" i="9"/>
  <c r="U13" i="9" s="1"/>
  <c r="L13" i="9"/>
  <c r="AD13" i="9" s="1"/>
  <c r="K23" i="9"/>
  <c r="AC23" i="9" s="1"/>
  <c r="J17" i="9"/>
  <c r="AB17" i="9" s="1"/>
  <c r="I11" i="9"/>
  <c r="AA11" i="9" s="1"/>
  <c r="H5" i="9"/>
  <c r="Z5" i="9" s="1"/>
  <c r="H21" i="9"/>
  <c r="Z21" i="9" s="1"/>
  <c r="G15" i="9"/>
  <c r="Y15" i="9" s="1"/>
  <c r="F9" i="9"/>
  <c r="X9" i="9" s="1"/>
  <c r="E3" i="9"/>
  <c r="W3" i="9" s="1"/>
  <c r="E19" i="9"/>
  <c r="W19" i="9" s="1"/>
  <c r="D13" i="9"/>
  <c r="V13" i="9" s="1"/>
  <c r="H2" i="9"/>
  <c r="Z2" i="9" s="1"/>
  <c r="C14" i="9"/>
  <c r="U14" i="9" s="1"/>
  <c r="L14" i="9"/>
  <c r="AD14" i="9" s="1"/>
  <c r="H22" i="9"/>
  <c r="Z22" i="9" s="1"/>
  <c r="G16" i="9"/>
  <c r="Y16" i="9" s="1"/>
  <c r="F10" i="9"/>
  <c r="X10" i="9" s="1"/>
  <c r="E4" i="9"/>
  <c r="W4" i="9" s="1"/>
  <c r="E20" i="9"/>
  <c r="W20" i="9" s="1"/>
  <c r="D14" i="9"/>
  <c r="V14" i="9" s="1"/>
  <c r="I2" i="9"/>
  <c r="AA2" i="9" s="1"/>
  <c r="C15" i="9"/>
  <c r="U15" i="9" s="1"/>
  <c r="L15" i="9"/>
  <c r="AD15" i="9" s="1"/>
  <c r="J3" i="9"/>
  <c r="AB3" i="9" s="1"/>
  <c r="J19" i="9"/>
  <c r="AB19" i="9" s="1"/>
  <c r="I13" i="9"/>
  <c r="AA13" i="9" s="1"/>
  <c r="H7" i="9"/>
  <c r="Z7" i="9" s="1"/>
  <c r="H23" i="9"/>
  <c r="Z23" i="9" s="1"/>
  <c r="G17" i="9"/>
  <c r="Y17" i="9" s="1"/>
  <c r="F11" i="9"/>
  <c r="X11" i="9" s="1"/>
  <c r="E5" i="9"/>
  <c r="W5" i="9" s="1"/>
  <c r="E21" i="9"/>
  <c r="W21" i="9" s="1"/>
  <c r="D15" i="9"/>
  <c r="V15" i="9" s="1"/>
  <c r="J2" i="9"/>
  <c r="AB2" i="9" s="1"/>
  <c r="C16" i="9"/>
  <c r="U16" i="9" s="1"/>
  <c r="L16" i="9"/>
  <c r="AD16" i="9" s="1"/>
  <c r="H24" i="9"/>
  <c r="Z24" i="9" s="1"/>
  <c r="G18" i="9"/>
  <c r="Y18" i="9" s="1"/>
  <c r="F12" i="9"/>
  <c r="X12" i="9" s="1"/>
  <c r="E6" i="9"/>
  <c r="W6" i="9" s="1"/>
  <c r="E22" i="9"/>
  <c r="W22" i="9" s="1"/>
  <c r="D16" i="9"/>
  <c r="V16" i="9" s="1"/>
  <c r="K2" i="9"/>
  <c r="AC2" i="9" s="1"/>
  <c r="C17" i="9"/>
  <c r="U17" i="9" s="1"/>
  <c r="L17" i="9"/>
  <c r="AD17" i="9" s="1"/>
  <c r="J5" i="9"/>
  <c r="AB5" i="9" s="1"/>
  <c r="J21" i="9"/>
  <c r="AB21" i="9" s="1"/>
  <c r="I15" i="9"/>
  <c r="AA15" i="9" s="1"/>
  <c r="H9" i="9"/>
  <c r="Z9" i="9" s="1"/>
  <c r="G3" i="9"/>
  <c r="Y3" i="9" s="1"/>
  <c r="G19" i="9"/>
  <c r="Y19" i="9" s="1"/>
  <c r="F13" i="9"/>
  <c r="X13" i="9" s="1"/>
  <c r="E7" i="9"/>
  <c r="W7" i="9" s="1"/>
  <c r="E23" i="9"/>
  <c r="W23" i="9" s="1"/>
  <c r="D17" i="9"/>
  <c r="V17" i="9" s="1"/>
  <c r="L2" i="9"/>
  <c r="AD2" i="9" s="1"/>
  <c r="L9" i="9"/>
  <c r="AD9" i="9" s="1"/>
  <c r="K3" i="9"/>
  <c r="AC3" i="9" s="1"/>
  <c r="K19" i="9"/>
  <c r="AC19" i="9" s="1"/>
  <c r="J13" i="9"/>
  <c r="AB13" i="9" s="1"/>
  <c r="I7" i="9"/>
  <c r="AA7" i="9" s="1"/>
  <c r="I23" i="9"/>
  <c r="AA23" i="9" s="1"/>
  <c r="H17" i="9"/>
  <c r="Z17" i="9" s="1"/>
  <c r="G11" i="9"/>
  <c r="Y11" i="9" s="1"/>
  <c r="F5" i="9"/>
  <c r="X5" i="9" s="1"/>
  <c r="F21" i="9"/>
  <c r="X21" i="9" s="1"/>
  <c r="E15" i="9"/>
  <c r="W15" i="9" s="1"/>
  <c r="D9" i="9"/>
  <c r="V9" i="9" s="1"/>
  <c r="D2" i="9"/>
  <c r="V2" i="9" s="1"/>
  <c r="C10" i="9"/>
  <c r="U10" i="9" s="1"/>
  <c r="K4" i="9"/>
  <c r="AC4" i="9" s="1"/>
  <c r="G12" i="9"/>
  <c r="Y12" i="9" s="1"/>
  <c r="F22" i="9"/>
  <c r="X22" i="9" s="1"/>
  <c r="D10" i="9"/>
  <c r="V10" i="9" s="1"/>
  <c r="C11" i="9"/>
  <c r="U11" i="9" s="1"/>
  <c r="K5" i="9"/>
  <c r="AC5" i="9" s="1"/>
  <c r="K21" i="9"/>
  <c r="AC21" i="9" s="1"/>
  <c r="J15" i="9"/>
  <c r="AB15" i="9" s="1"/>
  <c r="I9" i="9"/>
  <c r="AA9" i="9" s="1"/>
  <c r="H3" i="9"/>
  <c r="Z3" i="9" s="1"/>
  <c r="H19" i="9"/>
  <c r="Z19" i="9" s="1"/>
  <c r="G13" i="9"/>
  <c r="Y13" i="9" s="1"/>
  <c r="F7" i="9"/>
  <c r="X7" i="9" s="1"/>
  <c r="F23" i="9"/>
  <c r="X23" i="9" s="1"/>
  <c r="E17" i="9"/>
  <c r="W17" i="9" s="1"/>
  <c r="D11" i="9"/>
  <c r="V11" i="9" s="1"/>
  <c r="F2" i="9"/>
  <c r="X2" i="9" s="1"/>
  <c r="C12" i="9"/>
  <c r="U12" i="9" s="1"/>
  <c r="L12" i="9"/>
  <c r="AD12" i="9" s="1"/>
  <c r="I10" i="9"/>
  <c r="AA10" i="9" s="1"/>
  <c r="H4" i="9"/>
  <c r="Z4" i="9" s="1"/>
  <c r="H20" i="9"/>
  <c r="Z20" i="9" s="1"/>
  <c r="G14" i="9"/>
  <c r="Y14" i="9" s="1"/>
  <c r="F24" i="9"/>
  <c r="X24" i="9" s="1"/>
  <c r="E18" i="9"/>
  <c r="W18" i="9" s="1"/>
  <c r="G2" i="9"/>
  <c r="Y2" i="9" s="1"/>
  <c r="K7" i="9"/>
  <c r="AC7" i="9" s="1"/>
  <c r="K8" i="9"/>
  <c r="AC8" i="9" s="1"/>
  <c r="K9" i="9"/>
  <c r="AC9" i="9" s="1"/>
  <c r="K10" i="9"/>
  <c r="AC10" i="9" s="1"/>
  <c r="L18" i="9"/>
  <c r="AD18" i="9" s="1"/>
  <c r="K12" i="9"/>
  <c r="AC12" i="9" s="1"/>
  <c r="C19" i="9"/>
  <c r="U19" i="9" s="1"/>
  <c r="K11" i="9"/>
  <c r="AC11" i="9" s="1"/>
  <c r="F14" i="9"/>
  <c r="X14" i="9" s="1"/>
  <c r="C18" i="9"/>
  <c r="U18" i="9" s="1"/>
  <c r="J6" i="9"/>
  <c r="AB6" i="9" s="1"/>
  <c r="J22" i="9"/>
  <c r="AB22" i="9" s="1"/>
  <c r="G4" i="9"/>
  <c r="Y4" i="9" s="1"/>
  <c r="G20" i="9"/>
  <c r="Y20" i="9" s="1"/>
  <c r="E8" i="9"/>
  <c r="W8" i="9" s="1"/>
  <c r="E24" i="9"/>
  <c r="W24" i="9" s="1"/>
  <c r="D18" i="9"/>
  <c r="V18" i="9" s="1"/>
  <c r="C3" i="9"/>
  <c r="U3" i="9" s="1"/>
  <c r="I16" i="9"/>
  <c r="AA16" i="9" s="1"/>
  <c r="H10" i="9"/>
  <c r="Z10" i="9" s="1"/>
  <c r="C2" i="5"/>
  <c r="C2" i="9" s="1"/>
  <c r="U2" i="9" s="1"/>
  <c r="F12" i="4"/>
  <c r="G12" i="4"/>
  <c r="AB5" i="4"/>
  <c r="AC8" i="4"/>
  <c r="AD10" i="4"/>
  <c r="AD11" i="4"/>
  <c r="E12" i="4"/>
  <c r="J12" i="4"/>
  <c r="K12" i="4"/>
  <c r="L12" i="4"/>
  <c r="M12" i="4"/>
  <c r="O12" i="4"/>
  <c r="P12" i="4"/>
  <c r="Q12" i="4"/>
  <c r="R12" i="4"/>
  <c r="S12" i="4"/>
  <c r="T12" i="4"/>
  <c r="N12" i="4"/>
  <c r="B9" i="2"/>
  <c r="B8" i="2"/>
  <c r="B7" i="2"/>
  <c r="B4" i="2"/>
  <c r="B3" i="2"/>
  <c r="B2" i="2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G2" i="7"/>
  <c r="B28" i="1" s="1"/>
  <c r="F2" i="7"/>
  <c r="F11" i="6"/>
  <c r="E11" i="6"/>
  <c r="D11" i="6"/>
  <c r="I11" i="6" s="1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G7" i="6" s="1"/>
  <c r="D7" i="6"/>
  <c r="C7" i="6"/>
  <c r="B7" i="6"/>
  <c r="F6" i="6"/>
  <c r="E6" i="6"/>
  <c r="D6" i="6"/>
  <c r="H6" i="6" s="1"/>
  <c r="C6" i="6"/>
  <c r="B6" i="6"/>
  <c r="F5" i="6"/>
  <c r="E5" i="6"/>
  <c r="D5" i="6"/>
  <c r="C5" i="6"/>
  <c r="B5" i="6"/>
  <c r="F4" i="6"/>
  <c r="G4" i="6" s="1"/>
  <c r="E4" i="6"/>
  <c r="D4" i="6"/>
  <c r="H4" i="6" s="1"/>
  <c r="C4" i="6"/>
  <c r="B4" i="6"/>
  <c r="F3" i="6"/>
  <c r="E3" i="6"/>
  <c r="D3" i="6"/>
  <c r="C3" i="6"/>
  <c r="B3" i="6"/>
  <c r="F2" i="6"/>
  <c r="E2" i="6"/>
  <c r="D2" i="6"/>
  <c r="H2" i="6" s="1"/>
  <c r="C2" i="6"/>
  <c r="B2" i="6"/>
  <c r="O24" i="5"/>
  <c r="N24" i="5"/>
  <c r="M24" i="5"/>
  <c r="O23" i="5"/>
  <c r="N23" i="5"/>
  <c r="M23" i="5"/>
  <c r="O22" i="5"/>
  <c r="N22" i="5"/>
  <c r="M22" i="5"/>
  <c r="O21" i="5"/>
  <c r="N21" i="5"/>
  <c r="M21" i="5"/>
  <c r="O20" i="5"/>
  <c r="N20" i="5"/>
  <c r="M20" i="5"/>
  <c r="O19" i="5"/>
  <c r="N19" i="5"/>
  <c r="M19" i="5"/>
  <c r="O18" i="5"/>
  <c r="N18" i="5"/>
  <c r="M18" i="5"/>
  <c r="O17" i="5"/>
  <c r="N17" i="5"/>
  <c r="M17" i="5"/>
  <c r="O16" i="5"/>
  <c r="N16" i="5"/>
  <c r="M16" i="5"/>
  <c r="O15" i="5"/>
  <c r="N15" i="5"/>
  <c r="M15" i="5"/>
  <c r="O14" i="5"/>
  <c r="N14" i="5"/>
  <c r="M14" i="5"/>
  <c r="O13" i="5"/>
  <c r="N13" i="5"/>
  <c r="M13" i="5"/>
  <c r="O12" i="5"/>
  <c r="N12" i="5"/>
  <c r="M12" i="5"/>
  <c r="O11" i="5"/>
  <c r="N11" i="5"/>
  <c r="M11" i="5"/>
  <c r="O10" i="5"/>
  <c r="N10" i="5"/>
  <c r="M10" i="5"/>
  <c r="O9" i="5"/>
  <c r="N9" i="5"/>
  <c r="M9" i="5"/>
  <c r="O8" i="5"/>
  <c r="N8" i="5"/>
  <c r="M8" i="5"/>
  <c r="O7" i="5"/>
  <c r="N7" i="5"/>
  <c r="M7" i="5"/>
  <c r="O6" i="5"/>
  <c r="N6" i="5"/>
  <c r="M6" i="5"/>
  <c r="O5" i="5"/>
  <c r="N5" i="5"/>
  <c r="M5" i="5"/>
  <c r="O4" i="5"/>
  <c r="N4" i="5"/>
  <c r="M4" i="5"/>
  <c r="O3" i="5"/>
  <c r="N3" i="5"/>
  <c r="M3" i="5"/>
  <c r="P2" i="5"/>
  <c r="Y12" i="4"/>
  <c r="X12" i="4"/>
  <c r="W12" i="4"/>
  <c r="V12" i="4"/>
  <c r="U12" i="4"/>
  <c r="I12" i="4"/>
  <c r="H12" i="4"/>
  <c r="AB10" i="4"/>
  <c r="AA10" i="4"/>
  <c r="Z10" i="4"/>
  <c r="AD9" i="4"/>
  <c r="AC9" i="4"/>
  <c r="AB9" i="4"/>
  <c r="AA9" i="4"/>
  <c r="Z9" i="4"/>
  <c r="AD8" i="4"/>
  <c r="AC7" i="4"/>
  <c r="AB7" i="4"/>
  <c r="AA7" i="4"/>
  <c r="Z7" i="4"/>
  <c r="AC6" i="4"/>
  <c r="AB6" i="4"/>
  <c r="AA6" i="4"/>
  <c r="Z6" i="4"/>
  <c r="AC5" i="4"/>
  <c r="AC4" i="4"/>
  <c r="AB4" i="4"/>
  <c r="AA4" i="4"/>
  <c r="Z4" i="4"/>
  <c r="AC3" i="4"/>
  <c r="AB3" i="4"/>
  <c r="AA3" i="4"/>
  <c r="Z3" i="4"/>
  <c r="AC2" i="4"/>
  <c r="L270" i="3"/>
  <c r="K270" i="3"/>
  <c r="J270" i="3"/>
  <c r="I270" i="3"/>
  <c r="H270" i="3"/>
  <c r="G270" i="3"/>
  <c r="F270" i="3"/>
  <c r="E270" i="3"/>
  <c r="D270" i="3"/>
  <c r="C270" i="3"/>
  <c r="L269" i="3"/>
  <c r="K269" i="3"/>
  <c r="J269" i="3"/>
  <c r="I269" i="3"/>
  <c r="H269" i="3"/>
  <c r="G269" i="3"/>
  <c r="F269" i="3"/>
  <c r="E269" i="3"/>
  <c r="D269" i="3"/>
  <c r="C269" i="3"/>
  <c r="L268" i="3"/>
  <c r="K268" i="3"/>
  <c r="J268" i="3"/>
  <c r="I268" i="3"/>
  <c r="H268" i="3"/>
  <c r="G268" i="3"/>
  <c r="F268" i="3"/>
  <c r="E268" i="3"/>
  <c r="D268" i="3"/>
  <c r="C268" i="3"/>
  <c r="B35" i="1"/>
  <c r="B36" i="1" s="1"/>
  <c r="B34" i="1"/>
  <c r="B33" i="1"/>
  <c r="C18" i="1"/>
  <c r="B18" i="1"/>
  <c r="B6" i="1"/>
  <c r="B5" i="1"/>
  <c r="B4" i="1"/>
  <c r="Q10" i="5" l="1"/>
  <c r="O2" i="5"/>
  <c r="M2" i="5"/>
  <c r="N2" i="5"/>
  <c r="I8" i="6"/>
  <c r="C11" i="1"/>
  <c r="G6" i="6"/>
  <c r="G9" i="6"/>
  <c r="G8" i="6"/>
  <c r="H8" i="6"/>
  <c r="Q3" i="5"/>
  <c r="Q20" i="5"/>
  <c r="G11" i="6"/>
  <c r="I9" i="6"/>
  <c r="I6" i="6"/>
  <c r="I10" i="6"/>
  <c r="I5" i="6"/>
  <c r="I7" i="6"/>
  <c r="J5" i="6"/>
  <c r="G10" i="6"/>
  <c r="G3" i="6"/>
  <c r="J7" i="6"/>
  <c r="J11" i="6"/>
  <c r="G5" i="6"/>
  <c r="J9" i="6"/>
  <c r="H11" i="6"/>
  <c r="J10" i="6"/>
  <c r="J2" i="6"/>
  <c r="I4" i="6"/>
  <c r="G2" i="6"/>
  <c r="P18" i="5"/>
  <c r="Q14" i="5"/>
  <c r="Q6" i="5"/>
  <c r="Q22" i="5"/>
  <c r="Q12" i="5"/>
  <c r="Q21" i="5"/>
  <c r="P10" i="5"/>
  <c r="P14" i="5"/>
  <c r="P6" i="5"/>
  <c r="Q16" i="5"/>
  <c r="Q17" i="5"/>
  <c r="Q8" i="5"/>
  <c r="Q9" i="5"/>
  <c r="Q24" i="5"/>
  <c r="P24" i="5"/>
  <c r="P4" i="5"/>
  <c r="P17" i="5"/>
  <c r="P21" i="5"/>
  <c r="P9" i="5"/>
  <c r="P20" i="5"/>
  <c r="P12" i="5"/>
  <c r="P13" i="5"/>
  <c r="Q23" i="5"/>
  <c r="Q13" i="5"/>
  <c r="P5" i="5"/>
  <c r="Q15" i="5"/>
  <c r="Q5" i="5"/>
  <c r="P22" i="5"/>
  <c r="Q7" i="5"/>
  <c r="Q18" i="5"/>
  <c r="AC10" i="4"/>
  <c r="Z11" i="4"/>
  <c r="Z8" i="4"/>
  <c r="AA11" i="4"/>
  <c r="Z5" i="4"/>
  <c r="AA8" i="4"/>
  <c r="AB11" i="4"/>
  <c r="AA5" i="4"/>
  <c r="AB8" i="4"/>
  <c r="AC11" i="4"/>
  <c r="Z2" i="4"/>
  <c r="AA2" i="4"/>
  <c r="D12" i="4"/>
  <c r="AB2" i="4"/>
  <c r="J4" i="6"/>
  <c r="B19" i="1"/>
  <c r="B17" i="1"/>
  <c r="P7" i="5"/>
  <c r="P15" i="5"/>
  <c r="P23" i="5"/>
  <c r="I2" i="6"/>
  <c r="C17" i="1"/>
  <c r="C28" i="1"/>
  <c r="B7" i="1"/>
  <c r="J6" i="6"/>
  <c r="B8" i="1"/>
  <c r="B20" i="1"/>
  <c r="B37" i="1"/>
  <c r="P8" i="5"/>
  <c r="P16" i="5"/>
  <c r="C8" i="1"/>
  <c r="C20" i="1"/>
  <c r="J8" i="6"/>
  <c r="H10" i="6"/>
  <c r="C9" i="1"/>
  <c r="Q11" i="5"/>
  <c r="Q19" i="5"/>
  <c r="B10" i="1"/>
  <c r="B25" i="1"/>
  <c r="J3" i="6"/>
  <c r="H5" i="6"/>
  <c r="P3" i="5"/>
  <c r="H3" i="6"/>
  <c r="C10" i="1"/>
  <c r="C25" i="1"/>
  <c r="H7" i="6"/>
  <c r="B11" i="1"/>
  <c r="C26" i="1"/>
  <c r="H9" i="6"/>
  <c r="B9" i="1"/>
  <c r="B24" i="1"/>
  <c r="P11" i="5"/>
  <c r="P19" i="5"/>
  <c r="B26" i="1"/>
  <c r="B16" i="1"/>
  <c r="B27" i="1"/>
  <c r="C27" i="1"/>
  <c r="Q4" i="5"/>
  <c r="C19" i="1"/>
  <c r="C24" i="1"/>
  <c r="I3" i="6"/>
  <c r="R16" i="5" l="1"/>
  <c r="R15" i="5"/>
  <c r="R17" i="5"/>
  <c r="R7" i="5"/>
  <c r="R8" i="5"/>
  <c r="R19" i="5"/>
  <c r="R3" i="5"/>
  <c r="R20" i="5"/>
  <c r="R21" i="5"/>
  <c r="R5" i="5"/>
  <c r="R12" i="5"/>
  <c r="R6" i="5"/>
  <c r="R14" i="5"/>
  <c r="R23" i="5"/>
  <c r="R22" i="5"/>
  <c r="R13" i="5"/>
  <c r="R4" i="5"/>
  <c r="R10" i="5"/>
  <c r="R9" i="5"/>
  <c r="R18" i="5"/>
  <c r="R11" i="5"/>
  <c r="R2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<sst xmlns="http://schemas.openxmlformats.org/spreadsheetml/2006/main" count="952" uniqueCount="582">
  <si>
    <t>CYBERSECURITY AWARENESS DASHBOARD</t>
  </si>
  <si>
    <t>KEY METRICS</t>
  </si>
  <si>
    <t>Total Months Analyzed:</t>
  </si>
  <si>
    <t>Number of Keywords:</t>
  </si>
  <si>
    <t>Time Span (Years):</t>
  </si>
  <si>
    <t>Average Overall Interest:</t>
  </si>
  <si>
    <t>Highest Average Interest:</t>
  </si>
  <si>
    <t>Lowest Average Interest:</t>
  </si>
  <si>
    <t>Most Volatile Keyword:</t>
  </si>
  <si>
    <t>Most Stable Keyword:</t>
  </si>
  <si>
    <t>Rank</t>
  </si>
  <si>
    <t>Keyword</t>
  </si>
  <si>
    <t>Growth %</t>
  </si>
  <si>
    <t>Decline %</t>
  </si>
  <si>
    <t>PHASE COMPARISON SUMMARY</t>
  </si>
  <si>
    <t>Average Interest by Phase:</t>
  </si>
  <si>
    <t>Phase 1 (2004-2010):</t>
  </si>
  <si>
    <t>Phase 2 (2011-2017):</t>
  </si>
  <si>
    <t>Phase 3 (2018-2026):</t>
  </si>
  <si>
    <t>Overall Change (P1→P3):</t>
  </si>
  <si>
    <t>Overall % Change:</t>
  </si>
  <si>
    <t>Sheet Name</t>
  </si>
  <si>
    <t>Click to Navigate</t>
  </si>
  <si>
    <t>Content</t>
  </si>
  <si>
    <t>Dashboard</t>
  </si>
  <si>
    <t>Raw Data</t>
  </si>
  <si>
    <t>Raw monthly data with auto-calculated summary statistics</t>
  </si>
  <si>
    <t>OAM</t>
  </si>
  <si>
    <t>OAM Transposed</t>
  </si>
  <si>
    <t>Statistics</t>
  </si>
  <si>
    <t>All statistics calculated with formulas (auto-updates)</t>
  </si>
  <si>
    <t>Temporal Analysis</t>
  </si>
  <si>
    <t>Charts</t>
  </si>
  <si>
    <t>Automated visualizations (auto-update from data)</t>
  </si>
  <si>
    <t>Data Source:</t>
  </si>
  <si>
    <t>Google Trends (https://trends.google.com/)</t>
  </si>
  <si>
    <t>Region:</t>
  </si>
  <si>
    <t>Hungary (HU)</t>
  </si>
  <si>
    <t>Keywords:</t>
  </si>
  <si>
    <t>10 cybersecurity topics</t>
  </si>
  <si>
    <t>Month #</t>
  </si>
  <si>
    <t>Date</t>
  </si>
  <si>
    <t>Cybersecurity (%)</t>
  </si>
  <si>
    <t>Data breach (%)</t>
  </si>
  <si>
    <t>Virus (%)</t>
  </si>
  <si>
    <t>Phishing (%)</t>
  </si>
  <si>
    <t>Malware (%)</t>
  </si>
  <si>
    <t>Network security (%)</t>
  </si>
  <si>
    <t>Endpoint security (%)</t>
  </si>
  <si>
    <t>Identity theft (%)</t>
  </si>
  <si>
    <t>Encryption (%)</t>
  </si>
  <si>
    <t>Firewall (%)</t>
  </si>
  <si>
    <t>2004-01-01</t>
  </si>
  <si>
    <t>2004-02-01</t>
  </si>
  <si>
    <t>2004-03-01</t>
  </si>
  <si>
    <t>2004-04-01</t>
  </si>
  <si>
    <t>2004-05-01</t>
  </si>
  <si>
    <t>2004-06-01</t>
  </si>
  <si>
    <t>2004-07-01</t>
  </si>
  <si>
    <t>2004-08-01</t>
  </si>
  <si>
    <t>2004-09-01</t>
  </si>
  <si>
    <t>2004-10-01</t>
  </si>
  <si>
    <t>2004-11-01</t>
  </si>
  <si>
    <t>2004-12-01</t>
  </si>
  <si>
    <t>2005-01-01</t>
  </si>
  <si>
    <t>2005-02-01</t>
  </si>
  <si>
    <t>2005-03-01</t>
  </si>
  <si>
    <t>2005-04-01</t>
  </si>
  <si>
    <t>2005-05-01</t>
  </si>
  <si>
    <t>2005-06-01</t>
  </si>
  <si>
    <t>2005-07-01</t>
  </si>
  <si>
    <t>2005-08-01</t>
  </si>
  <si>
    <t>2005-09-01</t>
  </si>
  <si>
    <t>2005-10-01</t>
  </si>
  <si>
    <t>2005-11-01</t>
  </si>
  <si>
    <t>2005-12-01</t>
  </si>
  <si>
    <t>2006-01-01</t>
  </si>
  <si>
    <t>2006-02-01</t>
  </si>
  <si>
    <t>2006-03-01</t>
  </si>
  <si>
    <t>2006-04-01</t>
  </si>
  <si>
    <t>2006-05-01</t>
  </si>
  <si>
    <t>2006-06-01</t>
  </si>
  <si>
    <t>2006-07-01</t>
  </si>
  <si>
    <t>2006-08-01</t>
  </si>
  <si>
    <t>2006-09-01</t>
  </si>
  <si>
    <t>2006-10-01</t>
  </si>
  <si>
    <t>2006-11-01</t>
  </si>
  <si>
    <t>2006-12-01</t>
  </si>
  <si>
    <t>2007-01-01</t>
  </si>
  <si>
    <t>2007-02-01</t>
  </si>
  <si>
    <t>2007-03-01</t>
  </si>
  <si>
    <t>2007-04-01</t>
  </si>
  <si>
    <t>2007-05-01</t>
  </si>
  <si>
    <t>2007-06-01</t>
  </si>
  <si>
    <t>2007-07-01</t>
  </si>
  <si>
    <t>2007-08-01</t>
  </si>
  <si>
    <t>2007-09-01</t>
  </si>
  <si>
    <t>2007-10-01</t>
  </si>
  <si>
    <t>2007-11-01</t>
  </si>
  <si>
    <t>2007-12-01</t>
  </si>
  <si>
    <t>2008-01-01</t>
  </si>
  <si>
    <t>2008-02-01</t>
  </si>
  <si>
    <t>2008-03-01</t>
  </si>
  <si>
    <t>2008-04-01</t>
  </si>
  <si>
    <t>2008-05-01</t>
  </si>
  <si>
    <t>2008-06-01</t>
  </si>
  <si>
    <t>2008-07-01</t>
  </si>
  <si>
    <t>2008-08-01</t>
  </si>
  <si>
    <t>2008-09-01</t>
  </si>
  <si>
    <t>2008-10-01</t>
  </si>
  <si>
    <t>2008-11-01</t>
  </si>
  <si>
    <t>2008-12-01</t>
  </si>
  <si>
    <t>2009-01-01</t>
  </si>
  <si>
    <t>2009-02-01</t>
  </si>
  <si>
    <t>2009-03-01</t>
  </si>
  <si>
    <t>2009-04-01</t>
  </si>
  <si>
    <t>2009-05-01</t>
  </si>
  <si>
    <t>2009-06-01</t>
  </si>
  <si>
    <t>2009-07-01</t>
  </si>
  <si>
    <t>2009-08-01</t>
  </si>
  <si>
    <t>2009-09-01</t>
  </si>
  <si>
    <t>2009-10-01</t>
  </si>
  <si>
    <t>2009-11-01</t>
  </si>
  <si>
    <t>2009-12-01</t>
  </si>
  <si>
    <t>2010-01-01</t>
  </si>
  <si>
    <t>2010-02-01</t>
  </si>
  <si>
    <t>2010-03-01</t>
  </si>
  <si>
    <t>2010-04-01</t>
  </si>
  <si>
    <t>2010-05-01</t>
  </si>
  <si>
    <t>2010-06-01</t>
  </si>
  <si>
    <t>2010-07-01</t>
  </si>
  <si>
    <t>2010-08-01</t>
  </si>
  <si>
    <t>2010-09-01</t>
  </si>
  <si>
    <t>2010-10-01</t>
  </si>
  <si>
    <t>2010-11-01</t>
  </si>
  <si>
    <t>2010-12-01</t>
  </si>
  <si>
    <t>2011-01-01</t>
  </si>
  <si>
    <t>2011-02-01</t>
  </si>
  <si>
    <t>2011-03-01</t>
  </si>
  <si>
    <t>2011-04-01</t>
  </si>
  <si>
    <t>2011-05-01</t>
  </si>
  <si>
    <t>2011-06-01</t>
  </si>
  <si>
    <t>2011-07-01</t>
  </si>
  <si>
    <t>2011-08-01</t>
  </si>
  <si>
    <t>2011-09-01</t>
  </si>
  <si>
    <t>2011-10-01</t>
  </si>
  <si>
    <t>2011-11-01</t>
  </si>
  <si>
    <t>2011-12-01</t>
  </si>
  <si>
    <t>2012-01-01</t>
  </si>
  <si>
    <t>2012-02-01</t>
  </si>
  <si>
    <t>2012-03-01</t>
  </si>
  <si>
    <t>2012-04-01</t>
  </si>
  <si>
    <t>2012-05-01</t>
  </si>
  <si>
    <t>2012-06-01</t>
  </si>
  <si>
    <t>2012-07-01</t>
  </si>
  <si>
    <t>2012-08-01</t>
  </si>
  <si>
    <t>2012-09-01</t>
  </si>
  <si>
    <t>2012-10-01</t>
  </si>
  <si>
    <t>2012-11-01</t>
  </si>
  <si>
    <t>2012-12-01</t>
  </si>
  <si>
    <t>2013-01-01</t>
  </si>
  <si>
    <t>2013-02-01</t>
  </si>
  <si>
    <t>2013-03-01</t>
  </si>
  <si>
    <t>2013-04-01</t>
  </si>
  <si>
    <t>2013-05-01</t>
  </si>
  <si>
    <t>2013-06-01</t>
  </si>
  <si>
    <t>2013-07-01</t>
  </si>
  <si>
    <t>2013-08-01</t>
  </si>
  <si>
    <t>2013-09-01</t>
  </si>
  <si>
    <t>2013-10-01</t>
  </si>
  <si>
    <t>2013-11-01</t>
  </si>
  <si>
    <t>2013-12-01</t>
  </si>
  <si>
    <t>2014-01-01</t>
  </si>
  <si>
    <t>2014-02-01</t>
  </si>
  <si>
    <t>2014-03-01</t>
  </si>
  <si>
    <t>2014-04-01</t>
  </si>
  <si>
    <t>2014-05-01</t>
  </si>
  <si>
    <t>2014-06-01</t>
  </si>
  <si>
    <t>2014-07-01</t>
  </si>
  <si>
    <t>2014-08-01</t>
  </si>
  <si>
    <t>2014-09-01</t>
  </si>
  <si>
    <t>2014-10-01</t>
  </si>
  <si>
    <t>2014-11-01</t>
  </si>
  <si>
    <t>2014-12-01</t>
  </si>
  <si>
    <t>2015-01-01</t>
  </si>
  <si>
    <t>2015-02-01</t>
  </si>
  <si>
    <t>2015-03-01</t>
  </si>
  <si>
    <t>2015-04-01</t>
  </si>
  <si>
    <t>2015-05-01</t>
  </si>
  <si>
    <t>2015-06-01</t>
  </si>
  <si>
    <t>2015-07-01</t>
  </si>
  <si>
    <t>2015-08-01</t>
  </si>
  <si>
    <t>2015-09-01</t>
  </si>
  <si>
    <t>2015-10-01</t>
  </si>
  <si>
    <t>2015-11-01</t>
  </si>
  <si>
    <t>2015-12-01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</si>
  <si>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</si>
  <si>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</si>
  <si>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</si>
  <si>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</si>
  <si>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</si>
  <si>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</si>
  <si>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</si>
  <si>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</si>
  <si>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</si>
  <si>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</si>
  <si>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</si>
  <si>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</si>
  <si>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</si>
  <si>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</si>
  <si>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</si>
  <si>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</si>
  <si>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</si>
  <si>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</si>
  <si>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</si>
  <si>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</si>
  <si>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</si>
  <si>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</si>
  <si>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</si>
  <si>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</si>
  <si>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</si>
  <si>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</si>
  <si>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</si>
  <si>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</si>
  <si>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</si>
  <si>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</si>
  <si>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</si>
  <si>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</si>
  <si>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</si>
  <si>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</si>
  <si>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</si>
  <si>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</si>
  <si>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</si>
  <si>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</si>
  <si>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</si>
  <si>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</si>
  <si>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</si>
  <si>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</si>
  <si>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</si>
  <si>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</si>
  <si>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</si>
  <si>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</si>
  <si>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</si>
  <si>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</si>
  <si>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</si>
  <si>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</si>
  <si>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</si>
  <si>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</si>
  <si>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</si>
  <si>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</si>
  <si>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</si>
  <si>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</si>
  <si>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</si>
  <si>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</si>
  <si>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</si>
  <si>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</si>
  <si>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</si>
  <si>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</si>
  <si>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</si>
  <si>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</si>
  <si>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</si>
  <si>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</si>
  <si>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</si>
  <si>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</si>
  <si>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</si>
  <si>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</si>
  <si>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</si>
  <si>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</si>
  <si>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</si>
  <si>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</si>
  <si>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</si>
  <si>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</si>
  <si>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</si>
  <si>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</si>
  <si>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</si>
  <si>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</si>
  <si>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</si>
  <si>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</si>
  <si>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</si>
  <si>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</si>
  <si>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</si>
  <si>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</si>
  <si>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</si>
  <si>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</si>
  <si>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</si>
  <si>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</si>
  <si>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</si>
  <si>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</si>
  <si>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</si>
  <si>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</si>
  <si>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</si>
  <si>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</si>
  <si>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</si>
  <si>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</si>
  <si>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</si>
  <si>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</si>
  <si>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</si>
  <si>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</si>
  <si>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</si>
  <si>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</si>
  <si>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</si>
  <si>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</si>
  <si>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</si>
  <si>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</si>
  <si>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</si>
  <si>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</si>
  <si>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</si>
  <si>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</si>
  <si>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</si>
  <si>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</si>
  <si>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</si>
  <si>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</si>
  <si>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</si>
  <si>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</si>
  <si>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</si>
  <si>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2025-12-01</t>
  </si>
  <si>
    <t>2026-01-01</t>
  </si>
  <si>
    <t>2026-02-01</t>
  </si>
  <si>
    <t>AVERAGE</t>
  </si>
  <si>
    <t>MAX</t>
  </si>
  <si>
    <t>MIN</t>
  </si>
  <si>
    <t>Imp.</t>
  </si>
  <si>
    <t>Y2004</t>
  </si>
  <si>
    <t>Y2005</t>
  </si>
  <si>
    <t>Y2006</t>
  </si>
  <si>
    <t>Y2007</t>
  </si>
  <si>
    <t>Y2008</t>
  </si>
  <si>
    <t>Y2009</t>
  </si>
  <si>
    <t>Y2010</t>
  </si>
  <si>
    <t>Y2011</t>
  </si>
  <si>
    <t>Y2012</t>
  </si>
  <si>
    <t>Y2013</t>
  </si>
  <si>
    <t>Y2014</t>
  </si>
  <si>
    <t>Y2015</t>
  </si>
  <si>
    <t>Y2016</t>
  </si>
  <si>
    <t>Y2017</t>
  </si>
  <si>
    <t>Y2018</t>
  </si>
  <si>
    <t>Y2019</t>
  </si>
  <si>
    <t>Y2020</t>
  </si>
  <si>
    <t>Y2021</t>
  </si>
  <si>
    <t>Y2022</t>
  </si>
  <si>
    <t>Y2023</t>
  </si>
  <si>
    <t>Y2024</t>
  </si>
  <si>
    <t>Y2025</t>
  </si>
  <si>
    <t>Y2026</t>
  </si>
  <si>
    <t>Avg</t>
  </si>
  <si>
    <t>Min</t>
  </si>
  <si>
    <t>Max</t>
  </si>
  <si>
    <t>Trend</t>
  </si>
  <si>
    <t>Trend%</t>
  </si>
  <si>
    <t>Cybersecurity</t>
  </si>
  <si>
    <t>Data breach</t>
  </si>
  <si>
    <t>Virus</t>
  </si>
  <si>
    <t>Phishing</t>
  </si>
  <si>
    <t>Malware</t>
  </si>
  <si>
    <t>Network security</t>
  </si>
  <si>
    <t>Endpoint security</t>
  </si>
  <si>
    <t>Identity theft</t>
  </si>
  <si>
    <t>Encryption</t>
  </si>
  <si>
    <t>Firewall</t>
  </si>
  <si>
    <t>Year Avg</t>
  </si>
  <si>
    <t>Year</t>
  </si>
  <si>
    <t>vs Prev</t>
  </si>
  <si>
    <t>Growth%</t>
  </si>
  <si>
    <t>Median</t>
  </si>
  <si>
    <t>Std Dev</t>
  </si>
  <si>
    <t>Range</t>
  </si>
  <si>
    <t>Volatility</t>
  </si>
  <si>
    <t>CV%</t>
  </si>
  <si>
    <t>P1 (04-10)</t>
  </si>
  <si>
    <t>P2 (11-17)</t>
  </si>
  <si>
    <t>P3 (18-26)</t>
  </si>
  <si>
    <t>Overall</t>
  </si>
  <si>
    <t>P1→P3</t>
  </si>
  <si>
    <t>P1→P3 %</t>
  </si>
  <si>
    <t>AUTOMATED VISUALIZATIONS</t>
  </si>
  <si>
    <t>FULLY AUTOMATED overview with auto-ranked growth/decline lists</t>
  </si>
  <si>
    <t>AUTOMATED Object-Attribute Matrix with trend formulas and ranking</t>
  </si>
  <si>
    <t>AUTOMATED transposed matrix with growth calculations</t>
  </si>
  <si>
    <t>AUTOMATED 3-phase analysis with % growth formulas</t>
  </si>
  <si>
    <t>TOP 5 GROWTH (Phase 1 through Phase 3)</t>
  </si>
  <si>
    <t>TOP 5 DECLINE (Phase 1 through Phase 3)</t>
  </si>
  <si>
    <t>Average</t>
  </si>
  <si>
    <t>Imp. importance if 1 = High awareness keywords (important to track) 0 = Medium/Low awareness keywords</t>
  </si>
  <si>
    <t>Trend% same as trend but with percentage</t>
  </si>
  <si>
    <t>Y0</t>
  </si>
  <si>
    <t>inverse</t>
  </si>
  <si>
    <t>direct</t>
  </si>
  <si>
    <t>Estimation</t>
  </si>
  <si>
    <t>Validation</t>
  </si>
  <si>
    <t>Trend from the last data minus the first data</t>
  </si>
  <si>
    <t>OAM Rank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</si>
  <si>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</si>
  <si>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</si>
  <si>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</si>
  <si>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</si>
  <si>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</si>
  <si>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</si>
  <si>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</si>
  <si>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</si>
  <si>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</si>
  <si>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</si>
  <si>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</si>
  <si>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</si>
  <si>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</si>
  <si>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</si>
  <si>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</si>
  <si>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</si>
  <si>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</si>
  <si>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Y(A11)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</si>
  <si>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</si>
  <si>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</si>
  <si>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</si>
  <si>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</si>
  <si>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</si>
  <si>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</si>
  <si>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</si>
  <si>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</si>
  <si>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</si>
  <si>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</si>
  <si>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</si>
  <si>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</si>
  <si>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</si>
  <si>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</si>
  <si>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</si>
  <si>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</si>
  <si>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</si>
  <si>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</si>
  <si>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</si>
  <si>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</si>
  <si>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</si>
  <si>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</si>
  <si>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</si>
  <si>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Lépcsôk(1)</t>
  </si>
  <si>
    <t>S1</t>
  </si>
  <si>
    <t>(22.4+862.5)/(2)=442.45</t>
  </si>
  <si>
    <t>(22.4+22.4)/(2)=22.4</t>
  </si>
  <si>
    <t>(22.4+52.9)/(2)=37.65</t>
  </si>
  <si>
    <t>(22.4+43.7)/(2)=33.05</t>
  </si>
  <si>
    <t>(815.7+67.1)/(2)=441.45</t>
  </si>
  <si>
    <t>S2</t>
  </si>
  <si>
    <t>(21.4+861.5)/(2)=441.45</t>
  </si>
  <si>
    <t>(21.4+21.4)/(2)=21.35</t>
  </si>
  <si>
    <t>(21.4+47.8)/(2)=34.6</t>
  </si>
  <si>
    <t>(814.7+21.4)/(2)=418.05</t>
  </si>
  <si>
    <t>S3</t>
  </si>
  <si>
    <t>(20.3+860.5)/(2)=440.4</t>
  </si>
  <si>
    <t>(20.3+20.3)/(2)=20.35</t>
  </si>
  <si>
    <t>(20.3+28.5)/(2)=24.4</t>
  </si>
  <si>
    <t>(813.7+20.3)/(2)=417</t>
  </si>
  <si>
    <t>S4</t>
  </si>
  <si>
    <t>(19.3+859.5)/(2)=439.4</t>
  </si>
  <si>
    <t>(19.3+19.3)/(2)=19.35</t>
  </si>
  <si>
    <t>(19.3+21.4)/(2)=20.35</t>
  </si>
  <si>
    <t>(812.7+19.3)/(2)=416</t>
  </si>
  <si>
    <t>S5</t>
  </si>
  <si>
    <t>(18.3+858.4)/(2)=438.4</t>
  </si>
  <si>
    <t>(18.3+18.3)/(2)=18.3</t>
  </si>
  <si>
    <t>(18.3+20.3)/(2)=19.35</t>
  </si>
  <si>
    <t>(811.7+18.3)/(2)=415</t>
  </si>
  <si>
    <t>S6</t>
  </si>
  <si>
    <t>(17.3+857.4)/(2)=437.35</t>
  </si>
  <si>
    <t>(17.3+17.3)/(2)=17.3</t>
  </si>
  <si>
    <t>(810.6+17.3)/(2)=413.95</t>
  </si>
  <si>
    <t>S7</t>
  </si>
  <si>
    <t>(16.3+856.4)/(2)=436.35</t>
  </si>
  <si>
    <t>(16.3+16.3)/(2)=16.25</t>
  </si>
  <si>
    <t>(809.6+16.3)/(2)=412.95</t>
  </si>
  <si>
    <t>S8</t>
  </si>
  <si>
    <t>(15.3+855.4)/(2)=435.3</t>
  </si>
  <si>
    <t>(15.3+15.3)/(2)=15.25</t>
  </si>
  <si>
    <t>(808.6+15.3)/(2)=411.95</t>
  </si>
  <si>
    <t>S9</t>
  </si>
  <si>
    <t>(14.2+854.4)/(2)=434.3</t>
  </si>
  <si>
    <t>(14.2+14.2)/(2)=14.25</t>
  </si>
  <si>
    <t>S10</t>
  </si>
  <si>
    <t>(13.2+853.4)/(2)=433.3</t>
  </si>
  <si>
    <t>(13.2+13.2)/(2)=13.2</t>
  </si>
  <si>
    <t>S11</t>
  </si>
  <si>
    <t>(12.2+12.2)/(2)=12.2</t>
  </si>
  <si>
    <t>S12</t>
  </si>
  <si>
    <t>(11.2+11.2)/(2)=11.2</t>
  </si>
  <si>
    <t>S13</t>
  </si>
  <si>
    <t>(10.2+10.2)/(2)=10.15</t>
  </si>
  <si>
    <t>S14</t>
  </si>
  <si>
    <t>(9.2+9.2)/(2)=9.15</t>
  </si>
  <si>
    <t>S15</t>
  </si>
  <si>
    <t>(8.1+8.1)/(2)=8.15</t>
  </si>
  <si>
    <t>S16</t>
  </si>
  <si>
    <t>(7.1+7.1)/(2)=7.1</t>
  </si>
  <si>
    <t>S17</t>
  </si>
  <si>
    <t>(6.1+6.1)/(2)=6.1</t>
  </si>
  <si>
    <t>S18</t>
  </si>
  <si>
    <t>(5.1+5.1)/(2)=5.1</t>
  </si>
  <si>
    <t>S19</t>
  </si>
  <si>
    <t>(4.1+4.1)/(2)=4.05</t>
  </si>
  <si>
    <t>S20</t>
  </si>
  <si>
    <t>(3.1+3.1)/(2)=3.05</t>
  </si>
  <si>
    <t>S21</t>
  </si>
  <si>
    <t>(2+2)/(2)=2.05</t>
  </si>
  <si>
    <t>S22</t>
  </si>
  <si>
    <t>(1+1)/(2)=1</t>
  </si>
  <si>
    <t>S23</t>
  </si>
  <si>
    <t>(0+0)/(2)=0</t>
  </si>
  <si>
    <t>Lépcsôk(2)</t>
  </si>
  <si>
    <t>442.4</t>
  </si>
  <si>
    <t>441.4</t>
  </si>
  <si>
    <t>440.4</t>
  </si>
  <si>
    <t>439.4</t>
  </si>
  <si>
    <t>438.4</t>
  </si>
  <si>
    <t>437.4</t>
  </si>
  <si>
    <t>436.3</t>
  </si>
  <si>
    <t>412.9</t>
  </si>
  <si>
    <t>435.3</t>
  </si>
  <si>
    <t>411.9</t>
  </si>
  <si>
    <t>434.3</t>
  </si>
  <si>
    <t>433.3</t>
  </si>
  <si>
    <t>COCO:Y0</t>
  </si>
  <si>
    <t>Becslés</t>
  </si>
  <si>
    <t>Tény+0</t>
  </si>
  <si>
    <t>Delta</t>
  </si>
  <si>
    <t>Delta/Tény</t>
  </si>
  <si>
    <t>956.1</t>
  </si>
  <si>
    <t>4.39</t>
  </si>
  <si>
    <t>958.1</t>
  </si>
  <si>
    <t>967.3</t>
  </si>
  <si>
    <t>970.3</t>
  </si>
  <si>
    <t>2.97</t>
  </si>
  <si>
    <t>998.8</t>
  </si>
  <si>
    <t>0.12</t>
  </si>
  <si>
    <t>985.6</t>
  </si>
  <si>
    <t>1.44</t>
  </si>
  <si>
    <t>971.3</t>
  </si>
  <si>
    <t>2.87</t>
  </si>
  <si>
    <t>1002.9</t>
  </si>
  <si>
    <t>-2.9</t>
  </si>
  <si>
    <t>-0.29</t>
  </si>
  <si>
    <t>1004.9</t>
  </si>
  <si>
    <t>-4.9</t>
  </si>
  <si>
    <t>-0.49</t>
  </si>
  <si>
    <t>1024.7</t>
  </si>
  <si>
    <t>-24.7</t>
  </si>
  <si>
    <t>-2.47</t>
  </si>
  <si>
    <t>1021.7</t>
  </si>
  <si>
    <t>-21.7</t>
  </si>
  <si>
    <t>-2.17</t>
  </si>
  <si>
    <t>996.8</t>
  </si>
  <si>
    <t>0.32</t>
  </si>
  <si>
    <t>992.7</t>
  </si>
  <si>
    <t>0.73</t>
  </si>
  <si>
    <t>1020.2</t>
  </si>
  <si>
    <t>-20.2</t>
  </si>
  <si>
    <t>-2.02</t>
  </si>
  <si>
    <t>1006.9</t>
  </si>
  <si>
    <t>-6.9</t>
  </si>
  <si>
    <t>-0.69</t>
  </si>
  <si>
    <t>1017.1</t>
  </si>
  <si>
    <t>-17.1</t>
  </si>
  <si>
    <t>-1.71</t>
  </si>
  <si>
    <t>1038.5</t>
  </si>
  <si>
    <t>-38.5</t>
  </si>
  <si>
    <t>-3.85</t>
  </si>
  <si>
    <t>1044.6</t>
  </si>
  <si>
    <t>-44.6</t>
  </si>
  <si>
    <t>-4.46</t>
  </si>
  <si>
    <t>1088.8</t>
  </si>
  <si>
    <t>-88.8</t>
  </si>
  <si>
    <t>-8.88</t>
  </si>
  <si>
    <t>S1 összeg:</t>
  </si>
  <si>
    <t>1088.9</t>
  </si>
  <si>
    <t>S23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</si>
  <si>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</si>
  <si>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</si>
  <si>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</si>
  <si>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</si>
  <si>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</si>
  <si>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</si>
  <si>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</si>
  <si>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1.4 Mb</t>
    </r>
  </si>
  <si>
    <t>I don't understand what is so special about 983.</t>
  </si>
  <si>
    <t>COCO Y0: 1678828</t>
  </si>
  <si>
    <r>
      <t>A futtatás idôtartama: </t>
    </r>
    <r>
      <rPr>
        <b/>
        <sz val="7"/>
        <color rgb="FF333333"/>
        <rFont val="Verdana"/>
        <family val="2"/>
        <charset val="238"/>
      </rPr>
      <t>0.49 mp (0.01 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</si>
</sst>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&quot;%&quot;"/>
  </numFmts>
  <fonts count="26" x14ac:knownFonts="1">
    <font>
      <sz val="11"/>
      <color theme="1"/>
      <name val="Calibri"/>
      <family val="2"/>
      <scheme val="minor"/>
    </font>
    <font>
      <b/>
      <sz val="18"/>
      <color rgb="FFFFFFFF"/>
      <name val="Calibri"/>
      <family val="2"/>
      <charset val="238"/>
    </font>
    <font>
      <b/>
      <sz val="14"/>
      <name val="Calibri"/>
      <family val="2"/>
      <charset val="238"/>
    </font>
    <font>
      <b/>
      <sz val="11"/>
      <name val="Calibri"/>
      <family val="2"/>
      <charset val="238"/>
    </font>
    <font>
      <b/>
      <sz val="14"/>
      <color rgb="FFFFFFFF"/>
      <name val="Calibri"/>
      <family val="2"/>
      <charset val="238"/>
    </font>
    <font>
      <b/>
      <sz val="11"/>
      <color rgb="FF006100"/>
      <name val="Calibri"/>
      <family val="2"/>
      <charset val="238"/>
    </font>
    <font>
      <b/>
      <sz val="11"/>
      <color rgb="FF9C0006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b/>
      <sz val="16"/>
      <name val="Calibri"/>
      <family val="2"/>
      <charset val="238"/>
    </font>
    <font>
      <u/>
      <sz val="11"/>
      <color theme="10"/>
      <name val="Calibri"/>
      <family val="2"/>
      <scheme val="minor"/>
    </font>
    <font>
      <b/>
      <sz val="11"/>
      <color rgb="FFFFFFFF"/>
      <name val="Calibri"/>
      <family val="2"/>
      <charset val="238"/>
    </font>
    <font>
      <sz val="11"/>
      <color rgb="FFFFFFFF"/>
      <name val="Calibri"/>
      <family val="2"/>
      <charset val="238"/>
    </font>
    <font>
      <sz val="12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1E2761"/>
        <bgColor rgb="FF1E2761"/>
      </patternFill>
    </fill>
    <fill>
      <patternFill patternType="solid">
        <fgColor rgb="FFE8F4F8"/>
        <bgColor rgb="FFE8F4F8"/>
      </patternFill>
    </fill>
    <fill>
      <patternFill patternType="solid">
        <fgColor rgb="FF2E7D32"/>
        <bgColor rgb="FF2E7D32"/>
      </patternFill>
    </fill>
    <fill>
      <patternFill patternType="solid">
        <fgColor rgb="FFC6EFCE"/>
        <bgColor rgb="FFC6EFCE"/>
      </patternFill>
    </fill>
    <fill>
      <patternFill patternType="solid">
        <fgColor rgb="FFC62828"/>
        <bgColor rgb="FFC62828"/>
      </patternFill>
    </fill>
    <fill>
      <patternFill patternType="solid">
        <fgColor rgb="FFFFC7CE"/>
        <bgColor rgb="FFFFC7CE"/>
      </patternFill>
    </fill>
    <fill>
      <patternFill patternType="solid">
        <fgColor theme="0"/>
        <bgColor rgb="FF1E2761"/>
      </patternFill>
    </fill>
    <fill>
      <patternFill patternType="solid">
        <fgColor rgb="FF1E276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0" fillId="3" borderId="0" xfId="0" applyFill="1"/>
    <xf numFmtId="2" fontId="0" fillId="0" borderId="0" xfId="0" applyNumberFormat="1"/>
    <xf numFmtId="2" fontId="3" fillId="0" borderId="0" xfId="0" applyNumberFormat="1" applyFont="1"/>
    <xf numFmtId="164" fontId="3" fillId="0" borderId="0" xfId="0" applyNumberFormat="1" applyFont="1"/>
    <xf numFmtId="0" fontId="7" fillId="2" borderId="0" xfId="0" applyFont="1" applyFill="1"/>
    <xf numFmtId="0" fontId="8" fillId="2" borderId="0" xfId="0" applyFont="1" applyFill="1"/>
    <xf numFmtId="2" fontId="3" fillId="3" borderId="0" xfId="0" applyNumberFormat="1" applyFont="1" applyFill="1"/>
    <xf numFmtId="2" fontId="3" fillId="5" borderId="0" xfId="0" applyNumberFormat="1" applyFont="1" applyFill="1"/>
    <xf numFmtId="2" fontId="3" fillId="7" borderId="0" xfId="0" applyNumberFormat="1" applyFont="1" applyFill="1"/>
    <xf numFmtId="0" fontId="10" fillId="0" borderId="0" xfId="0" applyFont="1"/>
    <xf numFmtId="164" fontId="10" fillId="0" borderId="0" xfId="0" applyNumberFormat="1" applyFont="1"/>
    <xf numFmtId="0" fontId="11" fillId="0" borderId="0" xfId="0" applyFont="1"/>
    <xf numFmtId="0" fontId="12" fillId="0" borderId="0" xfId="1"/>
    <xf numFmtId="2" fontId="8" fillId="2" borderId="0" xfId="0" applyNumberFormat="1" applyFont="1" applyFill="1"/>
    <xf numFmtId="2" fontId="9" fillId="0" borderId="0" xfId="0" applyNumberFormat="1" applyFont="1"/>
    <xf numFmtId="0" fontId="13" fillId="2" borderId="0" xfId="0" applyFont="1" applyFill="1"/>
    <xf numFmtId="1" fontId="0" fillId="0" borderId="0" xfId="0" applyNumberFormat="1"/>
    <xf numFmtId="2" fontId="15" fillId="0" borderId="0" xfId="0" applyNumberFormat="1" applyFont="1"/>
    <xf numFmtId="0" fontId="14" fillId="8" borderId="1" xfId="0" applyFont="1" applyFill="1" applyBorder="1"/>
    <xf numFmtId="0" fontId="8" fillId="8" borderId="2" xfId="0" applyFont="1" applyFill="1" applyBorder="1"/>
    <xf numFmtId="2" fontId="0" fillId="3" borderId="0" xfId="0" applyNumberFormat="1" applyFill="1"/>
    <xf numFmtId="2" fontId="5" fillId="5" borderId="0" xfId="0" applyNumberFormat="1" applyFont="1" applyFill="1"/>
    <xf numFmtId="2" fontId="6" fillId="7" borderId="0" xfId="0" applyNumberFormat="1" applyFont="1" applyFill="1"/>
    <xf numFmtId="2" fontId="16" fillId="0" borderId="0" xfId="0" applyNumberFormat="1" applyFont="1"/>
    <xf numFmtId="2" fontId="8" fillId="8" borderId="3" xfId="0" applyNumberFormat="1" applyFont="1" applyFill="1" applyBorder="1"/>
    <xf numFmtId="0" fontId="17" fillId="2" borderId="0" xfId="0" applyFont="1" applyFill="1"/>
    <xf numFmtId="2" fontId="17" fillId="2" borderId="0" xfId="0" applyNumberFormat="1" applyFont="1" applyFill="1"/>
    <xf numFmtId="1" fontId="17" fillId="9" borderId="0" xfId="0" applyNumberFormat="1" applyFont="1" applyFill="1"/>
    <xf numFmtId="0" fontId="17" fillId="9" borderId="0" xfId="0" applyFont="1" applyFill="1"/>
    <xf numFmtId="0" fontId="1" fillId="2" borderId="0" xfId="0" applyFont="1" applyFill="1"/>
    <xf numFmtId="0" fontId="0" fillId="0" borderId="0" xfId="0"/>
    <xf numFmtId="0" fontId="4" fillId="4" borderId="0" xfId="0" applyFont="1" applyFill="1"/>
    <xf numFmtId="0" fontId="4" fillId="6" borderId="0" xfId="0" applyFont="1" applyFill="1"/>
    <xf numFmtId="0" fontId="18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0" fillId="0" borderId="0" xfId="0" applyFont="1" applyAlignment="1">
      <alignment horizontal="right" vertical="center" wrapText="1"/>
    </xf>
    <xf numFmtId="0" fontId="19" fillId="0" borderId="0" xfId="0" applyFont="1" applyAlignment="1">
      <alignment vertical="center" wrapText="1"/>
    </xf>
    <xf numFmtId="0" fontId="21" fillId="10" borderId="4" xfId="0" applyFont="1" applyFill="1" applyBorder="1" applyAlignment="1">
      <alignment horizontal="center" vertical="center" wrapText="1"/>
    </xf>
    <xf numFmtId="0" fontId="22" fillId="11" borderId="5" xfId="0" applyFont="1" applyFill="1" applyBorder="1" applyAlignment="1">
      <alignment horizontal="center" vertical="center" wrapText="1"/>
    </xf>
    <xf numFmtId="16" fontId="22" fillId="11" borderId="5" xfId="0" applyNumberFormat="1" applyFont="1" applyFill="1" applyBorder="1" applyAlignment="1">
      <alignment horizontal="center" vertical="center" wrapText="1"/>
    </xf>
    <xf numFmtId="17" fontId="22" fillId="11" borderId="5" xfId="0" applyNumberFormat="1" applyFont="1" applyFill="1" applyBorder="1" applyAlignment="1">
      <alignment horizontal="center" vertical="center" wrapText="1"/>
    </xf>
    <xf numFmtId="0" fontId="21" fillId="10" borderId="4" xfId="0" applyFont="1" applyFill="1" applyBorder="1" applyAlignment="1">
      <alignment horizontal="left" vertical="center" wrapText="1"/>
    </xf>
    <xf numFmtId="0" fontId="23" fillId="11" borderId="5" xfId="0" applyFont="1" applyFill="1" applyBorder="1" applyAlignment="1">
      <alignment horizontal="center" vertical="center" wrapText="1"/>
    </xf>
    <xf numFmtId="0" fontId="24" fillId="0" borderId="0" xfId="0" applyFont="1"/>
    <xf numFmtId="0" fontId="0" fillId="0" borderId="0" xfId="0" applyAlignment="1"/>
    <xf numFmtId="2" fontId="17" fillId="9" borderId="0" xfId="0" applyNumberFormat="1" applyFont="1" applyFill="1"/>
  </cellXfs>
  <cellStyles count="2">
    <cellStyle name="Hyperlink" xfId="1" builtinId="8"/>
    <cellStyle name="Normal" xfId="0" builtinId="0"/>
  </cellStyles>
  <dxfs count="8"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colors>
    <mruColors>
      <color rgb="FF1E27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10"/>
  <c:chart>
    <c:title>
      <c:tx>
        <c:rich>
          <a:bodyPr/>
          <a:lstStyle/>
          <a:p>
            <a:pPr>
              <a:defRPr/>
            </a:pPr>
            <a:r>
              <a:rPr lang="hu-HU"/>
              <a:t>Cybersecurity Awareness Trends (2004-2026)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OAM!$C$1</c:f>
              <c:strCache>
                <c:ptCount val="1"/>
                <c:pt idx="0">
                  <c:v>Y2004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OAM!$C$2:$C$11</c:f>
              <c:numCache>
                <c:formatCode>0.00</c:formatCode>
                <c:ptCount val="10"/>
                <c:pt idx="0">
                  <c:v>59.5</c:v>
                </c:pt>
                <c:pt idx="1">
                  <c:v>0</c:v>
                </c:pt>
                <c:pt idx="2">
                  <c:v>31.083333333333332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83.75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7F5-4345-B480-56BF421E65AE}"/>
            </c:ext>
          </c:extLst>
        </c:ser>
        <c:ser>
          <c:idx val="1"/>
          <c:order val="1"/>
          <c:tx>
            <c:strRef>
              <c:f>OAM!$D$1</c:f>
              <c:strCache>
                <c:ptCount val="1"/>
                <c:pt idx="0">
                  <c:v>Y2005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OAM!$D$2:$D$11</c:f>
              <c:numCache>
                <c:formatCode>0.00</c:formatCode>
                <c:ptCount val="10"/>
                <c:pt idx="0">
                  <c:v>53.666666666666664</c:v>
                </c:pt>
                <c:pt idx="1">
                  <c:v>0</c:v>
                </c:pt>
                <c:pt idx="2">
                  <c:v>20.333333333333332</c:v>
                </c:pt>
                <c:pt idx="3">
                  <c:v>0</c:v>
                </c:pt>
                <c:pt idx="4">
                  <c:v>7.916666666666667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13.75</c:v>
                </c:pt>
                <c:pt idx="9">
                  <c:v>64.5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7F5-4345-B480-56BF421E65AE}"/>
            </c:ext>
          </c:extLst>
        </c:ser>
        <c:ser>
          <c:idx val="2"/>
          <c:order val="2"/>
          <c:tx>
            <c:strRef>
              <c:f>OAM!$E$1</c:f>
              <c:strCache>
                <c:ptCount val="1"/>
                <c:pt idx="0">
                  <c:v>Y2006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OAM!$E$2:$E$11</c:f>
              <c:numCache>
                <c:formatCode>0.00</c:formatCode>
                <c:ptCount val="10"/>
                <c:pt idx="0">
                  <c:v>37.666666666666664</c:v>
                </c:pt>
                <c:pt idx="1">
                  <c:v>0</c:v>
                </c:pt>
                <c:pt idx="2">
                  <c:v>17.5</c:v>
                </c:pt>
                <c:pt idx="3">
                  <c:v>4.75</c:v>
                </c:pt>
                <c:pt idx="4">
                  <c:v>13.5</c:v>
                </c:pt>
                <c:pt idx="5">
                  <c:v>0</c:v>
                </c:pt>
                <c:pt idx="6">
                  <c:v>0</c:v>
                </c:pt>
                <c:pt idx="7">
                  <c:v>8.3333333333333339</c:v>
                </c:pt>
                <c:pt idx="8">
                  <c:v>14.25</c:v>
                </c:pt>
                <c:pt idx="9">
                  <c:v>54.916666666666664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C7F5-4345-B480-56BF421E65AE}"/>
            </c:ext>
          </c:extLst>
        </c:ser>
        <c:ser>
          <c:idx val="3"/>
          <c:order val="3"/>
          <c:tx>
            <c:strRef>
              <c:f>OAM!$F$1</c:f>
              <c:strCache>
                <c:ptCount val="1"/>
                <c:pt idx="0">
                  <c:v>Y2007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OAM!$F$2:$F$11</c:f>
              <c:numCache>
                <c:formatCode>0.00</c:formatCode>
                <c:ptCount val="10"/>
                <c:pt idx="0">
                  <c:v>31.166666666666668</c:v>
                </c:pt>
                <c:pt idx="1">
                  <c:v>0</c:v>
                </c:pt>
                <c:pt idx="2">
                  <c:v>13.5</c:v>
                </c:pt>
                <c:pt idx="3">
                  <c:v>4.5</c:v>
                </c:pt>
                <c:pt idx="4">
                  <c:v>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19.333333333333332</c:v>
                </c:pt>
                <c:pt idx="9">
                  <c:v>40.583333333333336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7F5-4345-B480-56BF421E65AE}"/>
            </c:ext>
          </c:extLst>
        </c:ser>
        <c:ser>
          <c:idx val="4"/>
          <c:order val="4"/>
          <c:tx>
            <c:strRef>
              <c:f>OAM!$G$1</c:f>
              <c:strCache>
                <c:ptCount val="1"/>
                <c:pt idx="0">
                  <c:v>Y2008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OAM!$G$2:$G$11</c:f>
              <c:numCache>
                <c:formatCode>0.00</c:formatCode>
                <c:ptCount val="10"/>
                <c:pt idx="0">
                  <c:v>28.5</c:v>
                </c:pt>
                <c:pt idx="1">
                  <c:v>0</c:v>
                </c:pt>
                <c:pt idx="2">
                  <c:v>13.083333333333334</c:v>
                </c:pt>
                <c:pt idx="3">
                  <c:v>12.25</c:v>
                </c:pt>
                <c:pt idx="4">
                  <c:v>36.166666666666664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16.5</c:v>
                </c:pt>
                <c:pt idx="9">
                  <c:v>23.416666666666668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C7F5-4345-B480-56BF421E65AE}"/>
            </c:ext>
          </c:extLst>
        </c:ser>
        <c:ser>
          <c:idx val="5"/>
          <c:order val="5"/>
          <c:tx>
            <c:strRef>
              <c:f>OAM!$H$1</c:f>
              <c:strCache>
                <c:ptCount val="1"/>
                <c:pt idx="0">
                  <c:v>Y2009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OAM!$H$2:$H$11</c:f>
              <c:numCache>
                <c:formatCode>0.00</c:formatCode>
                <c:ptCount val="10"/>
                <c:pt idx="0">
                  <c:v>39.666666666666664</c:v>
                </c:pt>
                <c:pt idx="1">
                  <c:v>0</c:v>
                </c:pt>
                <c:pt idx="2">
                  <c:v>15.25</c:v>
                </c:pt>
                <c:pt idx="3">
                  <c:v>8.6666666666666661</c:v>
                </c:pt>
                <c:pt idx="4">
                  <c:v>50.166666666666664</c:v>
                </c:pt>
                <c:pt idx="5">
                  <c:v>5.166666666666667</c:v>
                </c:pt>
                <c:pt idx="6">
                  <c:v>0</c:v>
                </c:pt>
                <c:pt idx="7">
                  <c:v>0</c:v>
                </c:pt>
                <c:pt idx="8">
                  <c:v>16.083333333333332</c:v>
                </c:pt>
                <c:pt idx="9">
                  <c:v>17.25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C7F5-4345-B480-56BF421E65AE}"/>
            </c:ext>
          </c:extLst>
        </c:ser>
        <c:ser>
          <c:idx val="6"/>
          <c:order val="6"/>
          <c:tx>
            <c:strRef>
              <c:f>OAM!$I$1</c:f>
              <c:strCache>
                <c:ptCount val="1"/>
                <c:pt idx="0">
                  <c:v>Y2010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OAM!$I$2:$I$11</c:f>
              <c:numCache>
                <c:formatCode>0.00</c:formatCode>
                <c:ptCount val="10"/>
                <c:pt idx="0">
                  <c:v>65.75</c:v>
                </c:pt>
                <c:pt idx="1">
                  <c:v>0</c:v>
                </c:pt>
                <c:pt idx="2">
                  <c:v>11</c:v>
                </c:pt>
                <c:pt idx="3">
                  <c:v>13.333333333333334</c:v>
                </c:pt>
                <c:pt idx="4">
                  <c:v>42.666666666666664</c:v>
                </c:pt>
                <c:pt idx="5">
                  <c:v>5.333333333333333</c:v>
                </c:pt>
                <c:pt idx="6">
                  <c:v>0</c:v>
                </c:pt>
                <c:pt idx="7">
                  <c:v>0</c:v>
                </c:pt>
                <c:pt idx="8">
                  <c:v>13.666666666666666</c:v>
                </c:pt>
                <c:pt idx="9">
                  <c:v>11.5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C7F5-4345-B480-56BF421E65AE}"/>
            </c:ext>
          </c:extLst>
        </c:ser>
        <c:ser>
          <c:idx val="7"/>
          <c:order val="7"/>
          <c:tx>
            <c:strRef>
              <c:f>OAM!$J$1</c:f>
              <c:strCache>
                <c:ptCount val="1"/>
                <c:pt idx="0">
                  <c:v>Y2011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OAM!$J$2:$J$11</c:f>
              <c:numCache>
                <c:formatCode>0.00</c:formatCode>
                <c:ptCount val="10"/>
                <c:pt idx="0">
                  <c:v>86.166666666666671</c:v>
                </c:pt>
                <c:pt idx="1">
                  <c:v>0</c:v>
                </c:pt>
                <c:pt idx="2">
                  <c:v>9</c:v>
                </c:pt>
                <c:pt idx="3">
                  <c:v>11.916666666666666</c:v>
                </c:pt>
                <c:pt idx="4">
                  <c:v>40.416666666666664</c:v>
                </c:pt>
                <c:pt idx="5">
                  <c:v>0</c:v>
                </c:pt>
                <c:pt idx="6">
                  <c:v>8</c:v>
                </c:pt>
                <c:pt idx="7">
                  <c:v>0</c:v>
                </c:pt>
                <c:pt idx="8">
                  <c:v>13.75</c:v>
                </c:pt>
                <c:pt idx="9">
                  <c:v>8.1666666666666661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C7F5-4345-B480-56BF421E65AE}"/>
            </c:ext>
          </c:extLst>
        </c:ser>
        <c:ser>
          <c:idx val="8"/>
          <c:order val="8"/>
          <c:tx>
            <c:strRef>
              <c:f>OAM!$K$1</c:f>
              <c:strCache>
                <c:ptCount val="1"/>
                <c:pt idx="0">
                  <c:v>Y2012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OAM!$K$2:$K$11</c:f>
              <c:numCache>
                <c:formatCode>0.00</c:formatCode>
                <c:ptCount val="10"/>
                <c:pt idx="0">
                  <c:v>91.083333333333329</c:v>
                </c:pt>
                <c:pt idx="1">
                  <c:v>0</c:v>
                </c:pt>
                <c:pt idx="2">
                  <c:v>8</c:v>
                </c:pt>
                <c:pt idx="3">
                  <c:v>13.583333333333334</c:v>
                </c:pt>
                <c:pt idx="4">
                  <c:v>40.083333333333336</c:v>
                </c:pt>
                <c:pt idx="5">
                  <c:v>4.833333333333333</c:v>
                </c:pt>
                <c:pt idx="6">
                  <c:v>13.583333333333334</c:v>
                </c:pt>
                <c:pt idx="7">
                  <c:v>0</c:v>
                </c:pt>
                <c:pt idx="8">
                  <c:v>14.5</c:v>
                </c:pt>
                <c:pt idx="9">
                  <c:v>7.25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8-C7F5-4345-B480-56BF421E65AE}"/>
            </c:ext>
          </c:extLst>
        </c:ser>
        <c:ser>
          <c:idx val="9"/>
          <c:order val="9"/>
          <c:tx>
            <c:strRef>
              <c:f>OAM!$L$1</c:f>
              <c:strCache>
                <c:ptCount val="1"/>
                <c:pt idx="0">
                  <c:v>Y2013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OAM!$L$2:$L$11</c:f>
              <c:numCache>
                <c:formatCode>0.00</c:formatCode>
                <c:ptCount val="10"/>
                <c:pt idx="0">
                  <c:v>81.583333333333329</c:v>
                </c:pt>
                <c:pt idx="1">
                  <c:v>0</c:v>
                </c:pt>
                <c:pt idx="2">
                  <c:v>9.4166666666666661</c:v>
                </c:pt>
                <c:pt idx="3">
                  <c:v>13.166666666666666</c:v>
                </c:pt>
                <c:pt idx="4">
                  <c:v>65.25</c:v>
                </c:pt>
                <c:pt idx="5">
                  <c:v>2.1666666666666665</c:v>
                </c:pt>
                <c:pt idx="6">
                  <c:v>18.333333333333332</c:v>
                </c:pt>
                <c:pt idx="7">
                  <c:v>0.91666666666666663</c:v>
                </c:pt>
                <c:pt idx="8">
                  <c:v>17.5</c:v>
                </c:pt>
                <c:pt idx="9">
                  <c:v>6.666666666666667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9-C7F5-4345-B480-56BF421E65AE}"/>
            </c:ext>
          </c:extLst>
        </c:ser>
        <c:ser>
          <c:idx val="10"/>
          <c:order val="10"/>
          <c:tx>
            <c:strRef>
              <c:f>OAM!$M$1</c:f>
              <c:strCache>
                <c:ptCount val="1"/>
                <c:pt idx="0">
                  <c:v>Y2014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OAM!$M$2:$M$11</c:f>
              <c:numCache>
                <c:formatCode>0.00</c:formatCode>
                <c:ptCount val="10"/>
                <c:pt idx="0">
                  <c:v>69.083333333333329</c:v>
                </c:pt>
                <c:pt idx="1">
                  <c:v>0</c:v>
                </c:pt>
                <c:pt idx="2">
                  <c:v>9.5833333333333339</c:v>
                </c:pt>
                <c:pt idx="3">
                  <c:v>14.5</c:v>
                </c:pt>
                <c:pt idx="4">
                  <c:v>76.833333333333329</c:v>
                </c:pt>
                <c:pt idx="5">
                  <c:v>1.5833333333333333</c:v>
                </c:pt>
                <c:pt idx="6">
                  <c:v>27.25</c:v>
                </c:pt>
                <c:pt idx="7">
                  <c:v>0</c:v>
                </c:pt>
                <c:pt idx="8">
                  <c:v>15.666666666666666</c:v>
                </c:pt>
                <c:pt idx="9">
                  <c:v>6.083333333333333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A-C7F5-4345-B480-56BF421E65AE}"/>
            </c:ext>
          </c:extLst>
        </c:ser>
        <c:ser>
          <c:idx val="11"/>
          <c:order val="11"/>
          <c:tx>
            <c:strRef>
              <c:f>OAM!$N$1</c:f>
              <c:strCache>
                <c:ptCount val="1"/>
                <c:pt idx="0">
                  <c:v>Y2015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OAM!$N$2:$N$11</c:f>
              <c:numCache>
                <c:formatCode>0.00</c:formatCode>
                <c:ptCount val="10"/>
                <c:pt idx="0">
                  <c:v>51.25</c:v>
                </c:pt>
                <c:pt idx="1">
                  <c:v>0</c:v>
                </c:pt>
                <c:pt idx="2">
                  <c:v>9.3333333333333339</c:v>
                </c:pt>
                <c:pt idx="3">
                  <c:v>12.75</c:v>
                </c:pt>
                <c:pt idx="4">
                  <c:v>89.333333333333329</c:v>
                </c:pt>
                <c:pt idx="5">
                  <c:v>5.166666666666667</c:v>
                </c:pt>
                <c:pt idx="6">
                  <c:v>44.916666666666664</c:v>
                </c:pt>
                <c:pt idx="7">
                  <c:v>0</c:v>
                </c:pt>
                <c:pt idx="8">
                  <c:v>16.166666666666668</c:v>
                </c:pt>
                <c:pt idx="9">
                  <c:v>5.416666666666667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B-C7F5-4345-B480-56BF421E65AE}"/>
            </c:ext>
          </c:extLst>
        </c:ser>
        <c:ser>
          <c:idx val="12"/>
          <c:order val="12"/>
          <c:tx>
            <c:strRef>
              <c:f>OAM!$O$1</c:f>
              <c:strCache>
                <c:ptCount val="1"/>
                <c:pt idx="0">
                  <c:v>Y2016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OAM!$O$2:$O$11</c:f>
              <c:numCache>
                <c:formatCode>0.00</c:formatCode>
                <c:ptCount val="10"/>
                <c:pt idx="0">
                  <c:v>22.916666666666668</c:v>
                </c:pt>
                <c:pt idx="1">
                  <c:v>0</c:v>
                </c:pt>
                <c:pt idx="2">
                  <c:v>9.5</c:v>
                </c:pt>
                <c:pt idx="3">
                  <c:v>12.416666666666666</c:v>
                </c:pt>
                <c:pt idx="4">
                  <c:v>59.916666666666664</c:v>
                </c:pt>
                <c:pt idx="5">
                  <c:v>6.666666666666667</c:v>
                </c:pt>
                <c:pt idx="6">
                  <c:v>38.583333333333336</c:v>
                </c:pt>
                <c:pt idx="7">
                  <c:v>0</c:v>
                </c:pt>
                <c:pt idx="8">
                  <c:v>16.583333333333332</c:v>
                </c:pt>
                <c:pt idx="9">
                  <c:v>4.083333333333333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C-C7F5-4345-B480-56BF421E65AE}"/>
            </c:ext>
          </c:extLst>
        </c:ser>
        <c:ser>
          <c:idx val="13"/>
          <c:order val="13"/>
          <c:tx>
            <c:strRef>
              <c:f>OAM!$P$1</c:f>
              <c:strCache>
                <c:ptCount val="1"/>
                <c:pt idx="0">
                  <c:v>Y2017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OAM!$P$2:$P$11</c:f>
              <c:numCache>
                <c:formatCode>0.00</c:formatCode>
                <c:ptCount val="10"/>
                <c:pt idx="0">
                  <c:v>8.0833333333333339</c:v>
                </c:pt>
                <c:pt idx="1">
                  <c:v>0.75</c:v>
                </c:pt>
                <c:pt idx="2">
                  <c:v>6</c:v>
                </c:pt>
                <c:pt idx="3">
                  <c:v>13.916666666666666</c:v>
                </c:pt>
                <c:pt idx="4">
                  <c:v>49.75</c:v>
                </c:pt>
                <c:pt idx="5">
                  <c:v>7.083333333333333</c:v>
                </c:pt>
                <c:pt idx="6">
                  <c:v>17.916666666666668</c:v>
                </c:pt>
                <c:pt idx="7">
                  <c:v>0</c:v>
                </c:pt>
                <c:pt idx="8">
                  <c:v>15.166666666666666</c:v>
                </c:pt>
                <c:pt idx="9">
                  <c:v>2.75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D-C7F5-4345-B480-56BF421E65AE}"/>
            </c:ext>
          </c:extLst>
        </c:ser>
        <c:ser>
          <c:idx val="14"/>
          <c:order val="14"/>
          <c:tx>
            <c:strRef>
              <c:f>OAM!$Q$1</c:f>
              <c:strCache>
                <c:ptCount val="1"/>
                <c:pt idx="0">
                  <c:v>Y2018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OAM!$Q$2:$Q$11</c:f>
              <c:numCache>
                <c:formatCode>0.00</c:formatCode>
                <c:ptCount val="10"/>
                <c:pt idx="0">
                  <c:v>22.25</c:v>
                </c:pt>
                <c:pt idx="1">
                  <c:v>4.583333333333333</c:v>
                </c:pt>
                <c:pt idx="2">
                  <c:v>6.5</c:v>
                </c:pt>
                <c:pt idx="3">
                  <c:v>15</c:v>
                </c:pt>
                <c:pt idx="4">
                  <c:v>36.083333333333336</c:v>
                </c:pt>
                <c:pt idx="5">
                  <c:v>8.25</c:v>
                </c:pt>
                <c:pt idx="6">
                  <c:v>62.833333333333336</c:v>
                </c:pt>
                <c:pt idx="7">
                  <c:v>0.83333333333333337</c:v>
                </c:pt>
                <c:pt idx="8">
                  <c:v>15.75</c:v>
                </c:pt>
                <c:pt idx="9">
                  <c:v>2.9166666666666665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E-C7F5-4345-B480-56BF421E65AE}"/>
            </c:ext>
          </c:extLst>
        </c:ser>
        <c:ser>
          <c:idx val="15"/>
          <c:order val="15"/>
          <c:tx>
            <c:strRef>
              <c:f>OAM!$R$1</c:f>
              <c:strCache>
                <c:ptCount val="1"/>
                <c:pt idx="0">
                  <c:v>Y2019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OAM!$R$2:$R$11</c:f>
              <c:numCache>
                <c:formatCode>0.00</c:formatCode>
                <c:ptCount val="10"/>
                <c:pt idx="0">
                  <c:v>27.583333333333332</c:v>
                </c:pt>
                <c:pt idx="1">
                  <c:v>4.166666666666667</c:v>
                </c:pt>
                <c:pt idx="2">
                  <c:v>7.416666666666667</c:v>
                </c:pt>
                <c:pt idx="3">
                  <c:v>13.583333333333334</c:v>
                </c:pt>
                <c:pt idx="4">
                  <c:v>24.75</c:v>
                </c:pt>
                <c:pt idx="5">
                  <c:v>3.25</c:v>
                </c:pt>
                <c:pt idx="6">
                  <c:v>37.583333333333336</c:v>
                </c:pt>
                <c:pt idx="7">
                  <c:v>0</c:v>
                </c:pt>
                <c:pt idx="8">
                  <c:v>13.833333333333334</c:v>
                </c:pt>
                <c:pt idx="9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F-C7F5-4345-B480-56BF421E65AE}"/>
            </c:ext>
          </c:extLst>
        </c:ser>
        <c:ser>
          <c:idx val="16"/>
          <c:order val="16"/>
          <c:tx>
            <c:strRef>
              <c:f>OAM!$S$1</c:f>
              <c:strCache>
                <c:ptCount val="1"/>
                <c:pt idx="0">
                  <c:v>Y2020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OAM!$S$2:$S$11</c:f>
              <c:numCache>
                <c:formatCode>0.00</c:formatCode>
                <c:ptCount val="10"/>
                <c:pt idx="0">
                  <c:v>27.083333333333332</c:v>
                </c:pt>
                <c:pt idx="1">
                  <c:v>3.75</c:v>
                </c:pt>
                <c:pt idx="2">
                  <c:v>24.166666666666668</c:v>
                </c:pt>
                <c:pt idx="3">
                  <c:v>17.916666666666668</c:v>
                </c:pt>
                <c:pt idx="4">
                  <c:v>21.166666666666668</c:v>
                </c:pt>
                <c:pt idx="5">
                  <c:v>7.333333333333333</c:v>
                </c:pt>
                <c:pt idx="6">
                  <c:v>53.083333333333336</c:v>
                </c:pt>
                <c:pt idx="7">
                  <c:v>0</c:v>
                </c:pt>
                <c:pt idx="8">
                  <c:v>14.666666666666666</c:v>
                </c:pt>
                <c:pt idx="9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0-C7F5-4345-B480-56BF421E65AE}"/>
            </c:ext>
          </c:extLst>
        </c:ser>
        <c:ser>
          <c:idx val="17"/>
          <c:order val="17"/>
          <c:tx>
            <c:strRef>
              <c:f>OAM!$T$1</c:f>
              <c:strCache>
                <c:ptCount val="1"/>
                <c:pt idx="0">
                  <c:v>Y2021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OAM!$T$2:$T$11</c:f>
              <c:numCache>
                <c:formatCode>0.00</c:formatCode>
                <c:ptCount val="10"/>
                <c:pt idx="0">
                  <c:v>17.666666666666668</c:v>
                </c:pt>
                <c:pt idx="1">
                  <c:v>7.083333333333333</c:v>
                </c:pt>
                <c:pt idx="2">
                  <c:v>6.833333333333333</c:v>
                </c:pt>
                <c:pt idx="3">
                  <c:v>23.416666666666668</c:v>
                </c:pt>
                <c:pt idx="4">
                  <c:v>18.166666666666668</c:v>
                </c:pt>
                <c:pt idx="5">
                  <c:v>5.083333333333333</c:v>
                </c:pt>
                <c:pt idx="6">
                  <c:v>42.583333333333336</c:v>
                </c:pt>
                <c:pt idx="7">
                  <c:v>0.83333333333333337</c:v>
                </c:pt>
                <c:pt idx="8">
                  <c:v>11.5</c:v>
                </c:pt>
                <c:pt idx="9">
                  <c:v>2.5833333333333335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1-C7F5-4345-B480-56BF421E65AE}"/>
            </c:ext>
          </c:extLst>
        </c:ser>
        <c:ser>
          <c:idx val="18"/>
          <c:order val="18"/>
          <c:tx>
            <c:strRef>
              <c:f>OAM!$U$1</c:f>
              <c:strCache>
                <c:ptCount val="1"/>
                <c:pt idx="0">
                  <c:v>Y2022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OAM!$U$2:$U$11</c:f>
              <c:numCache>
                <c:formatCode>0.00</c:formatCode>
                <c:ptCount val="10"/>
                <c:pt idx="0">
                  <c:v>11.75</c:v>
                </c:pt>
                <c:pt idx="1">
                  <c:v>8.5833333333333339</c:v>
                </c:pt>
                <c:pt idx="2">
                  <c:v>6</c:v>
                </c:pt>
                <c:pt idx="3">
                  <c:v>28.5</c:v>
                </c:pt>
                <c:pt idx="4">
                  <c:v>18.583333333333332</c:v>
                </c:pt>
                <c:pt idx="5">
                  <c:v>18.916666666666668</c:v>
                </c:pt>
                <c:pt idx="6">
                  <c:v>45</c:v>
                </c:pt>
                <c:pt idx="7">
                  <c:v>0</c:v>
                </c:pt>
                <c:pt idx="8">
                  <c:v>15.833333333333334</c:v>
                </c:pt>
                <c:pt idx="9">
                  <c:v>2.75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2-C7F5-4345-B480-56BF421E65AE}"/>
            </c:ext>
          </c:extLst>
        </c:ser>
        <c:ser>
          <c:idx val="19"/>
          <c:order val="19"/>
          <c:tx>
            <c:strRef>
              <c:f>OAM!$V$1</c:f>
              <c:strCache>
                <c:ptCount val="1"/>
                <c:pt idx="0">
                  <c:v>Y2023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OAM!$V$2:$V$11</c:f>
              <c:numCache>
                <c:formatCode>0.00</c:formatCode>
                <c:ptCount val="10"/>
                <c:pt idx="0">
                  <c:v>14</c:v>
                </c:pt>
                <c:pt idx="1">
                  <c:v>8.6666666666666661</c:v>
                </c:pt>
                <c:pt idx="2">
                  <c:v>6.333333333333333</c:v>
                </c:pt>
                <c:pt idx="3">
                  <c:v>39.083333333333336</c:v>
                </c:pt>
                <c:pt idx="4">
                  <c:v>19.833333333333332</c:v>
                </c:pt>
                <c:pt idx="5">
                  <c:v>18.333333333333332</c:v>
                </c:pt>
                <c:pt idx="6">
                  <c:v>69.583333333333329</c:v>
                </c:pt>
                <c:pt idx="7">
                  <c:v>1.5833333333333333</c:v>
                </c:pt>
                <c:pt idx="8">
                  <c:v>14.416666666666666</c:v>
                </c:pt>
                <c:pt idx="9">
                  <c:v>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3-C7F5-4345-B480-56BF421E65AE}"/>
            </c:ext>
          </c:extLst>
        </c:ser>
        <c:ser>
          <c:idx val="20"/>
          <c:order val="20"/>
          <c:tx>
            <c:strRef>
              <c:f>OAM!$W$1</c:f>
              <c:strCache>
                <c:ptCount val="1"/>
                <c:pt idx="0">
                  <c:v>Y2024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OAM!$W$2:$W$11</c:f>
              <c:numCache>
                <c:formatCode>0.00</c:formatCode>
                <c:ptCount val="10"/>
                <c:pt idx="0">
                  <c:v>20.166666666666668</c:v>
                </c:pt>
                <c:pt idx="1">
                  <c:v>10.75</c:v>
                </c:pt>
                <c:pt idx="2">
                  <c:v>9.8333333333333339</c:v>
                </c:pt>
                <c:pt idx="3">
                  <c:v>37.25</c:v>
                </c:pt>
                <c:pt idx="4">
                  <c:v>21.25</c:v>
                </c:pt>
                <c:pt idx="5">
                  <c:v>13.666666666666666</c:v>
                </c:pt>
                <c:pt idx="6">
                  <c:v>54.25</c:v>
                </c:pt>
                <c:pt idx="7">
                  <c:v>0</c:v>
                </c:pt>
                <c:pt idx="8">
                  <c:v>19.25</c:v>
                </c:pt>
                <c:pt idx="9">
                  <c:v>3.5833333333333335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4-C7F5-4345-B480-56BF421E65AE}"/>
            </c:ext>
          </c:extLst>
        </c:ser>
        <c:ser>
          <c:idx val="21"/>
          <c:order val="21"/>
          <c:tx>
            <c:strRef>
              <c:f>OAM!$X$1</c:f>
              <c:strCache>
                <c:ptCount val="1"/>
                <c:pt idx="0">
                  <c:v>Y2025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OAM!$X$2:$X$11</c:f>
              <c:numCache>
                <c:formatCode>0.00</c:formatCode>
                <c:ptCount val="10"/>
                <c:pt idx="0">
                  <c:v>30.416666666666668</c:v>
                </c:pt>
                <c:pt idx="1">
                  <c:v>25.916666666666668</c:v>
                </c:pt>
                <c:pt idx="2">
                  <c:v>9.8333333333333339</c:v>
                </c:pt>
                <c:pt idx="3">
                  <c:v>41.25</c:v>
                </c:pt>
                <c:pt idx="4">
                  <c:v>26.75</c:v>
                </c:pt>
                <c:pt idx="5">
                  <c:v>34.083333333333336</c:v>
                </c:pt>
                <c:pt idx="6">
                  <c:v>44.75</c:v>
                </c:pt>
                <c:pt idx="7">
                  <c:v>5.25</c:v>
                </c:pt>
                <c:pt idx="8">
                  <c:v>18.166666666666668</c:v>
                </c:pt>
                <c:pt idx="9">
                  <c:v>3.5833333333333335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5-C7F5-4345-B480-56BF421E65AE}"/>
            </c:ext>
          </c:extLst>
        </c:ser>
        <c:ser>
          <c:idx val="22"/>
          <c:order val="22"/>
          <c:tx>
            <c:strRef>
              <c:f>OAM!$Y$1</c:f>
              <c:strCache>
                <c:ptCount val="1"/>
                <c:pt idx="0">
                  <c:v>Y2026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strRef>
              <c:f>OAM!$C$1:$Y$1</c:f>
              <c:strCache>
                <c:ptCount val="23"/>
                <c:pt idx="0">
                  <c:v>Y2004</c:v>
                </c:pt>
                <c:pt idx="1">
                  <c:v>Y2005</c:v>
                </c:pt>
                <c:pt idx="2">
                  <c:v>Y2006</c:v>
                </c:pt>
                <c:pt idx="3">
                  <c:v>Y2007</c:v>
                </c:pt>
                <c:pt idx="4">
                  <c:v>Y2008</c:v>
                </c:pt>
                <c:pt idx="5">
                  <c:v>Y2009</c:v>
                </c:pt>
                <c:pt idx="6">
                  <c:v>Y2010</c:v>
                </c:pt>
                <c:pt idx="7">
                  <c:v>Y2011</c:v>
                </c:pt>
                <c:pt idx="8">
                  <c:v>Y2012</c:v>
                </c:pt>
                <c:pt idx="9">
                  <c:v>Y2013</c:v>
                </c:pt>
                <c:pt idx="10">
                  <c:v>Y2014</c:v>
                </c:pt>
                <c:pt idx="11">
                  <c:v>Y2015</c:v>
                </c:pt>
                <c:pt idx="12">
                  <c:v>Y2016</c:v>
                </c:pt>
                <c:pt idx="13">
                  <c:v>Y2017</c:v>
                </c:pt>
                <c:pt idx="14">
                  <c:v>Y2018</c:v>
                </c:pt>
                <c:pt idx="15">
                  <c:v>Y2019</c:v>
                </c:pt>
                <c:pt idx="16">
                  <c:v>Y2020</c:v>
                </c:pt>
                <c:pt idx="17">
                  <c:v>Y2021</c:v>
                </c:pt>
                <c:pt idx="18">
                  <c:v>Y2022</c:v>
                </c:pt>
                <c:pt idx="19">
                  <c:v>Y2023</c:v>
                </c:pt>
                <c:pt idx="20">
                  <c:v>Y2024</c:v>
                </c:pt>
                <c:pt idx="21">
                  <c:v>Y2025</c:v>
                </c:pt>
                <c:pt idx="22">
                  <c:v>Y2026</c:v>
                </c:pt>
              </c:strCache>
            </c:strRef>
          </c:cat>
          <c:val>
            <c:numRef>
              <c:f>OAM!$Y$2:$Y$11</c:f>
              <c:numCache>
                <c:formatCode>0.00</c:formatCode>
                <c:ptCount val="10"/>
                <c:pt idx="0">
                  <c:v>37</c:v>
                </c:pt>
                <c:pt idx="1">
                  <c:v>30.5</c:v>
                </c:pt>
                <c:pt idx="2">
                  <c:v>13.5</c:v>
                </c:pt>
                <c:pt idx="3">
                  <c:v>82</c:v>
                </c:pt>
                <c:pt idx="4">
                  <c:v>43</c:v>
                </c:pt>
                <c:pt idx="5">
                  <c:v>47.5</c:v>
                </c:pt>
                <c:pt idx="6">
                  <c:v>43</c:v>
                </c:pt>
                <c:pt idx="7">
                  <c:v>16</c:v>
                </c:pt>
                <c:pt idx="8">
                  <c:v>25</c:v>
                </c:pt>
                <c:pt idx="9">
                  <c:v>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6-C7F5-4345-B480-56BF421E6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hu-HU"/>
                  <a:t>Year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hu-HU"/>
                  <a:t>Search Interest (%)</a:t>
                </a:r>
              </a:p>
            </c:rich>
          </c:tx>
          <c:overlay val="1"/>
        </c:title>
        <c:numFmt formatCode="0.0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1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hu-HU"/>
              <a:t>Average Interest by Keyword (2004-2026)</a:t>
            </a:r>
          </a:p>
        </c:rich>
      </c:tx>
      <c:overlay val="1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Statistics!$B$1</c:f>
              <c:strCache>
                <c:ptCount val="1"/>
                <c:pt idx="0">
                  <c:v>Average</c:v>
                </c:pt>
              </c:strCache>
            </c:strRef>
          </c:tx>
          <c:spPr>
            <a:ln>
              <a:prstDash val="solid"/>
            </a:ln>
          </c:spPr>
          <c:invertIfNegative val="1"/>
          <c:cat>
            <c:strRef>
              <c:f>Statistics!$A$2:$A$11</c:f>
              <c:strCache>
                <c:ptCount val="10"/>
                <c:pt idx="0">
                  <c:v>Cybersecurity</c:v>
                </c:pt>
                <c:pt idx="1">
                  <c:v>Data breach</c:v>
                </c:pt>
                <c:pt idx="2">
                  <c:v>Virus</c:v>
                </c:pt>
                <c:pt idx="3">
                  <c:v>Phishing</c:v>
                </c:pt>
                <c:pt idx="4">
                  <c:v>Malware</c:v>
                </c:pt>
                <c:pt idx="5">
                  <c:v>Network security</c:v>
                </c:pt>
                <c:pt idx="6">
                  <c:v>Endpoint security</c:v>
                </c:pt>
                <c:pt idx="7">
                  <c:v>Identity theft</c:v>
                </c:pt>
                <c:pt idx="8">
                  <c:v>Encryption</c:v>
                </c:pt>
                <c:pt idx="9">
                  <c:v>Firewall</c:v>
                </c:pt>
              </c:strCache>
            </c:strRef>
          </c:cat>
          <c:val>
            <c:numRef>
              <c:f>Statistics!$B$2:$B$11</c:f>
              <c:numCache>
                <c:formatCode>0.00</c:formatCode>
                <c:ptCount val="10"/>
                <c:pt idx="0">
                  <c:v>40.744360902255636</c:v>
                </c:pt>
                <c:pt idx="1">
                  <c:v>3.5789473684210527</c:v>
                </c:pt>
                <c:pt idx="2">
                  <c:v>11.808270676691729</c:v>
                </c:pt>
                <c:pt idx="3">
                  <c:v>16.484962406015036</c:v>
                </c:pt>
                <c:pt idx="4">
                  <c:v>35.357142857142854</c:v>
                </c:pt>
                <c:pt idx="5">
                  <c:v>6.9849624060150379</c:v>
                </c:pt>
                <c:pt idx="6">
                  <c:v>26.409774436090224</c:v>
                </c:pt>
                <c:pt idx="7">
                  <c:v>0.92105263157894735</c:v>
                </c:pt>
                <c:pt idx="8">
                  <c:v>14.909774436090226</c:v>
                </c:pt>
                <c:pt idx="9">
                  <c:v>16.304511278195488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BF-4792-88A8-16E69713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hu-HU"/>
                  <a:t>Average Interest (%)</a:t>
                </a:r>
              </a:p>
            </c:rich>
          </c:tx>
          <c:overlay val="1"/>
        </c:title>
        <c:numFmt formatCode="0.0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0</xdr:rowOff>
    </xdr:from>
    <xdr:to>
      <xdr:col>2</xdr:col>
      <xdr:colOff>815340</xdr:colOff>
      <xdr:row>28</xdr:row>
      <xdr:rowOff>22860</xdr:rowOff>
    </xdr:to>
    <xdr:pic>
      <xdr:nvPicPr>
        <xdr:cNvPr id="18" name="Picture 17" descr="COCO">
          <a:extLst>
            <a:ext uri="{FF2B5EF4-FFF2-40B4-BE49-F238E27FC236}">
              <a16:creationId xmlns:a16="http://schemas.microsoft.com/office/drawing/2014/main" id="{E8FA2C65-0221-796C-1C8B-1827E5C30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0</xdr:rowOff>
    </xdr:from>
    <xdr:ext cx="9000000" cy="432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0</xdr:colOff>
      <xdr:row>27</xdr:row>
      <xdr:rowOff>0</xdr:rowOff>
    </xdr:from>
    <xdr:ext cx="7200000" cy="432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167882820260213193226.html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zoomScale="150" zoomScaleNormal="150" workbookViewId="0">
      <selection activeCell="B2" sqref="B2"/>
    </sheetView>
  </sheetViews>
  <sheetFormatPr defaultRowHeight="14.4" x14ac:dyDescent="0.3"/>
  <cols>
    <col min="1" max="1" width="15.77734375" bestFit="1" customWidth="1"/>
    <col min="2" max="2" width="16.6640625" bestFit="1" customWidth="1"/>
    <col min="3" max="3" width="58.77734375" bestFit="1" customWidth="1"/>
  </cols>
  <sheetData>
    <row r="1" spans="1:3" ht="15.6" x14ac:dyDescent="0.3">
      <c r="A1" s="7" t="s">
        <v>21</v>
      </c>
      <c r="B1" s="7" t="s">
        <v>22</v>
      </c>
      <c r="C1" s="7" t="s">
        <v>23</v>
      </c>
    </row>
    <row r="2" spans="1:3" x14ac:dyDescent="0.3">
      <c r="A2" t="s">
        <v>24</v>
      </c>
      <c r="B2" s="15" t="str">
        <f>HYPERLINK("#Dashboard!A1","Go to Dashboard")</f>
        <v>Go to Dashboard</v>
      </c>
      <c r="C2" t="s">
        <v>376</v>
      </c>
    </row>
    <row r="3" spans="1:3" x14ac:dyDescent="0.3">
      <c r="A3" t="s">
        <v>25</v>
      </c>
      <c r="B3" s="15" t="str">
        <f>HYPERLINK("#'Raw Data'!A1","Go to Raw Data")</f>
        <v>Go to Raw Data</v>
      </c>
      <c r="C3" t="s">
        <v>26</v>
      </c>
    </row>
    <row r="4" spans="1:3" x14ac:dyDescent="0.3">
      <c r="A4" t="s">
        <v>27</v>
      </c>
      <c r="B4" s="15" t="str">
        <f>HYPERLINK("#OAM!A1","Go to OAM")</f>
        <v>Go to OAM</v>
      </c>
      <c r="C4" t="s">
        <v>377</v>
      </c>
    </row>
    <row r="5" spans="1:3" x14ac:dyDescent="0.3">
      <c r="A5" t="s">
        <v>28</v>
      </c>
      <c r="B5" s="15" t="str">
        <f>HYPERLINK("#'OAM Transposed'!A1","Go to OAM T")</f>
        <v>Go to OAM T</v>
      </c>
      <c r="C5" t="s">
        <v>378</v>
      </c>
    </row>
    <row r="6" spans="1:3" x14ac:dyDescent="0.3">
      <c r="A6" t="s">
        <v>391</v>
      </c>
      <c r="B6" s="15" t="str">
        <f>HYPERLINK("#'OAM Rank'!A1","Go to OAM Rank")</f>
        <v>Go to OAM Rank</v>
      </c>
    </row>
    <row r="7" spans="1:3" x14ac:dyDescent="0.3">
      <c r="A7" t="s">
        <v>29</v>
      </c>
      <c r="B7" s="15" t="str">
        <f>HYPERLINK("#Statistics!A1","Go to Statistics")</f>
        <v>Go to Statistics</v>
      </c>
      <c r="C7" t="s">
        <v>30</v>
      </c>
    </row>
    <row r="8" spans="1:3" x14ac:dyDescent="0.3">
      <c r="A8" t="s">
        <v>31</v>
      </c>
      <c r="B8" s="15" t="str">
        <f>HYPERLINK("#'Temporal Analysis'!A1","Go to Temporal")</f>
        <v>Go to Temporal</v>
      </c>
      <c r="C8" t="s">
        <v>379</v>
      </c>
    </row>
    <row r="9" spans="1:3" x14ac:dyDescent="0.3">
      <c r="A9" t="s">
        <v>32</v>
      </c>
      <c r="B9" s="15" t="str">
        <f>HYPERLINK("#Charts!A1","Go to Charts")</f>
        <v>Go to Charts</v>
      </c>
      <c r="C9" t="s">
        <v>33</v>
      </c>
    </row>
    <row r="12" spans="1:3" x14ac:dyDescent="0.3">
      <c r="A12" t="s">
        <v>34</v>
      </c>
      <c r="C12" t="s">
        <v>35</v>
      </c>
    </row>
    <row r="13" spans="1:3" x14ac:dyDescent="0.3">
      <c r="A13" t="s">
        <v>36</v>
      </c>
      <c r="C13" t="s">
        <v>37</v>
      </c>
    </row>
    <row r="14" spans="1:3" x14ac:dyDescent="0.3">
      <c r="A14" t="s">
        <v>38</v>
      </c>
      <c r="C14" t="s">
        <v>39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7"/>
  <sheetViews>
    <sheetView topLeftCell="A3" zoomScale="70" zoomScaleNormal="70" workbookViewId="0">
      <selection sqref="A1:D1"/>
    </sheetView>
  </sheetViews>
  <sheetFormatPr defaultRowHeight="14.4" x14ac:dyDescent="0.3"/>
  <cols>
    <col min="1" max="1" width="36.44140625" bestFit="1" customWidth="1"/>
    <col min="2" max="2" width="15" bestFit="1" customWidth="1"/>
    <col min="3" max="3" width="18.88671875" bestFit="1" customWidth="1"/>
    <col min="4" max="4" width="25" customWidth="1"/>
  </cols>
  <sheetData>
    <row r="1" spans="1:4" ht="23.4" x14ac:dyDescent="0.45">
      <c r="A1" s="32" t="s">
        <v>0</v>
      </c>
      <c r="B1" s="33"/>
      <c r="C1" s="33"/>
      <c r="D1" s="33"/>
    </row>
    <row r="3" spans="1:4" ht="18" x14ac:dyDescent="0.35">
      <c r="A3" s="1" t="s">
        <v>1</v>
      </c>
    </row>
    <row r="4" spans="1:4" x14ac:dyDescent="0.3">
      <c r="A4" s="2" t="s">
        <v>2</v>
      </c>
      <c r="B4" s="3">
        <f>COUNTA('Raw Data'!B2:B267)</f>
        <v>266</v>
      </c>
    </row>
    <row r="5" spans="1:4" x14ac:dyDescent="0.3">
      <c r="A5" s="2" t="s">
        <v>3</v>
      </c>
      <c r="B5" s="3">
        <f>COUNTA(Statistics!A2:A11)</f>
        <v>10</v>
      </c>
    </row>
    <row r="6" spans="1:4" x14ac:dyDescent="0.3">
      <c r="A6" s="2" t="s">
        <v>4</v>
      </c>
      <c r="B6" s="3">
        <f>YEAR(MAX('Raw Data'!B2:B267))-YEAR(MIN('Raw Data'!B2:B267))</f>
        <v>0</v>
      </c>
    </row>
    <row r="7" spans="1:4" x14ac:dyDescent="0.3">
      <c r="A7" s="2" t="s">
        <v>5</v>
      </c>
      <c r="B7" s="23">
        <f>AVERAGE(Statistics!B2:B11)</f>
        <v>17.350375939849624</v>
      </c>
    </row>
    <row r="8" spans="1:4" x14ac:dyDescent="0.3">
      <c r="A8" s="2" t="s">
        <v>6</v>
      </c>
      <c r="B8" s="23">
        <f>MAX(Statistics!B2:B11)</f>
        <v>40.744360902255636</v>
      </c>
      <c r="C8" s="3" t="str">
        <f>INDEX(Statistics!A2:A11,MATCH(MAX(Statistics!B2:B11),Statistics!B2:B11,0))</f>
        <v>Cybersecurity</v>
      </c>
    </row>
    <row r="9" spans="1:4" x14ac:dyDescent="0.3">
      <c r="A9" s="2" t="s">
        <v>7</v>
      </c>
      <c r="B9" s="23">
        <f>MIN(Statistics!B2:B11)</f>
        <v>0.92105263157894735</v>
      </c>
      <c r="C9" s="3" t="str">
        <f>INDEX(Statistics!A2:A11,MATCH(MIN(Statistics!B2:B11),Statistics!B2:B11,0))</f>
        <v>Identity theft</v>
      </c>
    </row>
    <row r="10" spans="1:4" x14ac:dyDescent="0.3">
      <c r="A10" s="2" t="s">
        <v>8</v>
      </c>
      <c r="B10" s="23">
        <f>MAX(Statistics!D2:D11)</f>
        <v>28.259600778767982</v>
      </c>
      <c r="C10" s="3" t="str">
        <f>INDEX(Statistics!A2:A11,MATCH(MAX(Statistics!D2:D11),Statistics!D2:D11,0))</f>
        <v>Endpoint security</v>
      </c>
    </row>
    <row r="11" spans="1:4" x14ac:dyDescent="0.3">
      <c r="A11" s="2" t="s">
        <v>9</v>
      </c>
      <c r="B11" s="23">
        <f>MIN(Statistics!D2:D11)</f>
        <v>6.6250929805545411</v>
      </c>
      <c r="C11" s="3" t="str">
        <f>INDEX(Statistics!A2:A11,MATCH(MIN(Statistics!D2:D11),Statistics!D2:D11,0))</f>
        <v>Identity theft</v>
      </c>
    </row>
    <row r="14" spans="1:4" ht="18" x14ac:dyDescent="0.35">
      <c r="A14" s="34" t="s">
        <v>380</v>
      </c>
      <c r="B14" s="33"/>
      <c r="C14" s="33"/>
    </row>
    <row r="15" spans="1:4" x14ac:dyDescent="0.3">
      <c r="A15" s="2" t="s">
        <v>10</v>
      </c>
      <c r="B15" s="2" t="s">
        <v>11</v>
      </c>
      <c r="C15" s="2" t="s">
        <v>12</v>
      </c>
    </row>
    <row r="16" spans="1:4" x14ac:dyDescent="0.3">
      <c r="A16">
        <v>1</v>
      </c>
      <c r="B16" t="str">
        <f>INDEX('Temporal Analysis'!A2:A11,MATCH(LARGE('Temporal Analysis'!G2:G11,1),'Temporal Analysis'!G2:G11,0))</f>
        <v>Network security</v>
      </c>
      <c r="C16" s="24" t="str">
        <f>LARGE('Temporal Analysis'!G2:G11,1)&amp;"%"</f>
        <v>854%</v>
      </c>
    </row>
    <row r="17" spans="1:3" x14ac:dyDescent="0.3">
      <c r="A17">
        <v>2</v>
      </c>
      <c r="B17" t="str">
        <f>INDEX('Temporal Analysis'!A2:A11,MATCH(LARGE('Temporal Analysis'!G2:G11,2),'Temporal Analysis'!G2:G11,0))</f>
        <v>Phishing</v>
      </c>
      <c r="C17" s="24" t="str">
        <f>LARGE('Temporal Analysis'!G2:G11,2)&amp;"%"</f>
        <v>352,818035426731%</v>
      </c>
    </row>
    <row r="18" spans="1:3" x14ac:dyDescent="0.3">
      <c r="A18">
        <v>3</v>
      </c>
      <c r="B18" t="str">
        <f>INDEX('Temporal Analysis'!A2:A11,MATCH(LARGE('Temporal Analysis'!G2:G11,3),'Temporal Analysis'!G2:G11,0))</f>
        <v>Encryption</v>
      </c>
      <c r="C18" s="24" t="str">
        <f>LARGE('Temporal Analysis'!G2:G11,3)&amp;"%"</f>
        <v>16,8287210172027%</v>
      </c>
    </row>
    <row r="19" spans="1:3" x14ac:dyDescent="0.3">
      <c r="A19">
        <v>4</v>
      </c>
      <c r="B19" t="str">
        <f>INDEX('Temporal Analysis'!A2:A11,MATCH(LARGE('Temporal Analysis'!G2:G11,4),'Temporal Analysis'!G2:G11,0))</f>
        <v>Identity theft</v>
      </c>
      <c r="C19" s="24" t="str">
        <f>LARGE('Temporal Analysis'!G2:G11,4)&amp;"%"</f>
        <v>15,1260504201681%</v>
      </c>
    </row>
    <row r="20" spans="1:3" x14ac:dyDescent="0.3">
      <c r="A20">
        <v>5</v>
      </c>
      <c r="B20" t="str">
        <f>INDEX('Temporal Analysis'!A2:A11,MATCH(LARGE('Temporal Analysis'!G2:G11,5),'Temporal Analysis'!G2:G11,0))</f>
        <v>Malware</v>
      </c>
      <c r="C20" s="24" t="str">
        <f>LARGE('Temporal Analysis'!G2:G11,5)&amp;"%"</f>
        <v>-1,41313383208645%</v>
      </c>
    </row>
    <row r="22" spans="1:3" ht="18" x14ac:dyDescent="0.35">
      <c r="A22" s="35" t="s">
        <v>381</v>
      </c>
      <c r="B22" s="33"/>
      <c r="C22" s="33"/>
    </row>
    <row r="23" spans="1:3" x14ac:dyDescent="0.3">
      <c r="A23" s="2" t="s">
        <v>10</v>
      </c>
      <c r="B23" s="2" t="s">
        <v>11</v>
      </c>
      <c r="C23" s="2" t="s">
        <v>13</v>
      </c>
    </row>
    <row r="24" spans="1:3" x14ac:dyDescent="0.3">
      <c r="A24">
        <v>1</v>
      </c>
      <c r="B24" t="str">
        <f>INDEX('Temporal Analysis'!A2:A11,MATCH(SMALL('Temporal Analysis'!G2:G11,1),'Temporal Analysis'!G2:G11,0))</f>
        <v>Firewall</v>
      </c>
      <c r="C24" s="25" t="str">
        <f>SMALL('Temporal Analysis'!G2:G11,1)&amp;"%"</f>
        <v>-92,7371658386563%</v>
      </c>
    </row>
    <row r="25" spans="1:3" x14ac:dyDescent="0.3">
      <c r="A25">
        <v>2</v>
      </c>
      <c r="B25" t="str">
        <f>INDEX('Temporal Analysis'!A2:A11,MATCH(SMALL('Temporal Analysis'!G2:G11,2),'Temporal Analysis'!G2:G11,0))</f>
        <v>Cybersecurity</v>
      </c>
      <c r="C25" s="25" t="str">
        <f>SMALL('Temporal Analysis'!G2:G11,2)&amp;"%"</f>
        <v>-51,9610015510747%</v>
      </c>
    </row>
    <row r="26" spans="1:3" x14ac:dyDescent="0.3">
      <c r="A26">
        <v>3</v>
      </c>
      <c r="B26" t="str">
        <f>INDEX('Temporal Analysis'!A2:A11,MATCH(SMALL('Temporal Analysis'!G2:G11,3),'Temporal Analysis'!G2:G11,0))</f>
        <v>Virus</v>
      </c>
      <c r="C26" s="25" t="str">
        <f>SMALL('Temporal Analysis'!G2:G11,3)&amp;"%"</f>
        <v>-44,2783208740656%</v>
      </c>
    </row>
    <row r="27" spans="1:3" x14ac:dyDescent="0.3">
      <c r="A27">
        <v>4</v>
      </c>
      <c r="B27" t="str">
        <f>INDEX('Temporal Analysis'!A2:A11,MATCH(SMALL('Temporal Analysis'!G2:G11,4),'Temporal Analysis'!G2:G11,0))</f>
        <v>Malware</v>
      </c>
      <c r="C27" s="25" t="str">
        <f>SMALL('Temporal Analysis'!G2:G11,4)&amp;"%"</f>
        <v>-1,41313383208645%</v>
      </c>
    </row>
    <row r="28" spans="1:3" x14ac:dyDescent="0.3">
      <c r="A28">
        <v>5</v>
      </c>
      <c r="B28" t="str">
        <f>INDEX('Temporal Analysis'!A2:A11,MATCH(SMALL('Temporal Analysis'!G2:G11,5),'Temporal Analysis'!G2:G11,0))</f>
        <v>Identity theft</v>
      </c>
      <c r="C28" s="25" t="str">
        <f>SMALL('Temporal Analysis'!G2:G11,5)&amp;"%"</f>
        <v>15,1260504201681%</v>
      </c>
    </row>
    <row r="31" spans="1:3" ht="18" x14ac:dyDescent="0.35">
      <c r="A31" s="1" t="s">
        <v>14</v>
      </c>
    </row>
    <row r="32" spans="1:3" x14ac:dyDescent="0.3">
      <c r="A32" s="2" t="s">
        <v>15</v>
      </c>
    </row>
    <row r="33" spans="1:2" x14ac:dyDescent="0.3">
      <c r="A33" t="s">
        <v>16</v>
      </c>
      <c r="B33" s="4">
        <f>AVERAGE('Temporal Analysis'!B2:B11)</f>
        <v>15.112</v>
      </c>
    </row>
    <row r="34" spans="1:2" x14ac:dyDescent="0.3">
      <c r="A34" t="s">
        <v>17</v>
      </c>
      <c r="B34" s="4">
        <f>AVERAGE('Temporal Analysis'!C2:C11)</f>
        <v>19.033999999999999</v>
      </c>
    </row>
    <row r="35" spans="1:2" x14ac:dyDescent="0.3">
      <c r="A35" t="s">
        <v>18</v>
      </c>
      <c r="B35" s="4">
        <f>AVERAGE('Temporal Analysis'!D2:D11)</f>
        <v>17.824000000000002</v>
      </c>
    </row>
    <row r="36" spans="1:2" x14ac:dyDescent="0.3">
      <c r="A36" t="s">
        <v>19</v>
      </c>
      <c r="B36" s="5">
        <f>B35-B33</f>
        <v>2.7120000000000015</v>
      </c>
    </row>
    <row r="37" spans="1:2" x14ac:dyDescent="0.3">
      <c r="A37" t="s">
        <v>20</v>
      </c>
      <c r="B37" s="6">
        <f>(B35-B33)/B33*100</f>
        <v>17.94600317628376</v>
      </c>
    </row>
  </sheetData>
  <mergeCells count="3">
    <mergeCell ref="A1:D1"/>
    <mergeCell ref="A14:C14"/>
    <mergeCell ref="A22:C22"/>
  </mergeCells>
  <conditionalFormatting sqref="B36:B37">
    <cfRule type="cellIs" dxfId="7" priority="1" operator="greaterThan">
      <formula>0</formula>
    </cfRule>
    <cfRule type="cellIs" dxfId="6" priority="2" operator="lessThan">
      <formula>0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270"/>
  <sheetViews>
    <sheetView topLeftCell="K1" zoomScale="107" zoomScaleNormal="107" workbookViewId="0">
      <selection activeCell="E7" sqref="E7"/>
    </sheetView>
  </sheetViews>
  <sheetFormatPr defaultRowHeight="14.4" x14ac:dyDescent="0.3"/>
  <cols>
    <col min="1" max="1" width="9" bestFit="1" customWidth="1"/>
    <col min="2" max="2" width="10.33203125" bestFit="1" customWidth="1"/>
    <col min="3" max="3" width="15.77734375" bestFit="1" customWidth="1"/>
    <col min="4" max="4" width="14.44140625" bestFit="1" customWidth="1"/>
    <col min="5" max="5" width="8.44140625" bestFit="1" customWidth="1"/>
    <col min="6" max="6" width="11.33203125" bestFit="1" customWidth="1"/>
    <col min="7" max="7" width="11.5546875" bestFit="1" customWidth="1"/>
    <col min="8" max="8" width="18.6640625" bestFit="1" customWidth="1"/>
    <col min="9" max="9" width="19.109375" bestFit="1" customWidth="1"/>
    <col min="10" max="10" width="15.44140625" bestFit="1" customWidth="1"/>
    <col min="11" max="11" width="13.44140625" bestFit="1" customWidth="1"/>
    <col min="12" max="12" width="10.5546875" bestFit="1" customWidth="1"/>
    <col min="14" max="14" width="8" bestFit="1" customWidth="1"/>
    <col min="15" max="24" width="7" bestFit="1" customWidth="1"/>
    <col min="25" max="25" width="8" bestFit="1" customWidth="1"/>
    <col min="26" max="35" width="5.77734375" bestFit="1" customWidth="1"/>
    <col min="36" max="36" width="8" bestFit="1" customWidth="1"/>
    <col min="37" max="37" width="9.88671875" bestFit="1" customWidth="1"/>
    <col min="38" max="38" width="9.5546875" bestFit="1" customWidth="1"/>
  </cols>
  <sheetData>
    <row r="1" spans="1:38" x14ac:dyDescent="0.3">
      <c r="A1" s="8" t="s">
        <v>40</v>
      </c>
      <c r="B1" s="8" t="s">
        <v>41</v>
      </c>
      <c r="C1" s="8" t="s">
        <v>42</v>
      </c>
      <c r="D1" s="8" t="s">
        <v>43</v>
      </c>
      <c r="E1" s="8" t="s">
        <v>44</v>
      </c>
      <c r="F1" s="8" t="s">
        <v>45</v>
      </c>
      <c r="G1" s="8" t="s">
        <v>46</v>
      </c>
      <c r="H1" s="8" t="s">
        <v>47</v>
      </c>
      <c r="I1" s="8" t="s">
        <v>48</v>
      </c>
      <c r="J1" s="8" t="s">
        <v>49</v>
      </c>
      <c r="K1" s="8" t="s">
        <v>50</v>
      </c>
      <c r="L1" s="8" t="s">
        <v>51</v>
      </c>
      <c r="N1" s="18" t="s">
        <v>385</v>
      </c>
      <c r="O1" s="18" t="s">
        <v>386</v>
      </c>
      <c r="P1" s="18" t="s">
        <v>386</v>
      </c>
      <c r="Q1" s="18" t="s">
        <v>386</v>
      </c>
      <c r="R1" s="18" t="s">
        <v>386</v>
      </c>
      <c r="S1" s="18" t="s">
        <v>386</v>
      </c>
      <c r="T1" s="18" t="s">
        <v>386</v>
      </c>
      <c r="U1" s="18" t="s">
        <v>386</v>
      </c>
      <c r="V1" s="18" t="s">
        <v>386</v>
      </c>
      <c r="W1" s="18" t="s">
        <v>386</v>
      </c>
      <c r="X1" s="18" t="s">
        <v>386</v>
      </c>
      <c r="Y1" s="18" t="s">
        <v>385</v>
      </c>
      <c r="Z1" s="18" t="s">
        <v>387</v>
      </c>
      <c r="AA1" s="18" t="s">
        <v>387</v>
      </c>
      <c r="AB1" s="18" t="s">
        <v>387</v>
      </c>
      <c r="AC1" s="18" t="s">
        <v>387</v>
      </c>
      <c r="AD1" s="18" t="s">
        <v>387</v>
      </c>
      <c r="AE1" s="18" t="s">
        <v>387</v>
      </c>
      <c r="AF1" s="18" t="s">
        <v>387</v>
      </c>
      <c r="AG1" s="18" t="s">
        <v>387</v>
      </c>
      <c r="AH1" s="18" t="s">
        <v>387</v>
      </c>
      <c r="AI1" s="18" t="s">
        <v>387</v>
      </c>
      <c r="AJ1" s="18" t="s">
        <v>385</v>
      </c>
      <c r="AK1" s="18" t="s">
        <v>388</v>
      </c>
      <c r="AL1" s="18" t="s">
        <v>389</v>
      </c>
    </row>
    <row r="2" spans="1:38" x14ac:dyDescent="0.3">
      <c r="A2">
        <v>1</v>
      </c>
      <c r="B2" t="s">
        <v>52</v>
      </c>
      <c r="C2">
        <v>0</v>
      </c>
      <c r="D2">
        <v>0</v>
      </c>
      <c r="E2">
        <v>39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73</v>
      </c>
      <c r="N2">
        <v>1000000</v>
      </c>
      <c r="O2">
        <f>C2+1</f>
        <v>1</v>
      </c>
      <c r="P2">
        <f>D2+1</f>
        <v>1</v>
      </c>
      <c r="Q2">
        <f>E2+1</f>
        <v>40</v>
      </c>
      <c r="R2">
        <f t="shared" ref="R2:X17" si="0">F2+1</f>
        <v>1</v>
      </c>
      <c r="S2">
        <f t="shared" si="0"/>
        <v>1</v>
      </c>
      <c r="T2">
        <f t="shared" si="0"/>
        <v>1</v>
      </c>
      <c r="U2">
        <f t="shared" si="0"/>
        <v>1</v>
      </c>
      <c r="V2">
        <f t="shared" si="0"/>
        <v>1</v>
      </c>
      <c r="W2">
        <f t="shared" si="0"/>
        <v>1</v>
      </c>
      <c r="X2">
        <f t="shared" si="0"/>
        <v>74</v>
      </c>
      <c r="Y2">
        <f>N2+1</f>
        <v>1000001</v>
      </c>
      <c r="Z2">
        <f>102-O2</f>
        <v>101</v>
      </c>
      <c r="AA2">
        <f t="shared" ref="AA2:AI2" si="1">102-P2</f>
        <v>101</v>
      </c>
      <c r="AB2">
        <f t="shared" si="1"/>
        <v>62</v>
      </c>
      <c r="AC2">
        <f t="shared" si="1"/>
        <v>101</v>
      </c>
      <c r="AD2">
        <f t="shared" si="1"/>
        <v>101</v>
      </c>
      <c r="AE2">
        <f t="shared" si="1"/>
        <v>101</v>
      </c>
      <c r="AF2">
        <f t="shared" si="1"/>
        <v>101</v>
      </c>
      <c r="AG2">
        <f t="shared" si="1"/>
        <v>101</v>
      </c>
      <c r="AH2">
        <f t="shared" si="1"/>
        <v>101</v>
      </c>
      <c r="AI2">
        <f t="shared" si="1"/>
        <v>28</v>
      </c>
      <c r="AJ2">
        <f>Y2</f>
        <v>1000001</v>
      </c>
    </row>
    <row r="3" spans="1:38" x14ac:dyDescent="0.3">
      <c r="A3">
        <v>2</v>
      </c>
      <c r="B3" t="s">
        <v>53</v>
      </c>
      <c r="C3">
        <v>87</v>
      </c>
      <c r="D3">
        <v>0</v>
      </c>
      <c r="E3">
        <v>32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68</v>
      </c>
      <c r="N3">
        <v>1000000</v>
      </c>
      <c r="O3">
        <f t="shared" ref="O3:O66" si="2">C3+1</f>
        <v>88</v>
      </c>
      <c r="P3">
        <f t="shared" ref="P3:P66" si="3">D3+1</f>
        <v>1</v>
      </c>
      <c r="Q3">
        <f t="shared" ref="Q3:U66" si="4">E3+1</f>
        <v>33</v>
      </c>
      <c r="R3">
        <f t="shared" si="0"/>
        <v>1</v>
      </c>
      <c r="S3">
        <f t="shared" si="0"/>
        <v>1</v>
      </c>
      <c r="T3">
        <f t="shared" si="0"/>
        <v>1</v>
      </c>
      <c r="U3">
        <f t="shared" si="0"/>
        <v>1</v>
      </c>
      <c r="V3">
        <f t="shared" si="0"/>
        <v>1</v>
      </c>
      <c r="W3">
        <f t="shared" si="0"/>
        <v>1</v>
      </c>
      <c r="X3">
        <f t="shared" si="0"/>
        <v>69</v>
      </c>
      <c r="Y3">
        <f t="shared" ref="Y3:Y66" si="5">N3+1</f>
        <v>1000001</v>
      </c>
      <c r="Z3">
        <f t="shared" ref="Z3:Z66" si="6">102-O3</f>
        <v>14</v>
      </c>
      <c r="AA3">
        <f t="shared" ref="AA3:AA66" si="7">102-P3</f>
        <v>101</v>
      </c>
      <c r="AB3">
        <f t="shared" ref="AB3:AB66" si="8">102-Q3</f>
        <v>69</v>
      </c>
      <c r="AC3">
        <f t="shared" ref="AC3:AC66" si="9">102-R3</f>
        <v>101</v>
      </c>
      <c r="AD3">
        <f t="shared" ref="AD3:AD66" si="10">102-S3</f>
        <v>101</v>
      </c>
      <c r="AE3">
        <f t="shared" ref="AE3:AE66" si="11">102-T3</f>
        <v>101</v>
      </c>
      <c r="AF3">
        <f t="shared" ref="AF3:AF66" si="12">102-U3</f>
        <v>101</v>
      </c>
      <c r="AG3">
        <f t="shared" ref="AG3:AG66" si="13">102-V3</f>
        <v>101</v>
      </c>
      <c r="AH3">
        <f t="shared" ref="AH3:AH66" si="14">102-W3</f>
        <v>101</v>
      </c>
      <c r="AI3">
        <f t="shared" ref="AI3:AI66" si="15">102-X3</f>
        <v>33</v>
      </c>
      <c r="AJ3">
        <f t="shared" ref="AJ3:AJ66" si="16">Y3</f>
        <v>1000001</v>
      </c>
    </row>
    <row r="4" spans="1:38" x14ac:dyDescent="0.3">
      <c r="A4">
        <v>3</v>
      </c>
      <c r="B4" t="s">
        <v>54</v>
      </c>
      <c r="C4">
        <v>0</v>
      </c>
      <c r="D4">
        <v>0</v>
      </c>
      <c r="E4">
        <v>40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91</v>
      </c>
      <c r="N4">
        <v>1000000</v>
      </c>
      <c r="O4">
        <f t="shared" si="2"/>
        <v>1</v>
      </c>
      <c r="P4">
        <f t="shared" si="3"/>
        <v>1</v>
      </c>
      <c r="Q4">
        <f t="shared" si="4"/>
        <v>41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92</v>
      </c>
      <c r="Y4">
        <f t="shared" si="5"/>
        <v>1000001</v>
      </c>
      <c r="Z4">
        <f t="shared" si="6"/>
        <v>101</v>
      </c>
      <c r="AA4">
        <f t="shared" si="7"/>
        <v>101</v>
      </c>
      <c r="AB4">
        <f t="shared" si="8"/>
        <v>61</v>
      </c>
      <c r="AC4">
        <f t="shared" si="9"/>
        <v>101</v>
      </c>
      <c r="AD4">
        <f t="shared" si="10"/>
        <v>101</v>
      </c>
      <c r="AE4">
        <f t="shared" si="11"/>
        <v>101</v>
      </c>
      <c r="AF4">
        <f t="shared" si="12"/>
        <v>101</v>
      </c>
      <c r="AG4">
        <f t="shared" si="13"/>
        <v>101</v>
      </c>
      <c r="AH4">
        <f t="shared" si="14"/>
        <v>101</v>
      </c>
      <c r="AI4">
        <f t="shared" si="15"/>
        <v>10</v>
      </c>
      <c r="AJ4">
        <f t="shared" si="16"/>
        <v>1000001</v>
      </c>
    </row>
    <row r="5" spans="1:38" x14ac:dyDescent="0.3">
      <c r="A5">
        <v>4</v>
      </c>
      <c r="B5" t="s">
        <v>55</v>
      </c>
      <c r="C5">
        <v>57</v>
      </c>
      <c r="D5">
        <v>0</v>
      </c>
      <c r="E5">
        <v>34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82</v>
      </c>
      <c r="N5">
        <v>1000000</v>
      </c>
      <c r="O5">
        <f t="shared" si="2"/>
        <v>58</v>
      </c>
      <c r="P5">
        <f t="shared" si="3"/>
        <v>1</v>
      </c>
      <c r="Q5">
        <f t="shared" si="4"/>
        <v>35</v>
      </c>
      <c r="R5">
        <f t="shared" si="0"/>
        <v>1</v>
      </c>
      <c r="S5">
        <f t="shared" si="0"/>
        <v>1</v>
      </c>
      <c r="T5">
        <f t="shared" si="0"/>
        <v>1</v>
      </c>
      <c r="U5">
        <f t="shared" si="0"/>
        <v>1</v>
      </c>
      <c r="V5">
        <f t="shared" si="0"/>
        <v>1</v>
      </c>
      <c r="W5">
        <f t="shared" si="0"/>
        <v>1</v>
      </c>
      <c r="X5">
        <f t="shared" si="0"/>
        <v>83</v>
      </c>
      <c r="Y5">
        <f t="shared" si="5"/>
        <v>1000001</v>
      </c>
      <c r="Z5">
        <f t="shared" si="6"/>
        <v>44</v>
      </c>
      <c r="AA5">
        <f t="shared" si="7"/>
        <v>101</v>
      </c>
      <c r="AB5">
        <f t="shared" si="8"/>
        <v>67</v>
      </c>
      <c r="AC5">
        <f t="shared" si="9"/>
        <v>101</v>
      </c>
      <c r="AD5">
        <f t="shared" si="10"/>
        <v>101</v>
      </c>
      <c r="AE5">
        <f t="shared" si="11"/>
        <v>101</v>
      </c>
      <c r="AF5">
        <f t="shared" si="12"/>
        <v>101</v>
      </c>
      <c r="AG5">
        <f t="shared" si="13"/>
        <v>101</v>
      </c>
      <c r="AH5">
        <f t="shared" si="14"/>
        <v>101</v>
      </c>
      <c r="AI5">
        <f t="shared" si="15"/>
        <v>19</v>
      </c>
      <c r="AJ5">
        <f t="shared" si="16"/>
        <v>1000001</v>
      </c>
    </row>
    <row r="6" spans="1:38" x14ac:dyDescent="0.3">
      <c r="A6">
        <v>5</v>
      </c>
      <c r="B6" t="s">
        <v>56</v>
      </c>
      <c r="C6">
        <v>90</v>
      </c>
      <c r="D6">
        <v>0</v>
      </c>
      <c r="E6">
        <v>38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100</v>
      </c>
      <c r="N6">
        <v>1000000</v>
      </c>
      <c r="O6">
        <f t="shared" si="2"/>
        <v>91</v>
      </c>
      <c r="P6">
        <f t="shared" si="3"/>
        <v>1</v>
      </c>
      <c r="Q6">
        <f t="shared" si="4"/>
        <v>39</v>
      </c>
      <c r="R6">
        <f t="shared" si="0"/>
        <v>1</v>
      </c>
      <c r="S6">
        <f t="shared" si="0"/>
        <v>1</v>
      </c>
      <c r="T6">
        <f t="shared" si="0"/>
        <v>1</v>
      </c>
      <c r="U6">
        <f t="shared" si="0"/>
        <v>1</v>
      </c>
      <c r="V6">
        <f t="shared" si="0"/>
        <v>1</v>
      </c>
      <c r="W6">
        <f t="shared" si="0"/>
        <v>1</v>
      </c>
      <c r="X6">
        <f t="shared" si="0"/>
        <v>101</v>
      </c>
      <c r="Y6">
        <f t="shared" si="5"/>
        <v>1000001</v>
      </c>
      <c r="Z6">
        <f t="shared" si="6"/>
        <v>11</v>
      </c>
      <c r="AA6">
        <f t="shared" si="7"/>
        <v>101</v>
      </c>
      <c r="AB6">
        <f t="shared" si="8"/>
        <v>63</v>
      </c>
      <c r="AC6">
        <f t="shared" si="9"/>
        <v>101</v>
      </c>
      <c r="AD6">
        <f t="shared" si="10"/>
        <v>101</v>
      </c>
      <c r="AE6">
        <f t="shared" si="11"/>
        <v>101</v>
      </c>
      <c r="AF6">
        <f t="shared" si="12"/>
        <v>101</v>
      </c>
      <c r="AG6">
        <f t="shared" si="13"/>
        <v>101</v>
      </c>
      <c r="AH6">
        <f t="shared" si="14"/>
        <v>101</v>
      </c>
      <c r="AI6">
        <f t="shared" si="15"/>
        <v>1</v>
      </c>
      <c r="AJ6">
        <f t="shared" si="16"/>
        <v>1000001</v>
      </c>
    </row>
    <row r="7" spans="1:38" x14ac:dyDescent="0.3">
      <c r="A7">
        <v>6</v>
      </c>
      <c r="B7" t="s">
        <v>57</v>
      </c>
      <c r="C7">
        <v>57</v>
      </c>
      <c r="D7">
        <v>0</v>
      </c>
      <c r="E7">
        <v>37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82</v>
      </c>
      <c r="N7">
        <v>1000000</v>
      </c>
      <c r="O7">
        <f t="shared" si="2"/>
        <v>58</v>
      </c>
      <c r="P7">
        <f t="shared" si="3"/>
        <v>1</v>
      </c>
      <c r="Q7">
        <f t="shared" si="4"/>
        <v>38</v>
      </c>
      <c r="R7">
        <f t="shared" si="0"/>
        <v>1</v>
      </c>
      <c r="S7">
        <f t="shared" si="0"/>
        <v>1</v>
      </c>
      <c r="T7">
        <f t="shared" si="0"/>
        <v>1</v>
      </c>
      <c r="U7">
        <f t="shared" si="0"/>
        <v>1</v>
      </c>
      <c r="V7">
        <f t="shared" si="0"/>
        <v>1</v>
      </c>
      <c r="W7">
        <f t="shared" si="0"/>
        <v>1</v>
      </c>
      <c r="X7">
        <f t="shared" si="0"/>
        <v>83</v>
      </c>
      <c r="Y7">
        <f t="shared" si="5"/>
        <v>1000001</v>
      </c>
      <c r="Z7">
        <f t="shared" si="6"/>
        <v>44</v>
      </c>
      <c r="AA7">
        <f t="shared" si="7"/>
        <v>101</v>
      </c>
      <c r="AB7">
        <f t="shared" si="8"/>
        <v>64</v>
      </c>
      <c r="AC7">
        <f t="shared" si="9"/>
        <v>101</v>
      </c>
      <c r="AD7">
        <f t="shared" si="10"/>
        <v>101</v>
      </c>
      <c r="AE7">
        <f t="shared" si="11"/>
        <v>101</v>
      </c>
      <c r="AF7">
        <f t="shared" si="12"/>
        <v>101</v>
      </c>
      <c r="AG7">
        <f t="shared" si="13"/>
        <v>101</v>
      </c>
      <c r="AH7">
        <f t="shared" si="14"/>
        <v>101</v>
      </c>
      <c r="AI7">
        <f t="shared" si="15"/>
        <v>19</v>
      </c>
      <c r="AJ7">
        <f t="shared" si="16"/>
        <v>1000001</v>
      </c>
    </row>
    <row r="8" spans="1:38" x14ac:dyDescent="0.3">
      <c r="A8">
        <v>7</v>
      </c>
      <c r="B8" t="s">
        <v>58</v>
      </c>
      <c r="C8">
        <v>65</v>
      </c>
      <c r="D8">
        <v>0</v>
      </c>
      <c r="E8">
        <v>21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90</v>
      </c>
      <c r="N8">
        <v>1000000</v>
      </c>
      <c r="O8">
        <f t="shared" si="2"/>
        <v>66</v>
      </c>
      <c r="P8">
        <f t="shared" si="3"/>
        <v>1</v>
      </c>
      <c r="Q8">
        <f t="shared" si="4"/>
        <v>22</v>
      </c>
      <c r="R8">
        <f t="shared" si="0"/>
        <v>1</v>
      </c>
      <c r="S8">
        <f t="shared" si="0"/>
        <v>1</v>
      </c>
      <c r="T8">
        <f t="shared" si="0"/>
        <v>1</v>
      </c>
      <c r="U8">
        <f t="shared" si="0"/>
        <v>1</v>
      </c>
      <c r="V8">
        <f t="shared" si="0"/>
        <v>1</v>
      </c>
      <c r="W8">
        <f t="shared" si="0"/>
        <v>1</v>
      </c>
      <c r="X8">
        <f t="shared" si="0"/>
        <v>91</v>
      </c>
      <c r="Y8">
        <f t="shared" si="5"/>
        <v>1000001</v>
      </c>
      <c r="Z8">
        <f t="shared" si="6"/>
        <v>36</v>
      </c>
      <c r="AA8">
        <f t="shared" si="7"/>
        <v>101</v>
      </c>
      <c r="AB8">
        <f t="shared" si="8"/>
        <v>80</v>
      </c>
      <c r="AC8">
        <f t="shared" si="9"/>
        <v>101</v>
      </c>
      <c r="AD8">
        <f t="shared" si="10"/>
        <v>101</v>
      </c>
      <c r="AE8">
        <f t="shared" si="11"/>
        <v>101</v>
      </c>
      <c r="AF8">
        <f t="shared" si="12"/>
        <v>101</v>
      </c>
      <c r="AG8">
        <f t="shared" si="13"/>
        <v>101</v>
      </c>
      <c r="AH8">
        <f t="shared" si="14"/>
        <v>101</v>
      </c>
      <c r="AI8">
        <f t="shared" si="15"/>
        <v>11</v>
      </c>
      <c r="AJ8">
        <f t="shared" si="16"/>
        <v>1000001</v>
      </c>
    </row>
    <row r="9" spans="1:38" x14ac:dyDescent="0.3">
      <c r="A9">
        <v>8</v>
      </c>
      <c r="B9" t="s">
        <v>59</v>
      </c>
      <c r="C9">
        <v>91</v>
      </c>
      <c r="D9">
        <v>0</v>
      </c>
      <c r="E9">
        <v>23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86</v>
      </c>
      <c r="N9">
        <v>1000000</v>
      </c>
      <c r="O9">
        <f t="shared" si="2"/>
        <v>92</v>
      </c>
      <c r="P9">
        <f t="shared" si="3"/>
        <v>1</v>
      </c>
      <c r="Q9">
        <f t="shared" si="4"/>
        <v>24</v>
      </c>
      <c r="R9">
        <f t="shared" si="0"/>
        <v>1</v>
      </c>
      <c r="S9">
        <f t="shared" si="0"/>
        <v>1</v>
      </c>
      <c r="T9">
        <f t="shared" si="0"/>
        <v>1</v>
      </c>
      <c r="U9">
        <f t="shared" si="0"/>
        <v>1</v>
      </c>
      <c r="V9">
        <f t="shared" si="0"/>
        <v>1</v>
      </c>
      <c r="W9">
        <f t="shared" si="0"/>
        <v>1</v>
      </c>
      <c r="X9">
        <f t="shared" si="0"/>
        <v>87</v>
      </c>
      <c r="Y9">
        <f t="shared" si="5"/>
        <v>1000001</v>
      </c>
      <c r="Z9">
        <f t="shared" si="6"/>
        <v>10</v>
      </c>
      <c r="AA9">
        <f t="shared" si="7"/>
        <v>101</v>
      </c>
      <c r="AB9">
        <f t="shared" si="8"/>
        <v>78</v>
      </c>
      <c r="AC9">
        <f t="shared" si="9"/>
        <v>101</v>
      </c>
      <c r="AD9">
        <f t="shared" si="10"/>
        <v>101</v>
      </c>
      <c r="AE9">
        <f t="shared" si="11"/>
        <v>101</v>
      </c>
      <c r="AF9">
        <f t="shared" si="12"/>
        <v>101</v>
      </c>
      <c r="AG9">
        <f t="shared" si="13"/>
        <v>101</v>
      </c>
      <c r="AH9">
        <f t="shared" si="14"/>
        <v>101</v>
      </c>
      <c r="AI9">
        <f t="shared" si="15"/>
        <v>15</v>
      </c>
      <c r="AJ9">
        <f t="shared" si="16"/>
        <v>1000001</v>
      </c>
    </row>
    <row r="10" spans="1:38" x14ac:dyDescent="0.3">
      <c r="A10">
        <v>9</v>
      </c>
      <c r="B10" t="s">
        <v>60</v>
      </c>
      <c r="C10">
        <v>61</v>
      </c>
      <c r="D10">
        <v>0</v>
      </c>
      <c r="E10">
        <v>28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83</v>
      </c>
      <c r="N10">
        <v>1000000</v>
      </c>
      <c r="O10">
        <f t="shared" si="2"/>
        <v>62</v>
      </c>
      <c r="P10">
        <f t="shared" si="3"/>
        <v>1</v>
      </c>
      <c r="Q10">
        <f t="shared" si="4"/>
        <v>29</v>
      </c>
      <c r="R10">
        <f t="shared" si="0"/>
        <v>1</v>
      </c>
      <c r="S10">
        <f t="shared" si="0"/>
        <v>1</v>
      </c>
      <c r="T10">
        <f t="shared" si="0"/>
        <v>1</v>
      </c>
      <c r="U10">
        <f t="shared" si="0"/>
        <v>1</v>
      </c>
      <c r="V10">
        <f t="shared" si="0"/>
        <v>1</v>
      </c>
      <c r="W10">
        <f t="shared" si="0"/>
        <v>1</v>
      </c>
      <c r="X10">
        <f t="shared" si="0"/>
        <v>84</v>
      </c>
      <c r="Y10">
        <f t="shared" si="5"/>
        <v>1000001</v>
      </c>
      <c r="Z10">
        <f t="shared" si="6"/>
        <v>40</v>
      </c>
      <c r="AA10">
        <f t="shared" si="7"/>
        <v>101</v>
      </c>
      <c r="AB10">
        <f t="shared" si="8"/>
        <v>73</v>
      </c>
      <c r="AC10">
        <f t="shared" si="9"/>
        <v>101</v>
      </c>
      <c r="AD10">
        <f t="shared" si="10"/>
        <v>101</v>
      </c>
      <c r="AE10">
        <f t="shared" si="11"/>
        <v>101</v>
      </c>
      <c r="AF10">
        <f t="shared" si="12"/>
        <v>101</v>
      </c>
      <c r="AG10">
        <f t="shared" si="13"/>
        <v>101</v>
      </c>
      <c r="AH10">
        <f t="shared" si="14"/>
        <v>101</v>
      </c>
      <c r="AI10">
        <f t="shared" si="15"/>
        <v>18</v>
      </c>
      <c r="AJ10">
        <f t="shared" si="16"/>
        <v>1000001</v>
      </c>
    </row>
    <row r="11" spans="1:38" x14ac:dyDescent="0.3">
      <c r="A11">
        <v>10</v>
      </c>
      <c r="B11" t="s">
        <v>61</v>
      </c>
      <c r="C11">
        <v>53</v>
      </c>
      <c r="D11">
        <v>0</v>
      </c>
      <c r="E11">
        <v>28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86</v>
      </c>
      <c r="N11">
        <v>1000000</v>
      </c>
      <c r="O11">
        <f t="shared" si="2"/>
        <v>54</v>
      </c>
      <c r="P11">
        <f t="shared" si="3"/>
        <v>1</v>
      </c>
      <c r="Q11">
        <f t="shared" si="4"/>
        <v>29</v>
      </c>
      <c r="R11">
        <f t="shared" si="0"/>
        <v>1</v>
      </c>
      <c r="S11">
        <f t="shared" si="0"/>
        <v>1</v>
      </c>
      <c r="T11">
        <f t="shared" si="0"/>
        <v>1</v>
      </c>
      <c r="U11">
        <f t="shared" si="0"/>
        <v>1</v>
      </c>
      <c r="V11">
        <f t="shared" si="0"/>
        <v>1</v>
      </c>
      <c r="W11">
        <f t="shared" si="0"/>
        <v>1</v>
      </c>
      <c r="X11">
        <f t="shared" si="0"/>
        <v>87</v>
      </c>
      <c r="Y11">
        <f t="shared" si="5"/>
        <v>1000001</v>
      </c>
      <c r="Z11">
        <f t="shared" si="6"/>
        <v>48</v>
      </c>
      <c r="AA11">
        <f t="shared" si="7"/>
        <v>101</v>
      </c>
      <c r="AB11">
        <f t="shared" si="8"/>
        <v>73</v>
      </c>
      <c r="AC11">
        <f t="shared" si="9"/>
        <v>101</v>
      </c>
      <c r="AD11">
        <f t="shared" si="10"/>
        <v>101</v>
      </c>
      <c r="AE11">
        <f t="shared" si="11"/>
        <v>101</v>
      </c>
      <c r="AF11">
        <f t="shared" si="12"/>
        <v>101</v>
      </c>
      <c r="AG11">
        <f t="shared" si="13"/>
        <v>101</v>
      </c>
      <c r="AH11">
        <f t="shared" si="14"/>
        <v>101</v>
      </c>
      <c r="AI11">
        <f t="shared" si="15"/>
        <v>15</v>
      </c>
      <c r="AJ11">
        <f t="shared" si="16"/>
        <v>1000001</v>
      </c>
    </row>
    <row r="12" spans="1:38" x14ac:dyDescent="0.3">
      <c r="A12">
        <v>11</v>
      </c>
      <c r="B12" t="s">
        <v>62</v>
      </c>
      <c r="C12">
        <v>80</v>
      </c>
      <c r="D12">
        <v>0</v>
      </c>
      <c r="E12">
        <v>26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86</v>
      </c>
      <c r="N12">
        <v>1000000</v>
      </c>
      <c r="O12">
        <f t="shared" si="2"/>
        <v>81</v>
      </c>
      <c r="P12">
        <f t="shared" si="3"/>
        <v>1</v>
      </c>
      <c r="Q12">
        <f t="shared" si="4"/>
        <v>27</v>
      </c>
      <c r="R12">
        <f t="shared" si="0"/>
        <v>1</v>
      </c>
      <c r="S12">
        <f t="shared" si="0"/>
        <v>1</v>
      </c>
      <c r="T12">
        <f t="shared" si="0"/>
        <v>1</v>
      </c>
      <c r="U12">
        <f t="shared" si="0"/>
        <v>1</v>
      </c>
      <c r="V12">
        <f t="shared" si="0"/>
        <v>1</v>
      </c>
      <c r="W12">
        <f t="shared" si="0"/>
        <v>1</v>
      </c>
      <c r="X12">
        <f t="shared" si="0"/>
        <v>87</v>
      </c>
      <c r="Y12">
        <f t="shared" si="5"/>
        <v>1000001</v>
      </c>
      <c r="Z12">
        <f t="shared" si="6"/>
        <v>21</v>
      </c>
      <c r="AA12">
        <f t="shared" si="7"/>
        <v>101</v>
      </c>
      <c r="AB12">
        <f t="shared" si="8"/>
        <v>75</v>
      </c>
      <c r="AC12">
        <f t="shared" si="9"/>
        <v>101</v>
      </c>
      <c r="AD12">
        <f t="shared" si="10"/>
        <v>101</v>
      </c>
      <c r="AE12">
        <f t="shared" si="11"/>
        <v>101</v>
      </c>
      <c r="AF12">
        <f t="shared" si="12"/>
        <v>101</v>
      </c>
      <c r="AG12">
        <f t="shared" si="13"/>
        <v>101</v>
      </c>
      <c r="AH12">
        <f t="shared" si="14"/>
        <v>101</v>
      </c>
      <c r="AI12">
        <f t="shared" si="15"/>
        <v>15</v>
      </c>
      <c r="AJ12">
        <f t="shared" si="16"/>
        <v>1000001</v>
      </c>
    </row>
    <row r="13" spans="1:38" x14ac:dyDescent="0.3">
      <c r="A13">
        <v>12</v>
      </c>
      <c r="B13" t="s">
        <v>63</v>
      </c>
      <c r="C13">
        <v>73</v>
      </c>
      <c r="D13">
        <v>0</v>
      </c>
      <c r="E13">
        <v>27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78</v>
      </c>
      <c r="N13">
        <v>1000000</v>
      </c>
      <c r="O13">
        <f t="shared" si="2"/>
        <v>74</v>
      </c>
      <c r="P13">
        <f t="shared" si="3"/>
        <v>1</v>
      </c>
      <c r="Q13">
        <f t="shared" si="4"/>
        <v>28</v>
      </c>
      <c r="R13">
        <f t="shared" si="0"/>
        <v>1</v>
      </c>
      <c r="S13">
        <f t="shared" si="0"/>
        <v>1</v>
      </c>
      <c r="T13">
        <f t="shared" si="0"/>
        <v>1</v>
      </c>
      <c r="U13">
        <f t="shared" si="0"/>
        <v>1</v>
      </c>
      <c r="V13">
        <f t="shared" si="0"/>
        <v>1</v>
      </c>
      <c r="W13">
        <f t="shared" si="0"/>
        <v>1</v>
      </c>
      <c r="X13">
        <f t="shared" si="0"/>
        <v>79</v>
      </c>
      <c r="Y13">
        <f t="shared" si="5"/>
        <v>1000001</v>
      </c>
      <c r="Z13">
        <f t="shared" si="6"/>
        <v>28</v>
      </c>
      <c r="AA13">
        <f t="shared" si="7"/>
        <v>101</v>
      </c>
      <c r="AB13">
        <f t="shared" si="8"/>
        <v>74</v>
      </c>
      <c r="AC13">
        <f t="shared" si="9"/>
        <v>101</v>
      </c>
      <c r="AD13">
        <f t="shared" si="10"/>
        <v>101</v>
      </c>
      <c r="AE13">
        <f t="shared" si="11"/>
        <v>101</v>
      </c>
      <c r="AF13">
        <f t="shared" si="12"/>
        <v>101</v>
      </c>
      <c r="AG13">
        <f t="shared" si="13"/>
        <v>101</v>
      </c>
      <c r="AH13">
        <f t="shared" si="14"/>
        <v>101</v>
      </c>
      <c r="AI13">
        <f t="shared" si="15"/>
        <v>23</v>
      </c>
      <c r="AJ13">
        <f t="shared" si="16"/>
        <v>1000001</v>
      </c>
    </row>
    <row r="14" spans="1:38" x14ac:dyDescent="0.3">
      <c r="A14">
        <v>13</v>
      </c>
      <c r="B14" t="s">
        <v>64</v>
      </c>
      <c r="C14">
        <v>83</v>
      </c>
      <c r="D14">
        <v>0</v>
      </c>
      <c r="E14">
        <v>29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71</v>
      </c>
      <c r="N14">
        <v>1000000</v>
      </c>
      <c r="O14">
        <f t="shared" si="2"/>
        <v>84</v>
      </c>
      <c r="P14">
        <f t="shared" si="3"/>
        <v>1</v>
      </c>
      <c r="Q14">
        <f t="shared" si="4"/>
        <v>30</v>
      </c>
      <c r="R14">
        <f t="shared" si="0"/>
        <v>1</v>
      </c>
      <c r="S14">
        <f t="shared" si="0"/>
        <v>1</v>
      </c>
      <c r="T14">
        <f t="shared" si="0"/>
        <v>1</v>
      </c>
      <c r="U14">
        <f t="shared" si="0"/>
        <v>1</v>
      </c>
      <c r="V14">
        <f t="shared" si="0"/>
        <v>1</v>
      </c>
      <c r="W14">
        <f t="shared" si="0"/>
        <v>1</v>
      </c>
      <c r="X14">
        <f t="shared" si="0"/>
        <v>72</v>
      </c>
      <c r="Y14">
        <f t="shared" si="5"/>
        <v>1000001</v>
      </c>
      <c r="Z14">
        <f t="shared" si="6"/>
        <v>18</v>
      </c>
      <c r="AA14">
        <f t="shared" si="7"/>
        <v>101</v>
      </c>
      <c r="AB14">
        <f t="shared" si="8"/>
        <v>72</v>
      </c>
      <c r="AC14">
        <f t="shared" si="9"/>
        <v>101</v>
      </c>
      <c r="AD14">
        <f t="shared" si="10"/>
        <v>101</v>
      </c>
      <c r="AE14">
        <f t="shared" si="11"/>
        <v>101</v>
      </c>
      <c r="AF14">
        <f t="shared" si="12"/>
        <v>101</v>
      </c>
      <c r="AG14">
        <f t="shared" si="13"/>
        <v>101</v>
      </c>
      <c r="AH14">
        <f t="shared" si="14"/>
        <v>101</v>
      </c>
      <c r="AI14">
        <f t="shared" si="15"/>
        <v>30</v>
      </c>
      <c r="AJ14">
        <f t="shared" si="16"/>
        <v>1000001</v>
      </c>
    </row>
    <row r="15" spans="1:38" x14ac:dyDescent="0.3">
      <c r="A15">
        <v>14</v>
      </c>
      <c r="B15" t="s">
        <v>65</v>
      </c>
      <c r="C15">
        <v>52</v>
      </c>
      <c r="D15">
        <v>0</v>
      </c>
      <c r="E15">
        <v>26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77</v>
      </c>
      <c r="N15">
        <v>1000000</v>
      </c>
      <c r="O15">
        <f t="shared" si="2"/>
        <v>53</v>
      </c>
      <c r="P15">
        <f t="shared" si="3"/>
        <v>1</v>
      </c>
      <c r="Q15">
        <f t="shared" si="4"/>
        <v>27</v>
      </c>
      <c r="R15">
        <f t="shared" si="0"/>
        <v>1</v>
      </c>
      <c r="S15">
        <f t="shared" si="0"/>
        <v>1</v>
      </c>
      <c r="T15">
        <f t="shared" si="0"/>
        <v>1</v>
      </c>
      <c r="U15">
        <f t="shared" si="0"/>
        <v>1</v>
      </c>
      <c r="V15">
        <f t="shared" si="0"/>
        <v>1</v>
      </c>
      <c r="W15">
        <f t="shared" si="0"/>
        <v>1</v>
      </c>
      <c r="X15">
        <f t="shared" si="0"/>
        <v>78</v>
      </c>
      <c r="Y15">
        <f t="shared" si="5"/>
        <v>1000001</v>
      </c>
      <c r="Z15">
        <f t="shared" si="6"/>
        <v>49</v>
      </c>
      <c r="AA15">
        <f t="shared" si="7"/>
        <v>101</v>
      </c>
      <c r="AB15">
        <f t="shared" si="8"/>
        <v>75</v>
      </c>
      <c r="AC15">
        <f t="shared" si="9"/>
        <v>101</v>
      </c>
      <c r="AD15">
        <f t="shared" si="10"/>
        <v>101</v>
      </c>
      <c r="AE15">
        <f t="shared" si="11"/>
        <v>101</v>
      </c>
      <c r="AF15">
        <f t="shared" si="12"/>
        <v>101</v>
      </c>
      <c r="AG15">
        <f t="shared" si="13"/>
        <v>101</v>
      </c>
      <c r="AH15">
        <f t="shared" si="14"/>
        <v>101</v>
      </c>
      <c r="AI15">
        <f t="shared" si="15"/>
        <v>24</v>
      </c>
      <c r="AJ15">
        <f t="shared" si="16"/>
        <v>1000001</v>
      </c>
    </row>
    <row r="16" spans="1:38" x14ac:dyDescent="0.3">
      <c r="A16">
        <v>15</v>
      </c>
      <c r="B16" t="s">
        <v>66</v>
      </c>
      <c r="C16">
        <v>71</v>
      </c>
      <c r="D16">
        <v>0</v>
      </c>
      <c r="E16">
        <v>20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73</v>
      </c>
      <c r="N16">
        <v>1000000</v>
      </c>
      <c r="O16">
        <f t="shared" si="2"/>
        <v>72</v>
      </c>
      <c r="P16">
        <f t="shared" si="3"/>
        <v>1</v>
      </c>
      <c r="Q16">
        <f t="shared" si="4"/>
        <v>21</v>
      </c>
      <c r="R16">
        <f t="shared" si="0"/>
        <v>1</v>
      </c>
      <c r="S16">
        <f t="shared" si="0"/>
        <v>1</v>
      </c>
      <c r="T16">
        <f t="shared" si="0"/>
        <v>1</v>
      </c>
      <c r="U16">
        <f t="shared" si="0"/>
        <v>1</v>
      </c>
      <c r="V16">
        <f t="shared" si="0"/>
        <v>1</v>
      </c>
      <c r="W16">
        <f t="shared" si="0"/>
        <v>1</v>
      </c>
      <c r="X16">
        <f t="shared" si="0"/>
        <v>74</v>
      </c>
      <c r="Y16">
        <f t="shared" si="5"/>
        <v>1000001</v>
      </c>
      <c r="Z16">
        <f t="shared" si="6"/>
        <v>30</v>
      </c>
      <c r="AA16">
        <f t="shared" si="7"/>
        <v>101</v>
      </c>
      <c r="AB16">
        <f t="shared" si="8"/>
        <v>81</v>
      </c>
      <c r="AC16">
        <f t="shared" si="9"/>
        <v>101</v>
      </c>
      <c r="AD16">
        <f t="shared" si="10"/>
        <v>101</v>
      </c>
      <c r="AE16">
        <f t="shared" si="11"/>
        <v>101</v>
      </c>
      <c r="AF16">
        <f t="shared" si="12"/>
        <v>101</v>
      </c>
      <c r="AG16">
        <f t="shared" si="13"/>
        <v>101</v>
      </c>
      <c r="AH16">
        <f t="shared" si="14"/>
        <v>101</v>
      </c>
      <c r="AI16">
        <f t="shared" si="15"/>
        <v>28</v>
      </c>
      <c r="AJ16">
        <f t="shared" si="16"/>
        <v>1000001</v>
      </c>
    </row>
    <row r="17" spans="1:36" x14ac:dyDescent="0.3">
      <c r="A17">
        <v>16</v>
      </c>
      <c r="B17" t="s">
        <v>67</v>
      </c>
      <c r="C17">
        <v>39</v>
      </c>
      <c r="D17">
        <v>0</v>
      </c>
      <c r="E17">
        <v>26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71</v>
      </c>
      <c r="N17">
        <v>1000000</v>
      </c>
      <c r="O17">
        <f t="shared" si="2"/>
        <v>40</v>
      </c>
      <c r="P17">
        <f t="shared" si="3"/>
        <v>1</v>
      </c>
      <c r="Q17">
        <f t="shared" si="4"/>
        <v>27</v>
      </c>
      <c r="R17">
        <f t="shared" si="0"/>
        <v>1</v>
      </c>
      <c r="S17">
        <f t="shared" si="0"/>
        <v>1</v>
      </c>
      <c r="T17">
        <f t="shared" si="0"/>
        <v>1</v>
      </c>
      <c r="U17">
        <f t="shared" si="0"/>
        <v>1</v>
      </c>
      <c r="V17">
        <f t="shared" si="0"/>
        <v>1</v>
      </c>
      <c r="W17">
        <f t="shared" si="0"/>
        <v>1</v>
      </c>
      <c r="X17">
        <f t="shared" si="0"/>
        <v>72</v>
      </c>
      <c r="Y17">
        <f t="shared" si="5"/>
        <v>1000001</v>
      </c>
      <c r="Z17">
        <f t="shared" si="6"/>
        <v>62</v>
      </c>
      <c r="AA17">
        <f t="shared" si="7"/>
        <v>101</v>
      </c>
      <c r="AB17">
        <f t="shared" si="8"/>
        <v>75</v>
      </c>
      <c r="AC17">
        <f t="shared" si="9"/>
        <v>101</v>
      </c>
      <c r="AD17">
        <f t="shared" si="10"/>
        <v>101</v>
      </c>
      <c r="AE17">
        <f t="shared" si="11"/>
        <v>101</v>
      </c>
      <c r="AF17">
        <f t="shared" si="12"/>
        <v>101</v>
      </c>
      <c r="AG17">
        <f t="shared" si="13"/>
        <v>101</v>
      </c>
      <c r="AH17">
        <f t="shared" si="14"/>
        <v>101</v>
      </c>
      <c r="AI17">
        <f t="shared" si="15"/>
        <v>30</v>
      </c>
      <c r="AJ17">
        <f t="shared" si="16"/>
        <v>1000001</v>
      </c>
    </row>
    <row r="18" spans="1:36" x14ac:dyDescent="0.3">
      <c r="A18">
        <v>17</v>
      </c>
      <c r="B18" t="s">
        <v>68</v>
      </c>
      <c r="C18">
        <v>61</v>
      </c>
      <c r="D18">
        <v>0</v>
      </c>
      <c r="E18">
        <v>23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56</v>
      </c>
      <c r="N18">
        <v>1000000</v>
      </c>
      <c r="O18">
        <f t="shared" si="2"/>
        <v>62</v>
      </c>
      <c r="P18">
        <f t="shared" si="3"/>
        <v>1</v>
      </c>
      <c r="Q18">
        <f t="shared" si="4"/>
        <v>24</v>
      </c>
      <c r="R18">
        <f t="shared" si="4"/>
        <v>1</v>
      </c>
      <c r="S18">
        <f t="shared" si="4"/>
        <v>1</v>
      </c>
      <c r="T18">
        <f t="shared" si="4"/>
        <v>1</v>
      </c>
      <c r="U18">
        <f t="shared" si="4"/>
        <v>1</v>
      </c>
      <c r="V18">
        <f t="shared" ref="V18:V81" si="17">J18+1</f>
        <v>1</v>
      </c>
      <c r="W18">
        <f t="shared" ref="W18:W81" si="18">K18+1</f>
        <v>1</v>
      </c>
      <c r="X18">
        <f t="shared" ref="X18:X81" si="19">L18+1</f>
        <v>57</v>
      </c>
      <c r="Y18">
        <f t="shared" si="5"/>
        <v>1000001</v>
      </c>
      <c r="Z18">
        <f t="shared" si="6"/>
        <v>40</v>
      </c>
      <c r="AA18">
        <f t="shared" si="7"/>
        <v>101</v>
      </c>
      <c r="AB18">
        <f t="shared" si="8"/>
        <v>78</v>
      </c>
      <c r="AC18">
        <f t="shared" si="9"/>
        <v>101</v>
      </c>
      <c r="AD18">
        <f t="shared" si="10"/>
        <v>101</v>
      </c>
      <c r="AE18">
        <f t="shared" si="11"/>
        <v>101</v>
      </c>
      <c r="AF18">
        <f t="shared" si="12"/>
        <v>101</v>
      </c>
      <c r="AG18">
        <f t="shared" si="13"/>
        <v>101</v>
      </c>
      <c r="AH18">
        <f t="shared" si="14"/>
        <v>101</v>
      </c>
      <c r="AI18">
        <f t="shared" si="15"/>
        <v>45</v>
      </c>
      <c r="AJ18">
        <f t="shared" si="16"/>
        <v>1000001</v>
      </c>
    </row>
    <row r="19" spans="1:36" x14ac:dyDescent="0.3">
      <c r="A19">
        <v>18</v>
      </c>
      <c r="B19" t="s">
        <v>69</v>
      </c>
      <c r="C19">
        <v>38</v>
      </c>
      <c r="D19">
        <v>0</v>
      </c>
      <c r="E19">
        <v>19</v>
      </c>
      <c r="F19">
        <v>0</v>
      </c>
      <c r="G19">
        <v>0</v>
      </c>
      <c r="H19">
        <v>0</v>
      </c>
      <c r="I19">
        <v>0</v>
      </c>
      <c r="J19">
        <v>0</v>
      </c>
      <c r="K19">
        <v>65</v>
      </c>
      <c r="L19">
        <v>59</v>
      </c>
      <c r="N19">
        <v>1000000</v>
      </c>
      <c r="O19">
        <f t="shared" si="2"/>
        <v>39</v>
      </c>
      <c r="P19">
        <f t="shared" si="3"/>
        <v>1</v>
      </c>
      <c r="Q19">
        <f t="shared" si="4"/>
        <v>20</v>
      </c>
      <c r="R19">
        <f t="shared" si="4"/>
        <v>1</v>
      </c>
      <c r="S19">
        <f t="shared" si="4"/>
        <v>1</v>
      </c>
      <c r="T19">
        <f t="shared" si="4"/>
        <v>1</v>
      </c>
      <c r="U19">
        <f t="shared" si="4"/>
        <v>1</v>
      </c>
      <c r="V19">
        <f t="shared" si="17"/>
        <v>1</v>
      </c>
      <c r="W19">
        <f t="shared" si="18"/>
        <v>66</v>
      </c>
      <c r="X19">
        <f t="shared" si="19"/>
        <v>60</v>
      </c>
      <c r="Y19">
        <f t="shared" si="5"/>
        <v>1000001</v>
      </c>
      <c r="Z19">
        <f t="shared" si="6"/>
        <v>63</v>
      </c>
      <c r="AA19">
        <f t="shared" si="7"/>
        <v>101</v>
      </c>
      <c r="AB19">
        <f t="shared" si="8"/>
        <v>82</v>
      </c>
      <c r="AC19">
        <f t="shared" si="9"/>
        <v>101</v>
      </c>
      <c r="AD19">
        <f t="shared" si="10"/>
        <v>101</v>
      </c>
      <c r="AE19">
        <f t="shared" si="11"/>
        <v>101</v>
      </c>
      <c r="AF19">
        <f t="shared" si="12"/>
        <v>101</v>
      </c>
      <c r="AG19">
        <f t="shared" si="13"/>
        <v>101</v>
      </c>
      <c r="AH19">
        <f t="shared" si="14"/>
        <v>36</v>
      </c>
      <c r="AI19">
        <f t="shared" si="15"/>
        <v>42</v>
      </c>
      <c r="AJ19">
        <f t="shared" si="16"/>
        <v>1000001</v>
      </c>
    </row>
    <row r="20" spans="1:36" x14ac:dyDescent="0.3">
      <c r="A20">
        <v>19</v>
      </c>
      <c r="B20" t="s">
        <v>70</v>
      </c>
      <c r="C20">
        <v>40</v>
      </c>
      <c r="D20">
        <v>0</v>
      </c>
      <c r="E20">
        <v>14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54</v>
      </c>
      <c r="N20">
        <v>1000000</v>
      </c>
      <c r="O20">
        <f t="shared" si="2"/>
        <v>41</v>
      </c>
      <c r="P20">
        <f t="shared" si="3"/>
        <v>1</v>
      </c>
      <c r="Q20">
        <f t="shared" si="4"/>
        <v>15</v>
      </c>
      <c r="R20">
        <f t="shared" si="4"/>
        <v>1</v>
      </c>
      <c r="S20">
        <f t="shared" si="4"/>
        <v>1</v>
      </c>
      <c r="T20">
        <f t="shared" si="4"/>
        <v>1</v>
      </c>
      <c r="U20">
        <f t="shared" si="4"/>
        <v>1</v>
      </c>
      <c r="V20">
        <f t="shared" si="17"/>
        <v>1</v>
      </c>
      <c r="W20">
        <f t="shared" si="18"/>
        <v>1</v>
      </c>
      <c r="X20">
        <f t="shared" si="19"/>
        <v>55</v>
      </c>
      <c r="Y20">
        <f t="shared" si="5"/>
        <v>1000001</v>
      </c>
      <c r="Z20">
        <f t="shared" si="6"/>
        <v>61</v>
      </c>
      <c r="AA20">
        <f t="shared" si="7"/>
        <v>101</v>
      </c>
      <c r="AB20">
        <f t="shared" si="8"/>
        <v>87</v>
      </c>
      <c r="AC20">
        <f t="shared" si="9"/>
        <v>101</v>
      </c>
      <c r="AD20">
        <f t="shared" si="10"/>
        <v>101</v>
      </c>
      <c r="AE20">
        <f t="shared" si="11"/>
        <v>101</v>
      </c>
      <c r="AF20">
        <f t="shared" si="12"/>
        <v>101</v>
      </c>
      <c r="AG20">
        <f t="shared" si="13"/>
        <v>101</v>
      </c>
      <c r="AH20">
        <f t="shared" si="14"/>
        <v>101</v>
      </c>
      <c r="AI20">
        <f t="shared" si="15"/>
        <v>47</v>
      </c>
      <c r="AJ20">
        <f t="shared" si="16"/>
        <v>1000001</v>
      </c>
    </row>
    <row r="21" spans="1:36" x14ac:dyDescent="0.3">
      <c r="A21">
        <v>20</v>
      </c>
      <c r="B21" t="s">
        <v>71</v>
      </c>
      <c r="C21">
        <v>55</v>
      </c>
      <c r="D21">
        <v>0</v>
      </c>
      <c r="E21">
        <v>14</v>
      </c>
      <c r="F21">
        <v>0</v>
      </c>
      <c r="G21">
        <v>95</v>
      </c>
      <c r="H21">
        <v>0</v>
      </c>
      <c r="I21">
        <v>0</v>
      </c>
      <c r="J21">
        <v>0</v>
      </c>
      <c r="K21">
        <v>0</v>
      </c>
      <c r="L21">
        <v>56</v>
      </c>
      <c r="N21">
        <v>1000000</v>
      </c>
      <c r="O21">
        <f t="shared" si="2"/>
        <v>56</v>
      </c>
      <c r="P21">
        <f t="shared" si="3"/>
        <v>1</v>
      </c>
      <c r="Q21">
        <f t="shared" si="4"/>
        <v>15</v>
      </c>
      <c r="R21">
        <f t="shared" si="4"/>
        <v>1</v>
      </c>
      <c r="S21">
        <f t="shared" si="4"/>
        <v>96</v>
      </c>
      <c r="T21">
        <f t="shared" si="4"/>
        <v>1</v>
      </c>
      <c r="U21">
        <f t="shared" si="4"/>
        <v>1</v>
      </c>
      <c r="V21">
        <f t="shared" si="17"/>
        <v>1</v>
      </c>
      <c r="W21">
        <f t="shared" si="18"/>
        <v>1</v>
      </c>
      <c r="X21">
        <f t="shared" si="19"/>
        <v>57</v>
      </c>
      <c r="Y21">
        <f t="shared" si="5"/>
        <v>1000001</v>
      </c>
      <c r="Z21">
        <f t="shared" si="6"/>
        <v>46</v>
      </c>
      <c r="AA21">
        <f t="shared" si="7"/>
        <v>101</v>
      </c>
      <c r="AB21">
        <f t="shared" si="8"/>
        <v>87</v>
      </c>
      <c r="AC21">
        <f t="shared" si="9"/>
        <v>101</v>
      </c>
      <c r="AD21">
        <f t="shared" si="10"/>
        <v>6</v>
      </c>
      <c r="AE21">
        <f t="shared" si="11"/>
        <v>101</v>
      </c>
      <c r="AF21">
        <f t="shared" si="12"/>
        <v>101</v>
      </c>
      <c r="AG21">
        <f t="shared" si="13"/>
        <v>101</v>
      </c>
      <c r="AH21">
        <f t="shared" si="14"/>
        <v>101</v>
      </c>
      <c r="AI21">
        <f t="shared" si="15"/>
        <v>45</v>
      </c>
      <c r="AJ21">
        <f t="shared" si="16"/>
        <v>1000001</v>
      </c>
    </row>
    <row r="22" spans="1:36" x14ac:dyDescent="0.3">
      <c r="A22">
        <v>21</v>
      </c>
      <c r="B22" t="s">
        <v>72</v>
      </c>
      <c r="C22">
        <v>53</v>
      </c>
      <c r="D22">
        <v>0</v>
      </c>
      <c r="E22">
        <v>18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60</v>
      </c>
      <c r="N22">
        <v>1000000</v>
      </c>
      <c r="O22">
        <f t="shared" si="2"/>
        <v>54</v>
      </c>
      <c r="P22">
        <f t="shared" si="3"/>
        <v>1</v>
      </c>
      <c r="Q22">
        <f t="shared" si="4"/>
        <v>19</v>
      </c>
      <c r="R22">
        <f t="shared" si="4"/>
        <v>1</v>
      </c>
      <c r="S22">
        <f t="shared" si="4"/>
        <v>1</v>
      </c>
      <c r="T22">
        <f t="shared" si="4"/>
        <v>1</v>
      </c>
      <c r="U22">
        <f t="shared" si="4"/>
        <v>1</v>
      </c>
      <c r="V22">
        <f t="shared" si="17"/>
        <v>1</v>
      </c>
      <c r="W22">
        <f t="shared" si="18"/>
        <v>1</v>
      </c>
      <c r="X22">
        <f t="shared" si="19"/>
        <v>61</v>
      </c>
      <c r="Y22">
        <f t="shared" si="5"/>
        <v>1000001</v>
      </c>
      <c r="Z22">
        <f t="shared" si="6"/>
        <v>48</v>
      </c>
      <c r="AA22">
        <f t="shared" si="7"/>
        <v>101</v>
      </c>
      <c r="AB22">
        <f t="shared" si="8"/>
        <v>83</v>
      </c>
      <c r="AC22">
        <f t="shared" si="9"/>
        <v>101</v>
      </c>
      <c r="AD22">
        <f t="shared" si="10"/>
        <v>101</v>
      </c>
      <c r="AE22">
        <f t="shared" si="11"/>
        <v>101</v>
      </c>
      <c r="AF22">
        <f t="shared" si="12"/>
        <v>101</v>
      </c>
      <c r="AG22">
        <f t="shared" si="13"/>
        <v>101</v>
      </c>
      <c r="AH22">
        <f t="shared" si="14"/>
        <v>101</v>
      </c>
      <c r="AI22">
        <f t="shared" si="15"/>
        <v>41</v>
      </c>
      <c r="AJ22">
        <f t="shared" si="16"/>
        <v>1000001</v>
      </c>
    </row>
    <row r="23" spans="1:36" x14ac:dyDescent="0.3">
      <c r="A23">
        <v>22</v>
      </c>
      <c r="B23" t="s">
        <v>73</v>
      </c>
      <c r="C23">
        <v>50</v>
      </c>
      <c r="D23">
        <v>0</v>
      </c>
      <c r="E23">
        <v>21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62</v>
      </c>
      <c r="N23">
        <v>1000000</v>
      </c>
      <c r="O23">
        <f t="shared" si="2"/>
        <v>51</v>
      </c>
      <c r="P23">
        <f t="shared" si="3"/>
        <v>1</v>
      </c>
      <c r="Q23">
        <f t="shared" si="4"/>
        <v>22</v>
      </c>
      <c r="R23">
        <f t="shared" si="4"/>
        <v>1</v>
      </c>
      <c r="S23">
        <f t="shared" si="4"/>
        <v>1</v>
      </c>
      <c r="T23">
        <f t="shared" si="4"/>
        <v>1</v>
      </c>
      <c r="U23">
        <f t="shared" si="4"/>
        <v>1</v>
      </c>
      <c r="V23">
        <f t="shared" si="17"/>
        <v>1</v>
      </c>
      <c r="W23">
        <f t="shared" si="18"/>
        <v>1</v>
      </c>
      <c r="X23">
        <f t="shared" si="19"/>
        <v>63</v>
      </c>
      <c r="Y23">
        <f t="shared" si="5"/>
        <v>1000001</v>
      </c>
      <c r="Z23">
        <f t="shared" si="6"/>
        <v>51</v>
      </c>
      <c r="AA23">
        <f t="shared" si="7"/>
        <v>101</v>
      </c>
      <c r="AB23">
        <f t="shared" si="8"/>
        <v>80</v>
      </c>
      <c r="AC23">
        <f t="shared" si="9"/>
        <v>101</v>
      </c>
      <c r="AD23">
        <f t="shared" si="10"/>
        <v>101</v>
      </c>
      <c r="AE23">
        <f t="shared" si="11"/>
        <v>101</v>
      </c>
      <c r="AF23">
        <f t="shared" si="12"/>
        <v>101</v>
      </c>
      <c r="AG23">
        <f t="shared" si="13"/>
        <v>101</v>
      </c>
      <c r="AH23">
        <f t="shared" si="14"/>
        <v>101</v>
      </c>
      <c r="AI23">
        <f t="shared" si="15"/>
        <v>39</v>
      </c>
      <c r="AJ23">
        <f t="shared" si="16"/>
        <v>1000001</v>
      </c>
    </row>
    <row r="24" spans="1:36" x14ac:dyDescent="0.3">
      <c r="A24">
        <v>23</v>
      </c>
      <c r="B24" t="s">
        <v>74</v>
      </c>
      <c r="C24">
        <v>53</v>
      </c>
      <c r="D24">
        <v>0</v>
      </c>
      <c r="E24">
        <v>17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67</v>
      </c>
      <c r="N24">
        <v>1000000</v>
      </c>
      <c r="O24">
        <f t="shared" si="2"/>
        <v>54</v>
      </c>
      <c r="P24">
        <f t="shared" si="3"/>
        <v>1</v>
      </c>
      <c r="Q24">
        <f t="shared" si="4"/>
        <v>18</v>
      </c>
      <c r="R24">
        <f t="shared" si="4"/>
        <v>1</v>
      </c>
      <c r="S24">
        <f t="shared" si="4"/>
        <v>1</v>
      </c>
      <c r="T24">
        <f t="shared" si="4"/>
        <v>1</v>
      </c>
      <c r="U24">
        <f t="shared" si="4"/>
        <v>1</v>
      </c>
      <c r="V24">
        <f t="shared" si="17"/>
        <v>1</v>
      </c>
      <c r="W24">
        <f t="shared" si="18"/>
        <v>1</v>
      </c>
      <c r="X24">
        <f t="shared" si="19"/>
        <v>68</v>
      </c>
      <c r="Y24">
        <f t="shared" si="5"/>
        <v>1000001</v>
      </c>
      <c r="Z24">
        <f t="shared" si="6"/>
        <v>48</v>
      </c>
      <c r="AA24">
        <f t="shared" si="7"/>
        <v>101</v>
      </c>
      <c r="AB24">
        <f t="shared" si="8"/>
        <v>84</v>
      </c>
      <c r="AC24">
        <f t="shared" si="9"/>
        <v>101</v>
      </c>
      <c r="AD24">
        <f t="shared" si="10"/>
        <v>101</v>
      </c>
      <c r="AE24">
        <f t="shared" si="11"/>
        <v>101</v>
      </c>
      <c r="AF24">
        <f t="shared" si="12"/>
        <v>101</v>
      </c>
      <c r="AG24">
        <f t="shared" si="13"/>
        <v>101</v>
      </c>
      <c r="AH24">
        <f t="shared" si="14"/>
        <v>101</v>
      </c>
      <c r="AI24">
        <f t="shared" si="15"/>
        <v>34</v>
      </c>
      <c r="AJ24">
        <f t="shared" si="16"/>
        <v>1000001</v>
      </c>
    </row>
    <row r="25" spans="1:36" x14ac:dyDescent="0.3">
      <c r="A25">
        <v>24</v>
      </c>
      <c r="B25" t="s">
        <v>75</v>
      </c>
      <c r="C25">
        <v>49</v>
      </c>
      <c r="D25">
        <v>0</v>
      </c>
      <c r="E25">
        <v>17</v>
      </c>
      <c r="F25">
        <v>0</v>
      </c>
      <c r="G25">
        <v>0</v>
      </c>
      <c r="H25">
        <v>0</v>
      </c>
      <c r="I25">
        <v>0</v>
      </c>
      <c r="J25">
        <v>0</v>
      </c>
      <c r="K25">
        <v>100</v>
      </c>
      <c r="L25">
        <v>68</v>
      </c>
      <c r="N25">
        <v>1000000</v>
      </c>
      <c r="O25">
        <f t="shared" si="2"/>
        <v>50</v>
      </c>
      <c r="P25">
        <f t="shared" si="3"/>
        <v>1</v>
      </c>
      <c r="Q25">
        <f t="shared" si="4"/>
        <v>18</v>
      </c>
      <c r="R25">
        <f t="shared" si="4"/>
        <v>1</v>
      </c>
      <c r="S25">
        <f t="shared" si="4"/>
        <v>1</v>
      </c>
      <c r="T25">
        <f t="shared" si="4"/>
        <v>1</v>
      </c>
      <c r="U25">
        <f t="shared" si="4"/>
        <v>1</v>
      </c>
      <c r="V25">
        <f t="shared" si="17"/>
        <v>1</v>
      </c>
      <c r="W25">
        <f t="shared" si="18"/>
        <v>101</v>
      </c>
      <c r="X25">
        <f t="shared" si="19"/>
        <v>69</v>
      </c>
      <c r="Y25">
        <f t="shared" si="5"/>
        <v>1000001</v>
      </c>
      <c r="Z25">
        <f t="shared" si="6"/>
        <v>52</v>
      </c>
      <c r="AA25">
        <f t="shared" si="7"/>
        <v>101</v>
      </c>
      <c r="AB25">
        <f t="shared" si="8"/>
        <v>84</v>
      </c>
      <c r="AC25">
        <f t="shared" si="9"/>
        <v>101</v>
      </c>
      <c r="AD25">
        <f t="shared" si="10"/>
        <v>101</v>
      </c>
      <c r="AE25">
        <f t="shared" si="11"/>
        <v>101</v>
      </c>
      <c r="AF25">
        <f t="shared" si="12"/>
        <v>101</v>
      </c>
      <c r="AG25">
        <f t="shared" si="13"/>
        <v>101</v>
      </c>
      <c r="AH25">
        <f t="shared" si="14"/>
        <v>1</v>
      </c>
      <c r="AI25">
        <f t="shared" si="15"/>
        <v>33</v>
      </c>
      <c r="AJ25">
        <f t="shared" si="16"/>
        <v>1000001</v>
      </c>
    </row>
    <row r="26" spans="1:36" x14ac:dyDescent="0.3">
      <c r="A26">
        <v>25</v>
      </c>
      <c r="B26" t="s">
        <v>76</v>
      </c>
      <c r="C26">
        <v>48</v>
      </c>
      <c r="D26">
        <v>0</v>
      </c>
      <c r="E26">
        <v>20</v>
      </c>
      <c r="F26">
        <v>0</v>
      </c>
      <c r="G26">
        <v>0</v>
      </c>
      <c r="H26">
        <v>0</v>
      </c>
      <c r="I26">
        <v>0</v>
      </c>
      <c r="J26">
        <v>100</v>
      </c>
      <c r="K26">
        <v>0</v>
      </c>
      <c r="L26">
        <v>64</v>
      </c>
      <c r="N26">
        <v>1000000</v>
      </c>
      <c r="O26">
        <f t="shared" si="2"/>
        <v>49</v>
      </c>
      <c r="P26">
        <f t="shared" si="3"/>
        <v>1</v>
      </c>
      <c r="Q26">
        <f t="shared" si="4"/>
        <v>21</v>
      </c>
      <c r="R26">
        <f t="shared" si="4"/>
        <v>1</v>
      </c>
      <c r="S26">
        <f t="shared" si="4"/>
        <v>1</v>
      </c>
      <c r="T26">
        <f t="shared" si="4"/>
        <v>1</v>
      </c>
      <c r="U26">
        <f t="shared" si="4"/>
        <v>1</v>
      </c>
      <c r="V26">
        <f t="shared" si="17"/>
        <v>101</v>
      </c>
      <c r="W26">
        <f t="shared" si="18"/>
        <v>1</v>
      </c>
      <c r="X26">
        <f t="shared" si="19"/>
        <v>65</v>
      </c>
      <c r="Y26">
        <f t="shared" si="5"/>
        <v>1000001</v>
      </c>
      <c r="Z26">
        <f t="shared" si="6"/>
        <v>53</v>
      </c>
      <c r="AA26">
        <f t="shared" si="7"/>
        <v>101</v>
      </c>
      <c r="AB26">
        <f t="shared" si="8"/>
        <v>81</v>
      </c>
      <c r="AC26">
        <f t="shared" si="9"/>
        <v>101</v>
      </c>
      <c r="AD26">
        <f t="shared" si="10"/>
        <v>101</v>
      </c>
      <c r="AE26">
        <f t="shared" si="11"/>
        <v>101</v>
      </c>
      <c r="AF26">
        <f t="shared" si="12"/>
        <v>101</v>
      </c>
      <c r="AG26">
        <f t="shared" si="13"/>
        <v>1</v>
      </c>
      <c r="AH26">
        <f t="shared" si="14"/>
        <v>101</v>
      </c>
      <c r="AI26">
        <f t="shared" si="15"/>
        <v>37</v>
      </c>
      <c r="AJ26">
        <f t="shared" si="16"/>
        <v>1000001</v>
      </c>
    </row>
    <row r="27" spans="1:36" x14ac:dyDescent="0.3">
      <c r="A27">
        <v>26</v>
      </c>
      <c r="B27" t="s">
        <v>77</v>
      </c>
      <c r="C27">
        <v>35</v>
      </c>
      <c r="D27">
        <v>0</v>
      </c>
      <c r="E27">
        <v>25</v>
      </c>
      <c r="F27">
        <v>0</v>
      </c>
      <c r="G27">
        <v>0</v>
      </c>
      <c r="H27">
        <v>0</v>
      </c>
      <c r="I27">
        <v>0</v>
      </c>
      <c r="J27">
        <v>0</v>
      </c>
      <c r="K27">
        <v>50</v>
      </c>
      <c r="L27">
        <v>66</v>
      </c>
      <c r="N27">
        <v>1000000</v>
      </c>
      <c r="O27">
        <f t="shared" si="2"/>
        <v>36</v>
      </c>
      <c r="P27">
        <f t="shared" si="3"/>
        <v>1</v>
      </c>
      <c r="Q27">
        <f t="shared" si="4"/>
        <v>26</v>
      </c>
      <c r="R27">
        <f t="shared" si="4"/>
        <v>1</v>
      </c>
      <c r="S27">
        <f t="shared" si="4"/>
        <v>1</v>
      </c>
      <c r="T27">
        <f t="shared" si="4"/>
        <v>1</v>
      </c>
      <c r="U27">
        <f t="shared" si="4"/>
        <v>1</v>
      </c>
      <c r="V27">
        <f t="shared" si="17"/>
        <v>1</v>
      </c>
      <c r="W27">
        <f t="shared" si="18"/>
        <v>51</v>
      </c>
      <c r="X27">
        <f t="shared" si="19"/>
        <v>67</v>
      </c>
      <c r="Y27">
        <f t="shared" si="5"/>
        <v>1000001</v>
      </c>
      <c r="Z27">
        <f t="shared" si="6"/>
        <v>66</v>
      </c>
      <c r="AA27">
        <f t="shared" si="7"/>
        <v>101</v>
      </c>
      <c r="AB27">
        <f t="shared" si="8"/>
        <v>76</v>
      </c>
      <c r="AC27">
        <f t="shared" si="9"/>
        <v>101</v>
      </c>
      <c r="AD27">
        <f t="shared" si="10"/>
        <v>101</v>
      </c>
      <c r="AE27">
        <f t="shared" si="11"/>
        <v>101</v>
      </c>
      <c r="AF27">
        <f t="shared" si="12"/>
        <v>101</v>
      </c>
      <c r="AG27">
        <f t="shared" si="13"/>
        <v>101</v>
      </c>
      <c r="AH27">
        <f t="shared" si="14"/>
        <v>51</v>
      </c>
      <c r="AI27">
        <f t="shared" si="15"/>
        <v>35</v>
      </c>
      <c r="AJ27">
        <f t="shared" si="16"/>
        <v>1000001</v>
      </c>
    </row>
    <row r="28" spans="1:36" x14ac:dyDescent="0.3">
      <c r="A28">
        <v>27</v>
      </c>
      <c r="B28" t="s">
        <v>78</v>
      </c>
      <c r="C28">
        <v>36</v>
      </c>
      <c r="D28">
        <v>0</v>
      </c>
      <c r="E28">
        <v>17</v>
      </c>
      <c r="F28">
        <v>0</v>
      </c>
      <c r="G28">
        <v>0</v>
      </c>
      <c r="H28">
        <v>0</v>
      </c>
      <c r="I28">
        <v>0</v>
      </c>
      <c r="J28">
        <v>0</v>
      </c>
      <c r="K28">
        <v>34</v>
      </c>
      <c r="L28">
        <v>49</v>
      </c>
      <c r="N28">
        <v>1000000</v>
      </c>
      <c r="O28">
        <f t="shared" si="2"/>
        <v>37</v>
      </c>
      <c r="P28">
        <f t="shared" si="3"/>
        <v>1</v>
      </c>
      <c r="Q28">
        <f t="shared" si="4"/>
        <v>18</v>
      </c>
      <c r="R28">
        <f t="shared" si="4"/>
        <v>1</v>
      </c>
      <c r="S28">
        <f t="shared" si="4"/>
        <v>1</v>
      </c>
      <c r="T28">
        <f t="shared" si="4"/>
        <v>1</v>
      </c>
      <c r="U28">
        <f t="shared" si="4"/>
        <v>1</v>
      </c>
      <c r="V28">
        <f t="shared" si="17"/>
        <v>1</v>
      </c>
      <c r="W28">
        <f t="shared" si="18"/>
        <v>35</v>
      </c>
      <c r="X28">
        <f t="shared" si="19"/>
        <v>50</v>
      </c>
      <c r="Y28">
        <f t="shared" si="5"/>
        <v>1000001</v>
      </c>
      <c r="Z28">
        <f t="shared" si="6"/>
        <v>65</v>
      </c>
      <c r="AA28">
        <f t="shared" si="7"/>
        <v>101</v>
      </c>
      <c r="AB28">
        <f t="shared" si="8"/>
        <v>84</v>
      </c>
      <c r="AC28">
        <f t="shared" si="9"/>
        <v>101</v>
      </c>
      <c r="AD28">
        <f t="shared" si="10"/>
        <v>101</v>
      </c>
      <c r="AE28">
        <f t="shared" si="11"/>
        <v>101</v>
      </c>
      <c r="AF28">
        <f t="shared" si="12"/>
        <v>101</v>
      </c>
      <c r="AG28">
        <f t="shared" si="13"/>
        <v>101</v>
      </c>
      <c r="AH28">
        <f t="shared" si="14"/>
        <v>67</v>
      </c>
      <c r="AI28">
        <f t="shared" si="15"/>
        <v>52</v>
      </c>
      <c r="AJ28">
        <f t="shared" si="16"/>
        <v>1000001</v>
      </c>
    </row>
    <row r="29" spans="1:36" x14ac:dyDescent="0.3">
      <c r="A29">
        <v>28</v>
      </c>
      <c r="B29" t="s">
        <v>79</v>
      </c>
      <c r="C29">
        <v>24</v>
      </c>
      <c r="D29">
        <v>0</v>
      </c>
      <c r="E29">
        <v>15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54</v>
      </c>
      <c r="N29">
        <v>1000000</v>
      </c>
      <c r="O29">
        <f t="shared" si="2"/>
        <v>25</v>
      </c>
      <c r="P29">
        <f t="shared" si="3"/>
        <v>1</v>
      </c>
      <c r="Q29">
        <f t="shared" si="4"/>
        <v>16</v>
      </c>
      <c r="R29">
        <f t="shared" si="4"/>
        <v>1</v>
      </c>
      <c r="S29">
        <f t="shared" si="4"/>
        <v>1</v>
      </c>
      <c r="T29">
        <f t="shared" si="4"/>
        <v>1</v>
      </c>
      <c r="U29">
        <f t="shared" si="4"/>
        <v>1</v>
      </c>
      <c r="V29">
        <f t="shared" si="17"/>
        <v>1</v>
      </c>
      <c r="W29">
        <f t="shared" si="18"/>
        <v>1</v>
      </c>
      <c r="X29">
        <f t="shared" si="19"/>
        <v>55</v>
      </c>
      <c r="Y29">
        <f t="shared" si="5"/>
        <v>1000001</v>
      </c>
      <c r="Z29">
        <f t="shared" si="6"/>
        <v>77</v>
      </c>
      <c r="AA29">
        <f t="shared" si="7"/>
        <v>101</v>
      </c>
      <c r="AB29">
        <f t="shared" si="8"/>
        <v>86</v>
      </c>
      <c r="AC29">
        <f t="shared" si="9"/>
        <v>101</v>
      </c>
      <c r="AD29">
        <f t="shared" si="10"/>
        <v>101</v>
      </c>
      <c r="AE29">
        <f t="shared" si="11"/>
        <v>101</v>
      </c>
      <c r="AF29">
        <f t="shared" si="12"/>
        <v>101</v>
      </c>
      <c r="AG29">
        <f t="shared" si="13"/>
        <v>101</v>
      </c>
      <c r="AH29">
        <f t="shared" si="14"/>
        <v>101</v>
      </c>
      <c r="AI29">
        <f t="shared" si="15"/>
        <v>47</v>
      </c>
      <c r="AJ29">
        <f t="shared" si="16"/>
        <v>1000001</v>
      </c>
    </row>
    <row r="30" spans="1:36" x14ac:dyDescent="0.3">
      <c r="A30">
        <v>29</v>
      </c>
      <c r="B30" t="s">
        <v>80</v>
      </c>
      <c r="C30">
        <v>46</v>
      </c>
      <c r="D30">
        <v>0</v>
      </c>
      <c r="E30">
        <v>18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44</v>
      </c>
      <c r="N30">
        <v>1000000</v>
      </c>
      <c r="O30">
        <f t="shared" si="2"/>
        <v>47</v>
      </c>
      <c r="P30">
        <f t="shared" si="3"/>
        <v>1</v>
      </c>
      <c r="Q30">
        <f t="shared" si="4"/>
        <v>19</v>
      </c>
      <c r="R30">
        <f t="shared" si="4"/>
        <v>1</v>
      </c>
      <c r="S30">
        <f t="shared" si="4"/>
        <v>1</v>
      </c>
      <c r="T30">
        <f t="shared" si="4"/>
        <v>1</v>
      </c>
      <c r="U30">
        <f t="shared" si="4"/>
        <v>1</v>
      </c>
      <c r="V30">
        <f t="shared" si="17"/>
        <v>1</v>
      </c>
      <c r="W30">
        <f t="shared" si="18"/>
        <v>1</v>
      </c>
      <c r="X30">
        <f t="shared" si="19"/>
        <v>45</v>
      </c>
      <c r="Y30">
        <f t="shared" si="5"/>
        <v>1000001</v>
      </c>
      <c r="Z30">
        <f t="shared" si="6"/>
        <v>55</v>
      </c>
      <c r="AA30">
        <f t="shared" si="7"/>
        <v>101</v>
      </c>
      <c r="AB30">
        <f t="shared" si="8"/>
        <v>83</v>
      </c>
      <c r="AC30">
        <f t="shared" si="9"/>
        <v>101</v>
      </c>
      <c r="AD30">
        <f t="shared" si="10"/>
        <v>101</v>
      </c>
      <c r="AE30">
        <f t="shared" si="11"/>
        <v>101</v>
      </c>
      <c r="AF30">
        <f t="shared" si="12"/>
        <v>101</v>
      </c>
      <c r="AG30">
        <f t="shared" si="13"/>
        <v>101</v>
      </c>
      <c r="AH30">
        <f t="shared" si="14"/>
        <v>101</v>
      </c>
      <c r="AI30">
        <f t="shared" si="15"/>
        <v>57</v>
      </c>
      <c r="AJ30">
        <f t="shared" si="16"/>
        <v>1000001</v>
      </c>
    </row>
    <row r="31" spans="1:36" x14ac:dyDescent="0.3">
      <c r="A31">
        <v>30</v>
      </c>
      <c r="B31" t="s">
        <v>81</v>
      </c>
      <c r="C31">
        <v>41</v>
      </c>
      <c r="D31">
        <v>0</v>
      </c>
      <c r="E31">
        <v>15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49</v>
      </c>
      <c r="N31">
        <v>1000000</v>
      </c>
      <c r="O31">
        <f t="shared" si="2"/>
        <v>42</v>
      </c>
      <c r="P31">
        <f t="shared" si="3"/>
        <v>1</v>
      </c>
      <c r="Q31">
        <f t="shared" si="4"/>
        <v>16</v>
      </c>
      <c r="R31">
        <f t="shared" si="4"/>
        <v>1</v>
      </c>
      <c r="S31">
        <f t="shared" si="4"/>
        <v>1</v>
      </c>
      <c r="T31">
        <f t="shared" si="4"/>
        <v>1</v>
      </c>
      <c r="U31">
        <f t="shared" si="4"/>
        <v>1</v>
      </c>
      <c r="V31">
        <f t="shared" si="17"/>
        <v>1</v>
      </c>
      <c r="W31">
        <f t="shared" si="18"/>
        <v>1</v>
      </c>
      <c r="X31">
        <f t="shared" si="19"/>
        <v>50</v>
      </c>
      <c r="Y31">
        <f t="shared" si="5"/>
        <v>1000001</v>
      </c>
      <c r="Z31">
        <f t="shared" si="6"/>
        <v>60</v>
      </c>
      <c r="AA31">
        <f t="shared" si="7"/>
        <v>101</v>
      </c>
      <c r="AB31">
        <f t="shared" si="8"/>
        <v>86</v>
      </c>
      <c r="AC31">
        <f t="shared" si="9"/>
        <v>101</v>
      </c>
      <c r="AD31">
        <f t="shared" si="10"/>
        <v>101</v>
      </c>
      <c r="AE31">
        <f t="shared" si="11"/>
        <v>101</v>
      </c>
      <c r="AF31">
        <f t="shared" si="12"/>
        <v>101</v>
      </c>
      <c r="AG31">
        <f t="shared" si="13"/>
        <v>101</v>
      </c>
      <c r="AH31">
        <f t="shared" si="14"/>
        <v>101</v>
      </c>
      <c r="AI31">
        <f t="shared" si="15"/>
        <v>52</v>
      </c>
      <c r="AJ31">
        <f t="shared" si="16"/>
        <v>1000001</v>
      </c>
    </row>
    <row r="32" spans="1:36" x14ac:dyDescent="0.3">
      <c r="A32">
        <v>31</v>
      </c>
      <c r="B32" t="s">
        <v>82</v>
      </c>
      <c r="C32">
        <v>27</v>
      </c>
      <c r="D32">
        <v>0</v>
      </c>
      <c r="E32">
        <v>11</v>
      </c>
      <c r="F32">
        <v>0</v>
      </c>
      <c r="G32">
        <v>50</v>
      </c>
      <c r="H32">
        <v>0</v>
      </c>
      <c r="I32">
        <v>0</v>
      </c>
      <c r="J32">
        <v>0</v>
      </c>
      <c r="K32">
        <v>0</v>
      </c>
      <c r="L32">
        <v>49</v>
      </c>
      <c r="N32">
        <v>1000000</v>
      </c>
      <c r="O32">
        <f t="shared" si="2"/>
        <v>28</v>
      </c>
      <c r="P32">
        <f t="shared" si="3"/>
        <v>1</v>
      </c>
      <c r="Q32">
        <f t="shared" si="4"/>
        <v>12</v>
      </c>
      <c r="R32">
        <f t="shared" si="4"/>
        <v>1</v>
      </c>
      <c r="S32">
        <f t="shared" si="4"/>
        <v>51</v>
      </c>
      <c r="T32">
        <f t="shared" si="4"/>
        <v>1</v>
      </c>
      <c r="U32">
        <f t="shared" si="4"/>
        <v>1</v>
      </c>
      <c r="V32">
        <f t="shared" si="17"/>
        <v>1</v>
      </c>
      <c r="W32">
        <f t="shared" si="18"/>
        <v>1</v>
      </c>
      <c r="X32">
        <f t="shared" si="19"/>
        <v>50</v>
      </c>
      <c r="Y32">
        <f t="shared" si="5"/>
        <v>1000001</v>
      </c>
      <c r="Z32">
        <f t="shared" si="6"/>
        <v>74</v>
      </c>
      <c r="AA32">
        <f t="shared" si="7"/>
        <v>101</v>
      </c>
      <c r="AB32">
        <f t="shared" si="8"/>
        <v>90</v>
      </c>
      <c r="AC32">
        <f t="shared" si="9"/>
        <v>101</v>
      </c>
      <c r="AD32">
        <f t="shared" si="10"/>
        <v>51</v>
      </c>
      <c r="AE32">
        <f t="shared" si="11"/>
        <v>101</v>
      </c>
      <c r="AF32">
        <f t="shared" si="12"/>
        <v>101</v>
      </c>
      <c r="AG32">
        <f t="shared" si="13"/>
        <v>101</v>
      </c>
      <c r="AH32">
        <f t="shared" si="14"/>
        <v>101</v>
      </c>
      <c r="AI32">
        <f t="shared" si="15"/>
        <v>52</v>
      </c>
      <c r="AJ32">
        <f t="shared" si="16"/>
        <v>1000001</v>
      </c>
    </row>
    <row r="33" spans="1:36" x14ac:dyDescent="0.3">
      <c r="A33">
        <v>32</v>
      </c>
      <c r="B33" t="s">
        <v>83</v>
      </c>
      <c r="C33">
        <v>27</v>
      </c>
      <c r="D33">
        <v>0</v>
      </c>
      <c r="E33">
        <v>13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51</v>
      </c>
      <c r="N33">
        <v>1000000</v>
      </c>
      <c r="O33">
        <f t="shared" si="2"/>
        <v>28</v>
      </c>
      <c r="P33">
        <f t="shared" si="3"/>
        <v>1</v>
      </c>
      <c r="Q33">
        <f t="shared" si="4"/>
        <v>14</v>
      </c>
      <c r="R33">
        <f t="shared" si="4"/>
        <v>1</v>
      </c>
      <c r="S33">
        <f t="shared" si="4"/>
        <v>1</v>
      </c>
      <c r="T33">
        <f t="shared" si="4"/>
        <v>1</v>
      </c>
      <c r="U33">
        <f t="shared" si="4"/>
        <v>1</v>
      </c>
      <c r="V33">
        <f t="shared" si="17"/>
        <v>1</v>
      </c>
      <c r="W33">
        <f t="shared" si="18"/>
        <v>1</v>
      </c>
      <c r="X33">
        <f t="shared" si="19"/>
        <v>52</v>
      </c>
      <c r="Y33">
        <f t="shared" si="5"/>
        <v>1000001</v>
      </c>
      <c r="Z33">
        <f t="shared" si="6"/>
        <v>74</v>
      </c>
      <c r="AA33">
        <f t="shared" si="7"/>
        <v>101</v>
      </c>
      <c r="AB33">
        <f t="shared" si="8"/>
        <v>88</v>
      </c>
      <c r="AC33">
        <f t="shared" si="9"/>
        <v>101</v>
      </c>
      <c r="AD33">
        <f t="shared" si="10"/>
        <v>101</v>
      </c>
      <c r="AE33">
        <f t="shared" si="11"/>
        <v>101</v>
      </c>
      <c r="AF33">
        <f t="shared" si="12"/>
        <v>101</v>
      </c>
      <c r="AG33">
        <f t="shared" si="13"/>
        <v>101</v>
      </c>
      <c r="AH33">
        <f t="shared" si="14"/>
        <v>101</v>
      </c>
      <c r="AI33">
        <f t="shared" si="15"/>
        <v>50</v>
      </c>
      <c r="AJ33">
        <f t="shared" si="16"/>
        <v>1000001</v>
      </c>
    </row>
    <row r="34" spans="1:36" x14ac:dyDescent="0.3">
      <c r="A34">
        <v>33</v>
      </c>
      <c r="B34" t="s">
        <v>84</v>
      </c>
      <c r="C34">
        <v>48</v>
      </c>
      <c r="D34">
        <v>0</v>
      </c>
      <c r="E34">
        <v>19</v>
      </c>
      <c r="F34">
        <v>0</v>
      </c>
      <c r="G34">
        <v>0</v>
      </c>
      <c r="H34">
        <v>0</v>
      </c>
      <c r="I34">
        <v>0</v>
      </c>
      <c r="J34">
        <v>0</v>
      </c>
      <c r="K34">
        <v>30</v>
      </c>
      <c r="L34">
        <v>59</v>
      </c>
      <c r="N34">
        <v>1000000</v>
      </c>
      <c r="O34">
        <f t="shared" si="2"/>
        <v>49</v>
      </c>
      <c r="P34">
        <f t="shared" si="3"/>
        <v>1</v>
      </c>
      <c r="Q34">
        <f t="shared" si="4"/>
        <v>20</v>
      </c>
      <c r="R34">
        <f t="shared" si="4"/>
        <v>1</v>
      </c>
      <c r="S34">
        <f t="shared" si="4"/>
        <v>1</v>
      </c>
      <c r="T34">
        <f t="shared" si="4"/>
        <v>1</v>
      </c>
      <c r="U34">
        <f t="shared" si="4"/>
        <v>1</v>
      </c>
      <c r="V34">
        <f t="shared" si="17"/>
        <v>1</v>
      </c>
      <c r="W34">
        <f t="shared" si="18"/>
        <v>31</v>
      </c>
      <c r="X34">
        <f t="shared" si="19"/>
        <v>60</v>
      </c>
      <c r="Y34">
        <f t="shared" si="5"/>
        <v>1000001</v>
      </c>
      <c r="Z34">
        <f t="shared" si="6"/>
        <v>53</v>
      </c>
      <c r="AA34">
        <f t="shared" si="7"/>
        <v>101</v>
      </c>
      <c r="AB34">
        <f t="shared" si="8"/>
        <v>82</v>
      </c>
      <c r="AC34">
        <f t="shared" si="9"/>
        <v>101</v>
      </c>
      <c r="AD34">
        <f t="shared" si="10"/>
        <v>101</v>
      </c>
      <c r="AE34">
        <f t="shared" si="11"/>
        <v>101</v>
      </c>
      <c r="AF34">
        <f t="shared" si="12"/>
        <v>101</v>
      </c>
      <c r="AG34">
        <f t="shared" si="13"/>
        <v>101</v>
      </c>
      <c r="AH34">
        <f t="shared" si="14"/>
        <v>71</v>
      </c>
      <c r="AI34">
        <f t="shared" si="15"/>
        <v>42</v>
      </c>
      <c r="AJ34">
        <f t="shared" si="16"/>
        <v>1000001</v>
      </c>
    </row>
    <row r="35" spans="1:36" x14ac:dyDescent="0.3">
      <c r="A35">
        <v>34</v>
      </c>
      <c r="B35" t="s">
        <v>85</v>
      </c>
      <c r="C35">
        <v>38</v>
      </c>
      <c r="D35">
        <v>0</v>
      </c>
      <c r="E35">
        <v>18</v>
      </c>
      <c r="F35">
        <v>0</v>
      </c>
      <c r="G35">
        <v>37</v>
      </c>
      <c r="H35">
        <v>0</v>
      </c>
      <c r="I35">
        <v>0</v>
      </c>
      <c r="J35">
        <v>0</v>
      </c>
      <c r="K35">
        <v>0</v>
      </c>
      <c r="L35">
        <v>53</v>
      </c>
      <c r="N35">
        <v>1000000</v>
      </c>
      <c r="O35">
        <f t="shared" si="2"/>
        <v>39</v>
      </c>
      <c r="P35">
        <f t="shared" si="3"/>
        <v>1</v>
      </c>
      <c r="Q35">
        <f t="shared" si="4"/>
        <v>19</v>
      </c>
      <c r="R35">
        <f t="shared" si="4"/>
        <v>1</v>
      </c>
      <c r="S35">
        <f t="shared" si="4"/>
        <v>38</v>
      </c>
      <c r="T35">
        <f t="shared" si="4"/>
        <v>1</v>
      </c>
      <c r="U35">
        <f t="shared" si="4"/>
        <v>1</v>
      </c>
      <c r="V35">
        <f t="shared" si="17"/>
        <v>1</v>
      </c>
      <c r="W35">
        <f t="shared" si="18"/>
        <v>1</v>
      </c>
      <c r="X35">
        <f t="shared" si="19"/>
        <v>54</v>
      </c>
      <c r="Y35">
        <f t="shared" si="5"/>
        <v>1000001</v>
      </c>
      <c r="Z35">
        <f t="shared" si="6"/>
        <v>63</v>
      </c>
      <c r="AA35">
        <f t="shared" si="7"/>
        <v>101</v>
      </c>
      <c r="AB35">
        <f t="shared" si="8"/>
        <v>83</v>
      </c>
      <c r="AC35">
        <f t="shared" si="9"/>
        <v>101</v>
      </c>
      <c r="AD35">
        <f t="shared" si="10"/>
        <v>64</v>
      </c>
      <c r="AE35">
        <f t="shared" si="11"/>
        <v>101</v>
      </c>
      <c r="AF35">
        <f t="shared" si="12"/>
        <v>101</v>
      </c>
      <c r="AG35">
        <f t="shared" si="13"/>
        <v>101</v>
      </c>
      <c r="AH35">
        <f t="shared" si="14"/>
        <v>101</v>
      </c>
      <c r="AI35">
        <f t="shared" si="15"/>
        <v>48</v>
      </c>
      <c r="AJ35">
        <f t="shared" si="16"/>
        <v>1000001</v>
      </c>
    </row>
    <row r="36" spans="1:36" x14ac:dyDescent="0.3">
      <c r="A36">
        <v>35</v>
      </c>
      <c r="B36" t="s">
        <v>86</v>
      </c>
      <c r="C36">
        <v>45</v>
      </c>
      <c r="D36">
        <v>0</v>
      </c>
      <c r="E36">
        <v>23</v>
      </c>
      <c r="F36">
        <v>0</v>
      </c>
      <c r="G36">
        <v>46</v>
      </c>
      <c r="H36">
        <v>0</v>
      </c>
      <c r="I36">
        <v>0</v>
      </c>
      <c r="J36">
        <v>0</v>
      </c>
      <c r="K36">
        <v>32</v>
      </c>
      <c r="L36">
        <v>53</v>
      </c>
      <c r="N36">
        <v>1000000</v>
      </c>
      <c r="O36">
        <f t="shared" si="2"/>
        <v>46</v>
      </c>
      <c r="P36">
        <f t="shared" si="3"/>
        <v>1</v>
      </c>
      <c r="Q36">
        <f t="shared" si="4"/>
        <v>24</v>
      </c>
      <c r="R36">
        <f t="shared" si="4"/>
        <v>1</v>
      </c>
      <c r="S36">
        <f t="shared" si="4"/>
        <v>47</v>
      </c>
      <c r="T36">
        <f t="shared" si="4"/>
        <v>1</v>
      </c>
      <c r="U36">
        <f t="shared" si="4"/>
        <v>1</v>
      </c>
      <c r="V36">
        <f t="shared" si="17"/>
        <v>1</v>
      </c>
      <c r="W36">
        <f t="shared" si="18"/>
        <v>33</v>
      </c>
      <c r="X36">
        <f t="shared" si="19"/>
        <v>54</v>
      </c>
      <c r="Y36">
        <f t="shared" si="5"/>
        <v>1000001</v>
      </c>
      <c r="Z36">
        <f t="shared" si="6"/>
        <v>56</v>
      </c>
      <c r="AA36">
        <f t="shared" si="7"/>
        <v>101</v>
      </c>
      <c r="AB36">
        <f t="shared" si="8"/>
        <v>78</v>
      </c>
      <c r="AC36">
        <f t="shared" si="9"/>
        <v>101</v>
      </c>
      <c r="AD36">
        <f t="shared" si="10"/>
        <v>55</v>
      </c>
      <c r="AE36">
        <f t="shared" si="11"/>
        <v>101</v>
      </c>
      <c r="AF36">
        <f t="shared" si="12"/>
        <v>101</v>
      </c>
      <c r="AG36">
        <f t="shared" si="13"/>
        <v>101</v>
      </c>
      <c r="AH36">
        <f t="shared" si="14"/>
        <v>69</v>
      </c>
      <c r="AI36">
        <f t="shared" si="15"/>
        <v>48</v>
      </c>
      <c r="AJ36">
        <f t="shared" si="16"/>
        <v>1000001</v>
      </c>
    </row>
    <row r="37" spans="1:36" x14ac:dyDescent="0.3">
      <c r="A37">
        <v>36</v>
      </c>
      <c r="B37" t="s">
        <v>87</v>
      </c>
      <c r="C37">
        <v>37</v>
      </c>
      <c r="D37">
        <v>0</v>
      </c>
      <c r="E37">
        <v>16</v>
      </c>
      <c r="F37">
        <v>57</v>
      </c>
      <c r="G37">
        <v>29</v>
      </c>
      <c r="H37">
        <v>0</v>
      </c>
      <c r="I37">
        <v>0</v>
      </c>
      <c r="J37">
        <v>0</v>
      </c>
      <c r="K37">
        <v>25</v>
      </c>
      <c r="L37">
        <v>68</v>
      </c>
      <c r="N37">
        <v>1000000</v>
      </c>
      <c r="O37">
        <f t="shared" si="2"/>
        <v>38</v>
      </c>
      <c r="P37">
        <f t="shared" si="3"/>
        <v>1</v>
      </c>
      <c r="Q37">
        <f t="shared" si="4"/>
        <v>17</v>
      </c>
      <c r="R37">
        <f t="shared" si="4"/>
        <v>58</v>
      </c>
      <c r="S37">
        <f t="shared" si="4"/>
        <v>30</v>
      </c>
      <c r="T37">
        <f t="shared" si="4"/>
        <v>1</v>
      </c>
      <c r="U37">
        <f t="shared" si="4"/>
        <v>1</v>
      </c>
      <c r="V37">
        <f t="shared" si="17"/>
        <v>1</v>
      </c>
      <c r="W37">
        <f t="shared" si="18"/>
        <v>26</v>
      </c>
      <c r="X37">
        <f t="shared" si="19"/>
        <v>69</v>
      </c>
      <c r="Y37">
        <f t="shared" si="5"/>
        <v>1000001</v>
      </c>
      <c r="Z37">
        <f t="shared" si="6"/>
        <v>64</v>
      </c>
      <c r="AA37">
        <f t="shared" si="7"/>
        <v>101</v>
      </c>
      <c r="AB37">
        <f t="shared" si="8"/>
        <v>85</v>
      </c>
      <c r="AC37">
        <f t="shared" si="9"/>
        <v>44</v>
      </c>
      <c r="AD37">
        <f t="shared" si="10"/>
        <v>72</v>
      </c>
      <c r="AE37">
        <f t="shared" si="11"/>
        <v>101</v>
      </c>
      <c r="AF37">
        <f t="shared" si="12"/>
        <v>101</v>
      </c>
      <c r="AG37">
        <f t="shared" si="13"/>
        <v>101</v>
      </c>
      <c r="AH37">
        <f t="shared" si="14"/>
        <v>76</v>
      </c>
      <c r="AI37">
        <f t="shared" si="15"/>
        <v>33</v>
      </c>
      <c r="AJ37">
        <f t="shared" si="16"/>
        <v>1000001</v>
      </c>
    </row>
    <row r="38" spans="1:36" x14ac:dyDescent="0.3">
      <c r="A38">
        <v>37</v>
      </c>
      <c r="B38" t="s">
        <v>88</v>
      </c>
      <c r="C38">
        <v>43</v>
      </c>
      <c r="D38">
        <v>0</v>
      </c>
      <c r="E38">
        <v>16</v>
      </c>
      <c r="F38">
        <v>0</v>
      </c>
      <c r="G38">
        <v>39</v>
      </c>
      <c r="H38">
        <v>0</v>
      </c>
      <c r="I38">
        <v>0</v>
      </c>
      <c r="J38">
        <v>0</v>
      </c>
      <c r="K38">
        <v>20</v>
      </c>
      <c r="L38">
        <v>54</v>
      </c>
      <c r="N38">
        <v>1000000</v>
      </c>
      <c r="O38">
        <f t="shared" si="2"/>
        <v>44</v>
      </c>
      <c r="P38">
        <f t="shared" si="3"/>
        <v>1</v>
      </c>
      <c r="Q38">
        <f t="shared" si="4"/>
        <v>17</v>
      </c>
      <c r="R38">
        <f t="shared" si="4"/>
        <v>1</v>
      </c>
      <c r="S38">
        <f t="shared" si="4"/>
        <v>40</v>
      </c>
      <c r="T38">
        <f t="shared" si="4"/>
        <v>1</v>
      </c>
      <c r="U38">
        <f t="shared" si="4"/>
        <v>1</v>
      </c>
      <c r="V38">
        <f t="shared" si="17"/>
        <v>1</v>
      </c>
      <c r="W38">
        <f t="shared" si="18"/>
        <v>21</v>
      </c>
      <c r="X38">
        <f t="shared" si="19"/>
        <v>55</v>
      </c>
      <c r="Y38">
        <f t="shared" si="5"/>
        <v>1000001</v>
      </c>
      <c r="Z38">
        <f t="shared" si="6"/>
        <v>58</v>
      </c>
      <c r="AA38">
        <f t="shared" si="7"/>
        <v>101</v>
      </c>
      <c r="AB38">
        <f t="shared" si="8"/>
        <v>85</v>
      </c>
      <c r="AC38">
        <f t="shared" si="9"/>
        <v>101</v>
      </c>
      <c r="AD38">
        <f t="shared" si="10"/>
        <v>62</v>
      </c>
      <c r="AE38">
        <f t="shared" si="11"/>
        <v>101</v>
      </c>
      <c r="AF38">
        <f t="shared" si="12"/>
        <v>101</v>
      </c>
      <c r="AG38">
        <f t="shared" si="13"/>
        <v>101</v>
      </c>
      <c r="AH38">
        <f t="shared" si="14"/>
        <v>81</v>
      </c>
      <c r="AI38">
        <f t="shared" si="15"/>
        <v>47</v>
      </c>
      <c r="AJ38">
        <f t="shared" si="16"/>
        <v>1000001</v>
      </c>
    </row>
    <row r="39" spans="1:36" x14ac:dyDescent="0.3">
      <c r="A39">
        <v>38</v>
      </c>
      <c r="B39" t="s">
        <v>89</v>
      </c>
      <c r="C39">
        <v>30</v>
      </c>
      <c r="D39">
        <v>0</v>
      </c>
      <c r="E39">
        <v>15</v>
      </c>
      <c r="F39">
        <v>0</v>
      </c>
      <c r="G39">
        <v>0</v>
      </c>
      <c r="H39">
        <v>0</v>
      </c>
      <c r="I39">
        <v>0</v>
      </c>
      <c r="J39">
        <v>0</v>
      </c>
      <c r="K39">
        <v>25</v>
      </c>
      <c r="L39">
        <v>49</v>
      </c>
      <c r="N39">
        <v>1000000</v>
      </c>
      <c r="O39">
        <f t="shared" si="2"/>
        <v>31</v>
      </c>
      <c r="P39">
        <f t="shared" si="3"/>
        <v>1</v>
      </c>
      <c r="Q39">
        <f t="shared" si="4"/>
        <v>16</v>
      </c>
      <c r="R39">
        <f t="shared" si="4"/>
        <v>1</v>
      </c>
      <c r="S39">
        <f t="shared" si="4"/>
        <v>1</v>
      </c>
      <c r="T39">
        <f t="shared" si="4"/>
        <v>1</v>
      </c>
      <c r="U39">
        <f t="shared" si="4"/>
        <v>1</v>
      </c>
      <c r="V39">
        <f t="shared" si="17"/>
        <v>1</v>
      </c>
      <c r="W39">
        <f t="shared" si="18"/>
        <v>26</v>
      </c>
      <c r="X39">
        <f t="shared" si="19"/>
        <v>50</v>
      </c>
      <c r="Y39">
        <f t="shared" si="5"/>
        <v>1000001</v>
      </c>
      <c r="Z39">
        <f t="shared" si="6"/>
        <v>71</v>
      </c>
      <c r="AA39">
        <f t="shared" si="7"/>
        <v>101</v>
      </c>
      <c r="AB39">
        <f t="shared" si="8"/>
        <v>86</v>
      </c>
      <c r="AC39">
        <f t="shared" si="9"/>
        <v>101</v>
      </c>
      <c r="AD39">
        <f t="shared" si="10"/>
        <v>101</v>
      </c>
      <c r="AE39">
        <f t="shared" si="11"/>
        <v>101</v>
      </c>
      <c r="AF39">
        <f t="shared" si="12"/>
        <v>101</v>
      </c>
      <c r="AG39">
        <f t="shared" si="13"/>
        <v>101</v>
      </c>
      <c r="AH39">
        <f t="shared" si="14"/>
        <v>76</v>
      </c>
      <c r="AI39">
        <f t="shared" si="15"/>
        <v>52</v>
      </c>
      <c r="AJ39">
        <f t="shared" si="16"/>
        <v>1000001</v>
      </c>
    </row>
    <row r="40" spans="1:36" x14ac:dyDescent="0.3">
      <c r="A40">
        <v>39</v>
      </c>
      <c r="B40" t="s">
        <v>90</v>
      </c>
      <c r="C40">
        <v>31</v>
      </c>
      <c r="D40">
        <v>0</v>
      </c>
      <c r="E40">
        <v>14</v>
      </c>
      <c r="F40">
        <v>0</v>
      </c>
      <c r="G40">
        <v>33</v>
      </c>
      <c r="H40">
        <v>0</v>
      </c>
      <c r="I40">
        <v>0</v>
      </c>
      <c r="J40">
        <v>0</v>
      </c>
      <c r="K40">
        <v>19</v>
      </c>
      <c r="L40">
        <v>46</v>
      </c>
      <c r="N40">
        <v>1000000</v>
      </c>
      <c r="O40">
        <f t="shared" si="2"/>
        <v>32</v>
      </c>
      <c r="P40">
        <f t="shared" si="3"/>
        <v>1</v>
      </c>
      <c r="Q40">
        <f t="shared" si="4"/>
        <v>15</v>
      </c>
      <c r="R40">
        <f t="shared" si="4"/>
        <v>1</v>
      </c>
      <c r="S40">
        <f t="shared" si="4"/>
        <v>34</v>
      </c>
      <c r="T40">
        <f t="shared" si="4"/>
        <v>1</v>
      </c>
      <c r="U40">
        <f t="shared" si="4"/>
        <v>1</v>
      </c>
      <c r="V40">
        <f t="shared" si="17"/>
        <v>1</v>
      </c>
      <c r="W40">
        <f t="shared" si="18"/>
        <v>20</v>
      </c>
      <c r="X40">
        <f t="shared" si="19"/>
        <v>47</v>
      </c>
      <c r="Y40">
        <f t="shared" si="5"/>
        <v>1000001</v>
      </c>
      <c r="Z40">
        <f t="shared" si="6"/>
        <v>70</v>
      </c>
      <c r="AA40">
        <f t="shared" si="7"/>
        <v>101</v>
      </c>
      <c r="AB40">
        <f t="shared" si="8"/>
        <v>87</v>
      </c>
      <c r="AC40">
        <f t="shared" si="9"/>
        <v>101</v>
      </c>
      <c r="AD40">
        <f t="shared" si="10"/>
        <v>68</v>
      </c>
      <c r="AE40">
        <f t="shared" si="11"/>
        <v>101</v>
      </c>
      <c r="AF40">
        <f t="shared" si="12"/>
        <v>101</v>
      </c>
      <c r="AG40">
        <f t="shared" si="13"/>
        <v>101</v>
      </c>
      <c r="AH40">
        <f t="shared" si="14"/>
        <v>82</v>
      </c>
      <c r="AI40">
        <f t="shared" si="15"/>
        <v>55</v>
      </c>
      <c r="AJ40">
        <f t="shared" si="16"/>
        <v>1000001</v>
      </c>
    </row>
    <row r="41" spans="1:36" x14ac:dyDescent="0.3">
      <c r="A41">
        <v>40</v>
      </c>
      <c r="B41" t="s">
        <v>91</v>
      </c>
      <c r="C41">
        <v>35</v>
      </c>
      <c r="D41">
        <v>0</v>
      </c>
      <c r="E41">
        <v>13</v>
      </c>
      <c r="F41">
        <v>0</v>
      </c>
      <c r="G41">
        <v>24</v>
      </c>
      <c r="H41">
        <v>0</v>
      </c>
      <c r="I41">
        <v>0</v>
      </c>
      <c r="J41">
        <v>0</v>
      </c>
      <c r="K41">
        <v>20</v>
      </c>
      <c r="L41">
        <v>42</v>
      </c>
      <c r="N41">
        <v>1000000</v>
      </c>
      <c r="O41">
        <f t="shared" si="2"/>
        <v>36</v>
      </c>
      <c r="P41">
        <f t="shared" si="3"/>
        <v>1</v>
      </c>
      <c r="Q41">
        <f t="shared" si="4"/>
        <v>14</v>
      </c>
      <c r="R41">
        <f t="shared" si="4"/>
        <v>1</v>
      </c>
      <c r="S41">
        <f t="shared" si="4"/>
        <v>25</v>
      </c>
      <c r="T41">
        <f t="shared" si="4"/>
        <v>1</v>
      </c>
      <c r="U41">
        <f t="shared" si="4"/>
        <v>1</v>
      </c>
      <c r="V41">
        <f t="shared" si="17"/>
        <v>1</v>
      </c>
      <c r="W41">
        <f t="shared" si="18"/>
        <v>21</v>
      </c>
      <c r="X41">
        <f t="shared" si="19"/>
        <v>43</v>
      </c>
      <c r="Y41">
        <f t="shared" si="5"/>
        <v>1000001</v>
      </c>
      <c r="Z41">
        <f t="shared" si="6"/>
        <v>66</v>
      </c>
      <c r="AA41">
        <f t="shared" si="7"/>
        <v>101</v>
      </c>
      <c r="AB41">
        <f t="shared" si="8"/>
        <v>88</v>
      </c>
      <c r="AC41">
        <f t="shared" si="9"/>
        <v>101</v>
      </c>
      <c r="AD41">
        <f t="shared" si="10"/>
        <v>77</v>
      </c>
      <c r="AE41">
        <f t="shared" si="11"/>
        <v>101</v>
      </c>
      <c r="AF41">
        <f t="shared" si="12"/>
        <v>101</v>
      </c>
      <c r="AG41">
        <f t="shared" si="13"/>
        <v>101</v>
      </c>
      <c r="AH41">
        <f t="shared" si="14"/>
        <v>81</v>
      </c>
      <c r="AI41">
        <f t="shared" si="15"/>
        <v>59</v>
      </c>
      <c r="AJ41">
        <f t="shared" si="16"/>
        <v>1000001</v>
      </c>
    </row>
    <row r="42" spans="1:36" x14ac:dyDescent="0.3">
      <c r="A42">
        <v>41</v>
      </c>
      <c r="B42" t="s">
        <v>92</v>
      </c>
      <c r="C42">
        <v>33</v>
      </c>
      <c r="D42">
        <v>0</v>
      </c>
      <c r="E42">
        <v>14</v>
      </c>
      <c r="F42">
        <v>0</v>
      </c>
      <c r="G42">
        <v>26</v>
      </c>
      <c r="H42">
        <v>0</v>
      </c>
      <c r="I42">
        <v>0</v>
      </c>
      <c r="J42">
        <v>0</v>
      </c>
      <c r="K42">
        <v>0</v>
      </c>
      <c r="L42">
        <v>38</v>
      </c>
      <c r="N42">
        <v>1000000</v>
      </c>
      <c r="O42">
        <f t="shared" si="2"/>
        <v>34</v>
      </c>
      <c r="P42">
        <f t="shared" si="3"/>
        <v>1</v>
      </c>
      <c r="Q42">
        <f t="shared" si="4"/>
        <v>15</v>
      </c>
      <c r="R42">
        <f t="shared" si="4"/>
        <v>1</v>
      </c>
      <c r="S42">
        <f t="shared" si="4"/>
        <v>27</v>
      </c>
      <c r="T42">
        <f t="shared" si="4"/>
        <v>1</v>
      </c>
      <c r="U42">
        <f t="shared" si="4"/>
        <v>1</v>
      </c>
      <c r="V42">
        <f t="shared" si="17"/>
        <v>1</v>
      </c>
      <c r="W42">
        <f t="shared" si="18"/>
        <v>1</v>
      </c>
      <c r="X42">
        <f t="shared" si="19"/>
        <v>39</v>
      </c>
      <c r="Y42">
        <f t="shared" si="5"/>
        <v>1000001</v>
      </c>
      <c r="Z42">
        <f t="shared" si="6"/>
        <v>68</v>
      </c>
      <c r="AA42">
        <f t="shared" si="7"/>
        <v>101</v>
      </c>
      <c r="AB42">
        <f t="shared" si="8"/>
        <v>87</v>
      </c>
      <c r="AC42">
        <f t="shared" si="9"/>
        <v>101</v>
      </c>
      <c r="AD42">
        <f t="shared" si="10"/>
        <v>75</v>
      </c>
      <c r="AE42">
        <f t="shared" si="11"/>
        <v>101</v>
      </c>
      <c r="AF42">
        <f t="shared" si="12"/>
        <v>101</v>
      </c>
      <c r="AG42">
        <f t="shared" si="13"/>
        <v>101</v>
      </c>
      <c r="AH42">
        <f t="shared" si="14"/>
        <v>101</v>
      </c>
      <c r="AI42">
        <f t="shared" si="15"/>
        <v>63</v>
      </c>
      <c r="AJ42">
        <f t="shared" si="16"/>
        <v>1000001</v>
      </c>
    </row>
    <row r="43" spans="1:36" x14ac:dyDescent="0.3">
      <c r="A43">
        <v>42</v>
      </c>
      <c r="B43" t="s">
        <v>93</v>
      </c>
      <c r="C43">
        <v>20</v>
      </c>
      <c r="D43">
        <v>0</v>
      </c>
      <c r="E43">
        <v>10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39</v>
      </c>
      <c r="N43">
        <v>1000000</v>
      </c>
      <c r="O43">
        <f t="shared" si="2"/>
        <v>21</v>
      </c>
      <c r="P43">
        <f t="shared" si="3"/>
        <v>1</v>
      </c>
      <c r="Q43">
        <f t="shared" si="4"/>
        <v>11</v>
      </c>
      <c r="R43">
        <f t="shared" si="4"/>
        <v>1</v>
      </c>
      <c r="S43">
        <f t="shared" si="4"/>
        <v>1</v>
      </c>
      <c r="T43">
        <f t="shared" si="4"/>
        <v>1</v>
      </c>
      <c r="U43">
        <f t="shared" si="4"/>
        <v>1</v>
      </c>
      <c r="V43">
        <f t="shared" si="17"/>
        <v>1</v>
      </c>
      <c r="W43">
        <f t="shared" si="18"/>
        <v>1</v>
      </c>
      <c r="X43">
        <f t="shared" si="19"/>
        <v>40</v>
      </c>
      <c r="Y43">
        <f t="shared" si="5"/>
        <v>1000001</v>
      </c>
      <c r="Z43">
        <f t="shared" si="6"/>
        <v>81</v>
      </c>
      <c r="AA43">
        <f t="shared" si="7"/>
        <v>101</v>
      </c>
      <c r="AB43">
        <f t="shared" si="8"/>
        <v>91</v>
      </c>
      <c r="AC43">
        <f t="shared" si="9"/>
        <v>101</v>
      </c>
      <c r="AD43">
        <f t="shared" si="10"/>
        <v>101</v>
      </c>
      <c r="AE43">
        <f t="shared" si="11"/>
        <v>101</v>
      </c>
      <c r="AF43">
        <f t="shared" si="12"/>
        <v>101</v>
      </c>
      <c r="AG43">
        <f t="shared" si="13"/>
        <v>101</v>
      </c>
      <c r="AH43">
        <f t="shared" si="14"/>
        <v>101</v>
      </c>
      <c r="AI43">
        <f t="shared" si="15"/>
        <v>62</v>
      </c>
      <c r="AJ43">
        <f t="shared" si="16"/>
        <v>1000001</v>
      </c>
    </row>
    <row r="44" spans="1:36" x14ac:dyDescent="0.3">
      <c r="A44">
        <v>43</v>
      </c>
      <c r="B44" t="s">
        <v>94</v>
      </c>
      <c r="C44">
        <v>28</v>
      </c>
      <c r="D44">
        <v>0</v>
      </c>
      <c r="E44">
        <v>12</v>
      </c>
      <c r="F44">
        <v>0</v>
      </c>
      <c r="G44">
        <v>0</v>
      </c>
      <c r="H44">
        <v>0</v>
      </c>
      <c r="I44">
        <v>0</v>
      </c>
      <c r="J44">
        <v>0</v>
      </c>
      <c r="K44">
        <v>34</v>
      </c>
      <c r="L44">
        <v>35</v>
      </c>
      <c r="N44">
        <v>1000000</v>
      </c>
      <c r="O44">
        <f t="shared" si="2"/>
        <v>29</v>
      </c>
      <c r="P44">
        <f t="shared" si="3"/>
        <v>1</v>
      </c>
      <c r="Q44">
        <f t="shared" si="4"/>
        <v>13</v>
      </c>
      <c r="R44">
        <f t="shared" si="4"/>
        <v>1</v>
      </c>
      <c r="S44">
        <f t="shared" si="4"/>
        <v>1</v>
      </c>
      <c r="T44">
        <f t="shared" si="4"/>
        <v>1</v>
      </c>
      <c r="U44">
        <f t="shared" si="4"/>
        <v>1</v>
      </c>
      <c r="V44">
        <f t="shared" si="17"/>
        <v>1</v>
      </c>
      <c r="W44">
        <f t="shared" si="18"/>
        <v>35</v>
      </c>
      <c r="X44">
        <f t="shared" si="19"/>
        <v>36</v>
      </c>
      <c r="Y44">
        <f t="shared" si="5"/>
        <v>1000001</v>
      </c>
      <c r="Z44">
        <f t="shared" si="6"/>
        <v>73</v>
      </c>
      <c r="AA44">
        <f t="shared" si="7"/>
        <v>101</v>
      </c>
      <c r="AB44">
        <f t="shared" si="8"/>
        <v>89</v>
      </c>
      <c r="AC44">
        <f t="shared" si="9"/>
        <v>101</v>
      </c>
      <c r="AD44">
        <f t="shared" si="10"/>
        <v>101</v>
      </c>
      <c r="AE44">
        <f t="shared" si="11"/>
        <v>101</v>
      </c>
      <c r="AF44">
        <f t="shared" si="12"/>
        <v>101</v>
      </c>
      <c r="AG44">
        <f t="shared" si="13"/>
        <v>101</v>
      </c>
      <c r="AH44">
        <f t="shared" si="14"/>
        <v>67</v>
      </c>
      <c r="AI44">
        <f t="shared" si="15"/>
        <v>66</v>
      </c>
      <c r="AJ44">
        <f t="shared" si="16"/>
        <v>1000001</v>
      </c>
    </row>
    <row r="45" spans="1:36" x14ac:dyDescent="0.3">
      <c r="A45">
        <v>44</v>
      </c>
      <c r="B45" t="s">
        <v>95</v>
      </c>
      <c r="C45">
        <v>36</v>
      </c>
      <c r="D45">
        <v>0</v>
      </c>
      <c r="E45">
        <v>12</v>
      </c>
      <c r="F45">
        <v>0</v>
      </c>
      <c r="G45">
        <v>0</v>
      </c>
      <c r="H45">
        <v>0</v>
      </c>
      <c r="I45">
        <v>0</v>
      </c>
      <c r="J45">
        <v>0</v>
      </c>
      <c r="K45">
        <v>30</v>
      </c>
      <c r="L45">
        <v>36</v>
      </c>
      <c r="N45">
        <v>1000000</v>
      </c>
      <c r="O45">
        <f t="shared" si="2"/>
        <v>37</v>
      </c>
      <c r="P45">
        <f t="shared" si="3"/>
        <v>1</v>
      </c>
      <c r="Q45">
        <f t="shared" si="4"/>
        <v>13</v>
      </c>
      <c r="R45">
        <f t="shared" si="4"/>
        <v>1</v>
      </c>
      <c r="S45">
        <f t="shared" si="4"/>
        <v>1</v>
      </c>
      <c r="T45">
        <f t="shared" si="4"/>
        <v>1</v>
      </c>
      <c r="U45">
        <f t="shared" si="4"/>
        <v>1</v>
      </c>
      <c r="V45">
        <f t="shared" si="17"/>
        <v>1</v>
      </c>
      <c r="W45">
        <f t="shared" si="18"/>
        <v>31</v>
      </c>
      <c r="X45">
        <f t="shared" si="19"/>
        <v>37</v>
      </c>
      <c r="Y45">
        <f t="shared" si="5"/>
        <v>1000001</v>
      </c>
      <c r="Z45">
        <f t="shared" si="6"/>
        <v>65</v>
      </c>
      <c r="AA45">
        <f t="shared" si="7"/>
        <v>101</v>
      </c>
      <c r="AB45">
        <f t="shared" si="8"/>
        <v>89</v>
      </c>
      <c r="AC45">
        <f t="shared" si="9"/>
        <v>101</v>
      </c>
      <c r="AD45">
        <f t="shared" si="10"/>
        <v>101</v>
      </c>
      <c r="AE45">
        <f t="shared" si="11"/>
        <v>101</v>
      </c>
      <c r="AF45">
        <f t="shared" si="12"/>
        <v>101</v>
      </c>
      <c r="AG45">
        <f t="shared" si="13"/>
        <v>101</v>
      </c>
      <c r="AH45">
        <f t="shared" si="14"/>
        <v>71</v>
      </c>
      <c r="AI45">
        <f t="shared" si="15"/>
        <v>65</v>
      </c>
      <c r="AJ45">
        <f t="shared" si="16"/>
        <v>1000001</v>
      </c>
    </row>
    <row r="46" spans="1:36" x14ac:dyDescent="0.3">
      <c r="A46">
        <v>45</v>
      </c>
      <c r="B46" t="s">
        <v>96</v>
      </c>
      <c r="C46">
        <v>34</v>
      </c>
      <c r="D46">
        <v>0</v>
      </c>
      <c r="E46">
        <v>16</v>
      </c>
      <c r="F46">
        <v>0</v>
      </c>
      <c r="G46">
        <v>26</v>
      </c>
      <c r="H46">
        <v>0</v>
      </c>
      <c r="I46">
        <v>0</v>
      </c>
      <c r="J46">
        <v>0</v>
      </c>
      <c r="K46">
        <v>16</v>
      </c>
      <c r="L46">
        <v>36</v>
      </c>
      <c r="N46">
        <v>1000000</v>
      </c>
      <c r="O46">
        <f t="shared" si="2"/>
        <v>35</v>
      </c>
      <c r="P46">
        <f t="shared" si="3"/>
        <v>1</v>
      </c>
      <c r="Q46">
        <f t="shared" si="4"/>
        <v>17</v>
      </c>
      <c r="R46">
        <f t="shared" si="4"/>
        <v>1</v>
      </c>
      <c r="S46">
        <f t="shared" si="4"/>
        <v>27</v>
      </c>
      <c r="T46">
        <f t="shared" si="4"/>
        <v>1</v>
      </c>
      <c r="U46">
        <f t="shared" si="4"/>
        <v>1</v>
      </c>
      <c r="V46">
        <f t="shared" si="17"/>
        <v>1</v>
      </c>
      <c r="W46">
        <f t="shared" si="18"/>
        <v>17</v>
      </c>
      <c r="X46">
        <f t="shared" si="19"/>
        <v>37</v>
      </c>
      <c r="Y46">
        <f t="shared" si="5"/>
        <v>1000001</v>
      </c>
      <c r="Z46">
        <f t="shared" si="6"/>
        <v>67</v>
      </c>
      <c r="AA46">
        <f t="shared" si="7"/>
        <v>101</v>
      </c>
      <c r="AB46">
        <f t="shared" si="8"/>
        <v>85</v>
      </c>
      <c r="AC46">
        <f t="shared" si="9"/>
        <v>101</v>
      </c>
      <c r="AD46">
        <f t="shared" si="10"/>
        <v>75</v>
      </c>
      <c r="AE46">
        <f t="shared" si="11"/>
        <v>101</v>
      </c>
      <c r="AF46">
        <f t="shared" si="12"/>
        <v>101</v>
      </c>
      <c r="AG46">
        <f t="shared" si="13"/>
        <v>101</v>
      </c>
      <c r="AH46">
        <f t="shared" si="14"/>
        <v>85</v>
      </c>
      <c r="AI46">
        <f t="shared" si="15"/>
        <v>65</v>
      </c>
      <c r="AJ46">
        <f t="shared" si="16"/>
        <v>1000001</v>
      </c>
    </row>
    <row r="47" spans="1:36" x14ac:dyDescent="0.3">
      <c r="A47">
        <v>46</v>
      </c>
      <c r="B47" t="s">
        <v>97</v>
      </c>
      <c r="C47">
        <v>35</v>
      </c>
      <c r="D47">
        <v>0</v>
      </c>
      <c r="E47">
        <v>14</v>
      </c>
      <c r="F47">
        <v>29</v>
      </c>
      <c r="G47">
        <v>23</v>
      </c>
      <c r="H47">
        <v>0</v>
      </c>
      <c r="I47">
        <v>0</v>
      </c>
      <c r="J47">
        <v>0</v>
      </c>
      <c r="K47">
        <v>22</v>
      </c>
      <c r="L47">
        <v>40</v>
      </c>
      <c r="N47">
        <v>1000000</v>
      </c>
      <c r="O47">
        <f t="shared" si="2"/>
        <v>36</v>
      </c>
      <c r="P47">
        <f t="shared" si="3"/>
        <v>1</v>
      </c>
      <c r="Q47">
        <f t="shared" si="4"/>
        <v>15</v>
      </c>
      <c r="R47">
        <f t="shared" si="4"/>
        <v>30</v>
      </c>
      <c r="S47">
        <f t="shared" si="4"/>
        <v>24</v>
      </c>
      <c r="T47">
        <f t="shared" si="4"/>
        <v>1</v>
      </c>
      <c r="U47">
        <f t="shared" si="4"/>
        <v>1</v>
      </c>
      <c r="V47">
        <f t="shared" si="17"/>
        <v>1</v>
      </c>
      <c r="W47">
        <f t="shared" si="18"/>
        <v>23</v>
      </c>
      <c r="X47">
        <f t="shared" si="19"/>
        <v>41</v>
      </c>
      <c r="Y47">
        <f t="shared" si="5"/>
        <v>1000001</v>
      </c>
      <c r="Z47">
        <f t="shared" si="6"/>
        <v>66</v>
      </c>
      <c r="AA47">
        <f t="shared" si="7"/>
        <v>101</v>
      </c>
      <c r="AB47">
        <f t="shared" si="8"/>
        <v>87</v>
      </c>
      <c r="AC47">
        <f t="shared" si="9"/>
        <v>72</v>
      </c>
      <c r="AD47">
        <f t="shared" si="10"/>
        <v>78</v>
      </c>
      <c r="AE47">
        <f t="shared" si="11"/>
        <v>101</v>
      </c>
      <c r="AF47">
        <f t="shared" si="12"/>
        <v>101</v>
      </c>
      <c r="AG47">
        <f t="shared" si="13"/>
        <v>101</v>
      </c>
      <c r="AH47">
        <f t="shared" si="14"/>
        <v>79</v>
      </c>
      <c r="AI47">
        <f t="shared" si="15"/>
        <v>61</v>
      </c>
      <c r="AJ47">
        <f t="shared" si="16"/>
        <v>1000001</v>
      </c>
    </row>
    <row r="48" spans="1:36" x14ac:dyDescent="0.3">
      <c r="A48">
        <v>47</v>
      </c>
      <c r="B48" t="s">
        <v>98</v>
      </c>
      <c r="C48">
        <v>24</v>
      </c>
      <c r="D48">
        <v>0</v>
      </c>
      <c r="E48">
        <v>13</v>
      </c>
      <c r="F48">
        <v>25</v>
      </c>
      <c r="G48">
        <v>21</v>
      </c>
      <c r="H48">
        <v>0</v>
      </c>
      <c r="I48">
        <v>0</v>
      </c>
      <c r="J48">
        <v>0</v>
      </c>
      <c r="K48">
        <v>24</v>
      </c>
      <c r="L48">
        <v>36</v>
      </c>
      <c r="N48">
        <v>1000000</v>
      </c>
      <c r="O48">
        <f t="shared" si="2"/>
        <v>25</v>
      </c>
      <c r="P48">
        <f t="shared" si="3"/>
        <v>1</v>
      </c>
      <c r="Q48">
        <f t="shared" si="4"/>
        <v>14</v>
      </c>
      <c r="R48">
        <f t="shared" si="4"/>
        <v>26</v>
      </c>
      <c r="S48">
        <f t="shared" si="4"/>
        <v>22</v>
      </c>
      <c r="T48">
        <f t="shared" si="4"/>
        <v>1</v>
      </c>
      <c r="U48">
        <f t="shared" si="4"/>
        <v>1</v>
      </c>
      <c r="V48">
        <f t="shared" si="17"/>
        <v>1</v>
      </c>
      <c r="W48">
        <f t="shared" si="18"/>
        <v>25</v>
      </c>
      <c r="X48">
        <f t="shared" si="19"/>
        <v>37</v>
      </c>
      <c r="Y48">
        <f t="shared" si="5"/>
        <v>1000001</v>
      </c>
      <c r="Z48">
        <f t="shared" si="6"/>
        <v>77</v>
      </c>
      <c r="AA48">
        <f t="shared" si="7"/>
        <v>101</v>
      </c>
      <c r="AB48">
        <f t="shared" si="8"/>
        <v>88</v>
      </c>
      <c r="AC48">
        <f t="shared" si="9"/>
        <v>76</v>
      </c>
      <c r="AD48">
        <f t="shared" si="10"/>
        <v>80</v>
      </c>
      <c r="AE48">
        <f t="shared" si="11"/>
        <v>101</v>
      </c>
      <c r="AF48">
        <f t="shared" si="12"/>
        <v>101</v>
      </c>
      <c r="AG48">
        <f t="shared" si="13"/>
        <v>101</v>
      </c>
      <c r="AH48">
        <f t="shared" si="14"/>
        <v>77</v>
      </c>
      <c r="AI48">
        <f t="shared" si="15"/>
        <v>65</v>
      </c>
      <c r="AJ48">
        <f t="shared" si="16"/>
        <v>1000001</v>
      </c>
    </row>
    <row r="49" spans="1:36" x14ac:dyDescent="0.3">
      <c r="A49">
        <v>48</v>
      </c>
      <c r="B49" t="s">
        <v>99</v>
      </c>
      <c r="C49">
        <v>25</v>
      </c>
      <c r="D49">
        <v>0</v>
      </c>
      <c r="E49">
        <v>13</v>
      </c>
      <c r="F49">
        <v>0</v>
      </c>
      <c r="G49">
        <v>24</v>
      </c>
      <c r="H49">
        <v>0</v>
      </c>
      <c r="I49">
        <v>0</v>
      </c>
      <c r="J49">
        <v>0</v>
      </c>
      <c r="K49">
        <v>22</v>
      </c>
      <c r="L49">
        <v>36</v>
      </c>
      <c r="N49">
        <v>1000000</v>
      </c>
      <c r="O49">
        <f t="shared" si="2"/>
        <v>26</v>
      </c>
      <c r="P49">
        <f t="shared" si="3"/>
        <v>1</v>
      </c>
      <c r="Q49">
        <f t="shared" si="4"/>
        <v>14</v>
      </c>
      <c r="R49">
        <f t="shared" si="4"/>
        <v>1</v>
      </c>
      <c r="S49">
        <f t="shared" si="4"/>
        <v>25</v>
      </c>
      <c r="T49">
        <f t="shared" si="4"/>
        <v>1</v>
      </c>
      <c r="U49">
        <f t="shared" si="4"/>
        <v>1</v>
      </c>
      <c r="V49">
        <f t="shared" si="17"/>
        <v>1</v>
      </c>
      <c r="W49">
        <f t="shared" si="18"/>
        <v>23</v>
      </c>
      <c r="X49">
        <f t="shared" si="19"/>
        <v>37</v>
      </c>
      <c r="Y49">
        <f t="shared" si="5"/>
        <v>1000001</v>
      </c>
      <c r="Z49">
        <f t="shared" si="6"/>
        <v>76</v>
      </c>
      <c r="AA49">
        <f t="shared" si="7"/>
        <v>101</v>
      </c>
      <c r="AB49">
        <f t="shared" si="8"/>
        <v>88</v>
      </c>
      <c r="AC49">
        <f t="shared" si="9"/>
        <v>101</v>
      </c>
      <c r="AD49">
        <f t="shared" si="10"/>
        <v>77</v>
      </c>
      <c r="AE49">
        <f t="shared" si="11"/>
        <v>101</v>
      </c>
      <c r="AF49">
        <f t="shared" si="12"/>
        <v>101</v>
      </c>
      <c r="AG49">
        <f t="shared" si="13"/>
        <v>101</v>
      </c>
      <c r="AH49">
        <f t="shared" si="14"/>
        <v>79</v>
      </c>
      <c r="AI49">
        <f t="shared" si="15"/>
        <v>65</v>
      </c>
      <c r="AJ49">
        <f t="shared" si="16"/>
        <v>1000001</v>
      </c>
    </row>
    <row r="50" spans="1:36" x14ac:dyDescent="0.3">
      <c r="A50">
        <v>49</v>
      </c>
      <c r="B50" t="s">
        <v>100</v>
      </c>
      <c r="C50">
        <v>28</v>
      </c>
      <c r="D50">
        <v>0</v>
      </c>
      <c r="E50">
        <v>14</v>
      </c>
      <c r="F50">
        <v>0</v>
      </c>
      <c r="G50">
        <v>18</v>
      </c>
      <c r="H50">
        <v>0</v>
      </c>
      <c r="I50">
        <v>0</v>
      </c>
      <c r="J50">
        <v>0</v>
      </c>
      <c r="K50">
        <v>22</v>
      </c>
      <c r="L50">
        <v>29</v>
      </c>
      <c r="N50">
        <v>1000000</v>
      </c>
      <c r="O50">
        <f t="shared" si="2"/>
        <v>29</v>
      </c>
      <c r="P50">
        <f t="shared" si="3"/>
        <v>1</v>
      </c>
      <c r="Q50">
        <f t="shared" si="4"/>
        <v>15</v>
      </c>
      <c r="R50">
        <f t="shared" si="4"/>
        <v>1</v>
      </c>
      <c r="S50">
        <f t="shared" si="4"/>
        <v>19</v>
      </c>
      <c r="T50">
        <f t="shared" si="4"/>
        <v>1</v>
      </c>
      <c r="U50">
        <f t="shared" si="4"/>
        <v>1</v>
      </c>
      <c r="V50">
        <f t="shared" si="17"/>
        <v>1</v>
      </c>
      <c r="W50">
        <f t="shared" si="18"/>
        <v>23</v>
      </c>
      <c r="X50">
        <f t="shared" si="19"/>
        <v>30</v>
      </c>
      <c r="Y50">
        <f t="shared" si="5"/>
        <v>1000001</v>
      </c>
      <c r="Z50">
        <f t="shared" si="6"/>
        <v>73</v>
      </c>
      <c r="AA50">
        <f t="shared" si="7"/>
        <v>101</v>
      </c>
      <c r="AB50">
        <f t="shared" si="8"/>
        <v>87</v>
      </c>
      <c r="AC50">
        <f t="shared" si="9"/>
        <v>101</v>
      </c>
      <c r="AD50">
        <f t="shared" si="10"/>
        <v>83</v>
      </c>
      <c r="AE50">
        <f t="shared" si="11"/>
        <v>101</v>
      </c>
      <c r="AF50">
        <f t="shared" si="12"/>
        <v>101</v>
      </c>
      <c r="AG50">
        <f t="shared" si="13"/>
        <v>101</v>
      </c>
      <c r="AH50">
        <f t="shared" si="14"/>
        <v>79</v>
      </c>
      <c r="AI50">
        <f t="shared" si="15"/>
        <v>72</v>
      </c>
      <c r="AJ50">
        <f t="shared" si="16"/>
        <v>1000001</v>
      </c>
    </row>
    <row r="51" spans="1:36" x14ac:dyDescent="0.3">
      <c r="A51">
        <v>50</v>
      </c>
      <c r="B51" t="s">
        <v>101</v>
      </c>
      <c r="C51">
        <v>30</v>
      </c>
      <c r="D51">
        <v>0</v>
      </c>
      <c r="E51">
        <v>14</v>
      </c>
      <c r="F51">
        <v>23</v>
      </c>
      <c r="G51">
        <v>26</v>
      </c>
      <c r="H51">
        <v>0</v>
      </c>
      <c r="I51">
        <v>0</v>
      </c>
      <c r="J51">
        <v>0</v>
      </c>
      <c r="K51">
        <v>0</v>
      </c>
      <c r="L51">
        <v>29</v>
      </c>
      <c r="N51">
        <v>1000000</v>
      </c>
      <c r="O51">
        <f t="shared" si="2"/>
        <v>31</v>
      </c>
      <c r="P51">
        <f t="shared" si="3"/>
        <v>1</v>
      </c>
      <c r="Q51">
        <f t="shared" si="4"/>
        <v>15</v>
      </c>
      <c r="R51">
        <f t="shared" si="4"/>
        <v>24</v>
      </c>
      <c r="S51">
        <f t="shared" si="4"/>
        <v>27</v>
      </c>
      <c r="T51">
        <f t="shared" si="4"/>
        <v>1</v>
      </c>
      <c r="U51">
        <f t="shared" si="4"/>
        <v>1</v>
      </c>
      <c r="V51">
        <f t="shared" si="17"/>
        <v>1</v>
      </c>
      <c r="W51">
        <f t="shared" si="18"/>
        <v>1</v>
      </c>
      <c r="X51">
        <f t="shared" si="19"/>
        <v>30</v>
      </c>
      <c r="Y51">
        <f t="shared" si="5"/>
        <v>1000001</v>
      </c>
      <c r="Z51">
        <f t="shared" si="6"/>
        <v>71</v>
      </c>
      <c r="AA51">
        <f t="shared" si="7"/>
        <v>101</v>
      </c>
      <c r="AB51">
        <f t="shared" si="8"/>
        <v>87</v>
      </c>
      <c r="AC51">
        <f t="shared" si="9"/>
        <v>78</v>
      </c>
      <c r="AD51">
        <f t="shared" si="10"/>
        <v>75</v>
      </c>
      <c r="AE51">
        <f t="shared" si="11"/>
        <v>101</v>
      </c>
      <c r="AF51">
        <f t="shared" si="12"/>
        <v>101</v>
      </c>
      <c r="AG51">
        <f t="shared" si="13"/>
        <v>101</v>
      </c>
      <c r="AH51">
        <f t="shared" si="14"/>
        <v>101</v>
      </c>
      <c r="AI51">
        <f t="shared" si="15"/>
        <v>72</v>
      </c>
      <c r="AJ51">
        <f t="shared" si="16"/>
        <v>1000001</v>
      </c>
    </row>
    <row r="52" spans="1:36" x14ac:dyDescent="0.3">
      <c r="A52">
        <v>51</v>
      </c>
      <c r="B52" t="s">
        <v>102</v>
      </c>
      <c r="C52">
        <v>36</v>
      </c>
      <c r="D52">
        <v>0</v>
      </c>
      <c r="E52">
        <v>15</v>
      </c>
      <c r="F52">
        <v>24</v>
      </c>
      <c r="G52">
        <v>51</v>
      </c>
      <c r="H52">
        <v>0</v>
      </c>
      <c r="I52">
        <v>0</v>
      </c>
      <c r="J52">
        <v>0</v>
      </c>
      <c r="K52">
        <v>18</v>
      </c>
      <c r="L52">
        <v>25</v>
      </c>
      <c r="N52">
        <v>1000000</v>
      </c>
      <c r="O52">
        <f t="shared" si="2"/>
        <v>37</v>
      </c>
      <c r="P52">
        <f t="shared" si="3"/>
        <v>1</v>
      </c>
      <c r="Q52">
        <f t="shared" si="4"/>
        <v>16</v>
      </c>
      <c r="R52">
        <f t="shared" si="4"/>
        <v>25</v>
      </c>
      <c r="S52">
        <f t="shared" si="4"/>
        <v>52</v>
      </c>
      <c r="T52">
        <f t="shared" si="4"/>
        <v>1</v>
      </c>
      <c r="U52">
        <f t="shared" si="4"/>
        <v>1</v>
      </c>
      <c r="V52">
        <f t="shared" si="17"/>
        <v>1</v>
      </c>
      <c r="W52">
        <f t="shared" si="18"/>
        <v>19</v>
      </c>
      <c r="X52">
        <f t="shared" si="19"/>
        <v>26</v>
      </c>
      <c r="Y52">
        <f t="shared" si="5"/>
        <v>1000001</v>
      </c>
      <c r="Z52">
        <f t="shared" si="6"/>
        <v>65</v>
      </c>
      <c r="AA52">
        <f t="shared" si="7"/>
        <v>101</v>
      </c>
      <c r="AB52">
        <f t="shared" si="8"/>
        <v>86</v>
      </c>
      <c r="AC52">
        <f t="shared" si="9"/>
        <v>77</v>
      </c>
      <c r="AD52">
        <f t="shared" si="10"/>
        <v>50</v>
      </c>
      <c r="AE52">
        <f t="shared" si="11"/>
        <v>101</v>
      </c>
      <c r="AF52">
        <f t="shared" si="12"/>
        <v>101</v>
      </c>
      <c r="AG52">
        <f t="shared" si="13"/>
        <v>101</v>
      </c>
      <c r="AH52">
        <f t="shared" si="14"/>
        <v>83</v>
      </c>
      <c r="AI52">
        <f t="shared" si="15"/>
        <v>76</v>
      </c>
      <c r="AJ52">
        <f t="shared" si="16"/>
        <v>1000001</v>
      </c>
    </row>
    <row r="53" spans="1:36" x14ac:dyDescent="0.3">
      <c r="A53">
        <v>52</v>
      </c>
      <c r="B53" t="s">
        <v>103</v>
      </c>
      <c r="C53">
        <v>23</v>
      </c>
      <c r="D53">
        <v>0</v>
      </c>
      <c r="E53">
        <v>14</v>
      </c>
      <c r="F53">
        <v>21</v>
      </c>
      <c r="G53">
        <v>27</v>
      </c>
      <c r="H53">
        <v>0</v>
      </c>
      <c r="I53">
        <v>0</v>
      </c>
      <c r="J53">
        <v>0</v>
      </c>
      <c r="K53">
        <v>15</v>
      </c>
      <c r="L53">
        <v>24</v>
      </c>
      <c r="N53">
        <v>1000000</v>
      </c>
      <c r="O53">
        <f t="shared" si="2"/>
        <v>24</v>
      </c>
      <c r="P53">
        <f t="shared" si="3"/>
        <v>1</v>
      </c>
      <c r="Q53">
        <f t="shared" si="4"/>
        <v>15</v>
      </c>
      <c r="R53">
        <f t="shared" si="4"/>
        <v>22</v>
      </c>
      <c r="S53">
        <f t="shared" si="4"/>
        <v>28</v>
      </c>
      <c r="T53">
        <f t="shared" si="4"/>
        <v>1</v>
      </c>
      <c r="U53">
        <f t="shared" si="4"/>
        <v>1</v>
      </c>
      <c r="V53">
        <f t="shared" si="17"/>
        <v>1</v>
      </c>
      <c r="W53">
        <f t="shared" si="18"/>
        <v>16</v>
      </c>
      <c r="X53">
        <f t="shared" si="19"/>
        <v>25</v>
      </c>
      <c r="Y53">
        <f t="shared" si="5"/>
        <v>1000001</v>
      </c>
      <c r="Z53">
        <f t="shared" si="6"/>
        <v>78</v>
      </c>
      <c r="AA53">
        <f t="shared" si="7"/>
        <v>101</v>
      </c>
      <c r="AB53">
        <f t="shared" si="8"/>
        <v>87</v>
      </c>
      <c r="AC53">
        <f t="shared" si="9"/>
        <v>80</v>
      </c>
      <c r="AD53">
        <f t="shared" si="10"/>
        <v>74</v>
      </c>
      <c r="AE53">
        <f t="shared" si="11"/>
        <v>101</v>
      </c>
      <c r="AF53">
        <f t="shared" si="12"/>
        <v>101</v>
      </c>
      <c r="AG53">
        <f t="shared" si="13"/>
        <v>101</v>
      </c>
      <c r="AH53">
        <f t="shared" si="14"/>
        <v>86</v>
      </c>
      <c r="AI53">
        <f t="shared" si="15"/>
        <v>77</v>
      </c>
      <c r="AJ53">
        <f t="shared" si="16"/>
        <v>1000001</v>
      </c>
    </row>
    <row r="54" spans="1:36" x14ac:dyDescent="0.3">
      <c r="A54">
        <v>53</v>
      </c>
      <c r="B54" t="s">
        <v>104</v>
      </c>
      <c r="C54">
        <v>22</v>
      </c>
      <c r="D54">
        <v>0</v>
      </c>
      <c r="E54">
        <v>12</v>
      </c>
      <c r="F54">
        <v>30</v>
      </c>
      <c r="G54">
        <v>29</v>
      </c>
      <c r="H54">
        <v>0</v>
      </c>
      <c r="I54">
        <v>0</v>
      </c>
      <c r="J54">
        <v>0</v>
      </c>
      <c r="K54">
        <v>0</v>
      </c>
      <c r="L54">
        <v>23</v>
      </c>
      <c r="N54">
        <v>1000000</v>
      </c>
      <c r="O54">
        <f t="shared" si="2"/>
        <v>23</v>
      </c>
      <c r="P54">
        <f t="shared" si="3"/>
        <v>1</v>
      </c>
      <c r="Q54">
        <f t="shared" si="4"/>
        <v>13</v>
      </c>
      <c r="R54">
        <f t="shared" si="4"/>
        <v>31</v>
      </c>
      <c r="S54">
        <f t="shared" si="4"/>
        <v>30</v>
      </c>
      <c r="T54">
        <f t="shared" si="4"/>
        <v>1</v>
      </c>
      <c r="U54">
        <f t="shared" si="4"/>
        <v>1</v>
      </c>
      <c r="V54">
        <f t="shared" si="17"/>
        <v>1</v>
      </c>
      <c r="W54">
        <f t="shared" si="18"/>
        <v>1</v>
      </c>
      <c r="X54">
        <f t="shared" si="19"/>
        <v>24</v>
      </c>
      <c r="Y54">
        <f t="shared" si="5"/>
        <v>1000001</v>
      </c>
      <c r="Z54">
        <f t="shared" si="6"/>
        <v>79</v>
      </c>
      <c r="AA54">
        <f t="shared" si="7"/>
        <v>101</v>
      </c>
      <c r="AB54">
        <f t="shared" si="8"/>
        <v>89</v>
      </c>
      <c r="AC54">
        <f t="shared" si="9"/>
        <v>71</v>
      </c>
      <c r="AD54">
        <f t="shared" si="10"/>
        <v>72</v>
      </c>
      <c r="AE54">
        <f t="shared" si="11"/>
        <v>101</v>
      </c>
      <c r="AF54">
        <f t="shared" si="12"/>
        <v>101</v>
      </c>
      <c r="AG54">
        <f t="shared" si="13"/>
        <v>101</v>
      </c>
      <c r="AH54">
        <f t="shared" si="14"/>
        <v>101</v>
      </c>
      <c r="AI54">
        <f t="shared" si="15"/>
        <v>78</v>
      </c>
      <c r="AJ54">
        <f t="shared" si="16"/>
        <v>1000001</v>
      </c>
    </row>
    <row r="55" spans="1:36" x14ac:dyDescent="0.3">
      <c r="A55">
        <v>54</v>
      </c>
      <c r="B55" t="s">
        <v>105</v>
      </c>
      <c r="C55">
        <v>23</v>
      </c>
      <c r="D55">
        <v>0</v>
      </c>
      <c r="E55">
        <v>13</v>
      </c>
      <c r="F55">
        <v>0</v>
      </c>
      <c r="G55">
        <v>30</v>
      </c>
      <c r="H55">
        <v>0</v>
      </c>
      <c r="I55">
        <v>0</v>
      </c>
      <c r="J55">
        <v>0</v>
      </c>
      <c r="K55">
        <v>25</v>
      </c>
      <c r="L55">
        <v>22</v>
      </c>
      <c r="N55">
        <v>1000000</v>
      </c>
      <c r="O55">
        <f t="shared" si="2"/>
        <v>24</v>
      </c>
      <c r="P55">
        <f t="shared" si="3"/>
        <v>1</v>
      </c>
      <c r="Q55">
        <f t="shared" si="4"/>
        <v>14</v>
      </c>
      <c r="R55">
        <f t="shared" si="4"/>
        <v>1</v>
      </c>
      <c r="S55">
        <f t="shared" si="4"/>
        <v>31</v>
      </c>
      <c r="T55">
        <f t="shared" si="4"/>
        <v>1</v>
      </c>
      <c r="U55">
        <f t="shared" si="4"/>
        <v>1</v>
      </c>
      <c r="V55">
        <f t="shared" si="17"/>
        <v>1</v>
      </c>
      <c r="W55">
        <f t="shared" si="18"/>
        <v>26</v>
      </c>
      <c r="X55">
        <f t="shared" si="19"/>
        <v>23</v>
      </c>
      <c r="Y55">
        <f t="shared" si="5"/>
        <v>1000001</v>
      </c>
      <c r="Z55">
        <f t="shared" si="6"/>
        <v>78</v>
      </c>
      <c r="AA55">
        <f t="shared" si="7"/>
        <v>101</v>
      </c>
      <c r="AB55">
        <f t="shared" si="8"/>
        <v>88</v>
      </c>
      <c r="AC55">
        <f t="shared" si="9"/>
        <v>101</v>
      </c>
      <c r="AD55">
        <f t="shared" si="10"/>
        <v>71</v>
      </c>
      <c r="AE55">
        <f t="shared" si="11"/>
        <v>101</v>
      </c>
      <c r="AF55">
        <f t="shared" si="12"/>
        <v>101</v>
      </c>
      <c r="AG55">
        <f t="shared" si="13"/>
        <v>101</v>
      </c>
      <c r="AH55">
        <f t="shared" si="14"/>
        <v>76</v>
      </c>
      <c r="AI55">
        <f t="shared" si="15"/>
        <v>79</v>
      </c>
      <c r="AJ55">
        <f t="shared" si="16"/>
        <v>1000001</v>
      </c>
    </row>
    <row r="56" spans="1:36" x14ac:dyDescent="0.3">
      <c r="A56">
        <v>55</v>
      </c>
      <c r="B56" t="s">
        <v>106</v>
      </c>
      <c r="C56">
        <v>31</v>
      </c>
      <c r="D56">
        <v>0</v>
      </c>
      <c r="E56">
        <v>12</v>
      </c>
      <c r="F56">
        <v>0</v>
      </c>
      <c r="G56">
        <v>28</v>
      </c>
      <c r="H56">
        <v>0</v>
      </c>
      <c r="I56">
        <v>0</v>
      </c>
      <c r="J56">
        <v>0</v>
      </c>
      <c r="K56">
        <v>16</v>
      </c>
      <c r="L56">
        <v>23</v>
      </c>
      <c r="N56">
        <v>1000000</v>
      </c>
      <c r="O56">
        <f t="shared" si="2"/>
        <v>32</v>
      </c>
      <c r="P56">
        <f t="shared" si="3"/>
        <v>1</v>
      </c>
      <c r="Q56">
        <f t="shared" si="4"/>
        <v>13</v>
      </c>
      <c r="R56">
        <f t="shared" si="4"/>
        <v>1</v>
      </c>
      <c r="S56">
        <f t="shared" si="4"/>
        <v>29</v>
      </c>
      <c r="T56">
        <f t="shared" si="4"/>
        <v>1</v>
      </c>
      <c r="U56">
        <f t="shared" si="4"/>
        <v>1</v>
      </c>
      <c r="V56">
        <f t="shared" si="17"/>
        <v>1</v>
      </c>
      <c r="W56">
        <f t="shared" si="18"/>
        <v>17</v>
      </c>
      <c r="X56">
        <f t="shared" si="19"/>
        <v>24</v>
      </c>
      <c r="Y56">
        <f t="shared" si="5"/>
        <v>1000001</v>
      </c>
      <c r="Z56">
        <f t="shared" si="6"/>
        <v>70</v>
      </c>
      <c r="AA56">
        <f t="shared" si="7"/>
        <v>101</v>
      </c>
      <c r="AB56">
        <f t="shared" si="8"/>
        <v>89</v>
      </c>
      <c r="AC56">
        <f t="shared" si="9"/>
        <v>101</v>
      </c>
      <c r="AD56">
        <f t="shared" si="10"/>
        <v>73</v>
      </c>
      <c r="AE56">
        <f t="shared" si="11"/>
        <v>101</v>
      </c>
      <c r="AF56">
        <f t="shared" si="12"/>
        <v>101</v>
      </c>
      <c r="AG56">
        <f t="shared" si="13"/>
        <v>101</v>
      </c>
      <c r="AH56">
        <f t="shared" si="14"/>
        <v>85</v>
      </c>
      <c r="AI56">
        <f t="shared" si="15"/>
        <v>78</v>
      </c>
      <c r="AJ56">
        <f t="shared" si="16"/>
        <v>1000001</v>
      </c>
    </row>
    <row r="57" spans="1:36" x14ac:dyDescent="0.3">
      <c r="A57">
        <v>56</v>
      </c>
      <c r="B57" t="s">
        <v>107</v>
      </c>
      <c r="C57">
        <v>37</v>
      </c>
      <c r="D57">
        <v>0</v>
      </c>
      <c r="E57">
        <v>12</v>
      </c>
      <c r="F57">
        <v>28</v>
      </c>
      <c r="G57">
        <v>41</v>
      </c>
      <c r="H57">
        <v>0</v>
      </c>
      <c r="I57">
        <v>0</v>
      </c>
      <c r="J57">
        <v>0</v>
      </c>
      <c r="K57">
        <v>20</v>
      </c>
      <c r="L57">
        <v>19</v>
      </c>
      <c r="N57">
        <v>1000000</v>
      </c>
      <c r="O57">
        <f t="shared" si="2"/>
        <v>38</v>
      </c>
      <c r="P57">
        <f t="shared" si="3"/>
        <v>1</v>
      </c>
      <c r="Q57">
        <f t="shared" si="4"/>
        <v>13</v>
      </c>
      <c r="R57">
        <f t="shared" si="4"/>
        <v>29</v>
      </c>
      <c r="S57">
        <f t="shared" si="4"/>
        <v>42</v>
      </c>
      <c r="T57">
        <f t="shared" si="4"/>
        <v>1</v>
      </c>
      <c r="U57">
        <f t="shared" si="4"/>
        <v>1</v>
      </c>
      <c r="V57">
        <f t="shared" si="17"/>
        <v>1</v>
      </c>
      <c r="W57">
        <f t="shared" si="18"/>
        <v>21</v>
      </c>
      <c r="X57">
        <f t="shared" si="19"/>
        <v>20</v>
      </c>
      <c r="Y57">
        <f t="shared" si="5"/>
        <v>1000001</v>
      </c>
      <c r="Z57">
        <f t="shared" si="6"/>
        <v>64</v>
      </c>
      <c r="AA57">
        <f t="shared" si="7"/>
        <v>101</v>
      </c>
      <c r="AB57">
        <f t="shared" si="8"/>
        <v>89</v>
      </c>
      <c r="AC57">
        <f t="shared" si="9"/>
        <v>73</v>
      </c>
      <c r="AD57">
        <f t="shared" si="10"/>
        <v>60</v>
      </c>
      <c r="AE57">
        <f t="shared" si="11"/>
        <v>101</v>
      </c>
      <c r="AF57">
        <f t="shared" si="12"/>
        <v>101</v>
      </c>
      <c r="AG57">
        <f t="shared" si="13"/>
        <v>101</v>
      </c>
      <c r="AH57">
        <f t="shared" si="14"/>
        <v>81</v>
      </c>
      <c r="AI57">
        <f t="shared" si="15"/>
        <v>82</v>
      </c>
      <c r="AJ57">
        <f t="shared" si="16"/>
        <v>1000001</v>
      </c>
    </row>
    <row r="58" spans="1:36" x14ac:dyDescent="0.3">
      <c r="A58">
        <v>57</v>
      </c>
      <c r="B58" t="s">
        <v>108</v>
      </c>
      <c r="C58">
        <v>27</v>
      </c>
      <c r="D58">
        <v>0</v>
      </c>
      <c r="E58">
        <v>13</v>
      </c>
      <c r="F58">
        <v>0</v>
      </c>
      <c r="G58">
        <v>57</v>
      </c>
      <c r="H58">
        <v>0</v>
      </c>
      <c r="I58">
        <v>0</v>
      </c>
      <c r="J58">
        <v>0</v>
      </c>
      <c r="K58">
        <v>20</v>
      </c>
      <c r="L58">
        <v>21</v>
      </c>
      <c r="N58">
        <v>1000000</v>
      </c>
      <c r="O58">
        <f t="shared" si="2"/>
        <v>28</v>
      </c>
      <c r="P58">
        <f t="shared" si="3"/>
        <v>1</v>
      </c>
      <c r="Q58">
        <f t="shared" si="4"/>
        <v>14</v>
      </c>
      <c r="R58">
        <f t="shared" si="4"/>
        <v>1</v>
      </c>
      <c r="S58">
        <f t="shared" si="4"/>
        <v>58</v>
      </c>
      <c r="T58">
        <f t="shared" si="4"/>
        <v>1</v>
      </c>
      <c r="U58">
        <f t="shared" si="4"/>
        <v>1</v>
      </c>
      <c r="V58">
        <f t="shared" si="17"/>
        <v>1</v>
      </c>
      <c r="W58">
        <f t="shared" si="18"/>
        <v>21</v>
      </c>
      <c r="X58">
        <f t="shared" si="19"/>
        <v>22</v>
      </c>
      <c r="Y58">
        <f t="shared" si="5"/>
        <v>1000001</v>
      </c>
      <c r="Z58">
        <f t="shared" si="6"/>
        <v>74</v>
      </c>
      <c r="AA58">
        <f t="shared" si="7"/>
        <v>101</v>
      </c>
      <c r="AB58">
        <f t="shared" si="8"/>
        <v>88</v>
      </c>
      <c r="AC58">
        <f t="shared" si="9"/>
        <v>101</v>
      </c>
      <c r="AD58">
        <f t="shared" si="10"/>
        <v>44</v>
      </c>
      <c r="AE58">
        <f t="shared" si="11"/>
        <v>101</v>
      </c>
      <c r="AF58">
        <f t="shared" si="12"/>
        <v>101</v>
      </c>
      <c r="AG58">
        <f t="shared" si="13"/>
        <v>101</v>
      </c>
      <c r="AH58">
        <f t="shared" si="14"/>
        <v>81</v>
      </c>
      <c r="AI58">
        <f t="shared" si="15"/>
        <v>80</v>
      </c>
      <c r="AJ58">
        <f t="shared" si="16"/>
        <v>1000001</v>
      </c>
    </row>
    <row r="59" spans="1:36" x14ac:dyDescent="0.3">
      <c r="A59">
        <v>58</v>
      </c>
      <c r="B59" t="s">
        <v>109</v>
      </c>
      <c r="C59">
        <v>25</v>
      </c>
      <c r="D59">
        <v>0</v>
      </c>
      <c r="E59">
        <v>13</v>
      </c>
      <c r="F59">
        <v>0</v>
      </c>
      <c r="G59">
        <v>40</v>
      </c>
      <c r="H59">
        <v>0</v>
      </c>
      <c r="I59">
        <v>0</v>
      </c>
      <c r="J59">
        <v>0</v>
      </c>
      <c r="K59">
        <v>17</v>
      </c>
      <c r="L59">
        <v>21</v>
      </c>
      <c r="N59">
        <v>1000000</v>
      </c>
      <c r="O59">
        <f t="shared" si="2"/>
        <v>26</v>
      </c>
      <c r="P59">
        <f t="shared" si="3"/>
        <v>1</v>
      </c>
      <c r="Q59">
        <f t="shared" si="4"/>
        <v>14</v>
      </c>
      <c r="R59">
        <f t="shared" si="4"/>
        <v>1</v>
      </c>
      <c r="S59">
        <f t="shared" si="4"/>
        <v>41</v>
      </c>
      <c r="T59">
        <f t="shared" si="4"/>
        <v>1</v>
      </c>
      <c r="U59">
        <f t="shared" si="4"/>
        <v>1</v>
      </c>
      <c r="V59">
        <f t="shared" si="17"/>
        <v>1</v>
      </c>
      <c r="W59">
        <f t="shared" si="18"/>
        <v>18</v>
      </c>
      <c r="X59">
        <f t="shared" si="19"/>
        <v>22</v>
      </c>
      <c r="Y59">
        <f t="shared" si="5"/>
        <v>1000001</v>
      </c>
      <c r="Z59">
        <f t="shared" si="6"/>
        <v>76</v>
      </c>
      <c r="AA59">
        <f t="shared" si="7"/>
        <v>101</v>
      </c>
      <c r="AB59">
        <f t="shared" si="8"/>
        <v>88</v>
      </c>
      <c r="AC59">
        <f t="shared" si="9"/>
        <v>101</v>
      </c>
      <c r="AD59">
        <f t="shared" si="10"/>
        <v>61</v>
      </c>
      <c r="AE59">
        <f t="shared" si="11"/>
        <v>101</v>
      </c>
      <c r="AF59">
        <f t="shared" si="12"/>
        <v>101</v>
      </c>
      <c r="AG59">
        <f t="shared" si="13"/>
        <v>101</v>
      </c>
      <c r="AH59">
        <f t="shared" si="14"/>
        <v>84</v>
      </c>
      <c r="AI59">
        <f t="shared" si="15"/>
        <v>80</v>
      </c>
      <c r="AJ59">
        <f t="shared" si="16"/>
        <v>1000001</v>
      </c>
    </row>
    <row r="60" spans="1:36" x14ac:dyDescent="0.3">
      <c r="A60">
        <v>59</v>
      </c>
      <c r="B60" t="s">
        <v>110</v>
      </c>
      <c r="C60">
        <v>32</v>
      </c>
      <c r="D60">
        <v>0</v>
      </c>
      <c r="E60">
        <v>13</v>
      </c>
      <c r="F60">
        <v>0</v>
      </c>
      <c r="G60">
        <v>48</v>
      </c>
      <c r="H60">
        <v>0</v>
      </c>
      <c r="I60">
        <v>0</v>
      </c>
      <c r="J60">
        <v>0</v>
      </c>
      <c r="K60">
        <v>24</v>
      </c>
      <c r="L60">
        <v>22</v>
      </c>
      <c r="N60">
        <v>1000000</v>
      </c>
      <c r="O60">
        <f t="shared" si="2"/>
        <v>33</v>
      </c>
      <c r="P60">
        <f t="shared" si="3"/>
        <v>1</v>
      </c>
      <c r="Q60">
        <f t="shared" si="4"/>
        <v>14</v>
      </c>
      <c r="R60">
        <f t="shared" si="4"/>
        <v>1</v>
      </c>
      <c r="S60">
        <f t="shared" si="4"/>
        <v>49</v>
      </c>
      <c r="T60">
        <f t="shared" si="4"/>
        <v>1</v>
      </c>
      <c r="U60">
        <f t="shared" si="4"/>
        <v>1</v>
      </c>
      <c r="V60">
        <f t="shared" si="17"/>
        <v>1</v>
      </c>
      <c r="W60">
        <f t="shared" si="18"/>
        <v>25</v>
      </c>
      <c r="X60">
        <f t="shared" si="19"/>
        <v>23</v>
      </c>
      <c r="Y60">
        <f t="shared" si="5"/>
        <v>1000001</v>
      </c>
      <c r="Z60">
        <f t="shared" si="6"/>
        <v>69</v>
      </c>
      <c r="AA60">
        <f t="shared" si="7"/>
        <v>101</v>
      </c>
      <c r="AB60">
        <f t="shared" si="8"/>
        <v>88</v>
      </c>
      <c r="AC60">
        <f t="shared" si="9"/>
        <v>101</v>
      </c>
      <c r="AD60">
        <f t="shared" si="10"/>
        <v>53</v>
      </c>
      <c r="AE60">
        <f t="shared" si="11"/>
        <v>101</v>
      </c>
      <c r="AF60">
        <f t="shared" si="12"/>
        <v>101</v>
      </c>
      <c r="AG60">
        <f t="shared" si="13"/>
        <v>101</v>
      </c>
      <c r="AH60">
        <f t="shared" si="14"/>
        <v>77</v>
      </c>
      <c r="AI60">
        <f t="shared" si="15"/>
        <v>79</v>
      </c>
      <c r="AJ60">
        <f t="shared" si="16"/>
        <v>1000001</v>
      </c>
    </row>
    <row r="61" spans="1:36" x14ac:dyDescent="0.3">
      <c r="A61">
        <v>60</v>
      </c>
      <c r="B61" t="s">
        <v>111</v>
      </c>
      <c r="C61">
        <v>28</v>
      </c>
      <c r="D61">
        <v>0</v>
      </c>
      <c r="E61">
        <v>12</v>
      </c>
      <c r="F61">
        <v>21</v>
      </c>
      <c r="G61">
        <v>39</v>
      </c>
      <c r="H61">
        <v>0</v>
      </c>
      <c r="I61">
        <v>0</v>
      </c>
      <c r="J61">
        <v>0</v>
      </c>
      <c r="K61">
        <v>21</v>
      </c>
      <c r="L61">
        <v>23</v>
      </c>
      <c r="N61">
        <v>1000000</v>
      </c>
      <c r="O61">
        <f t="shared" si="2"/>
        <v>29</v>
      </c>
      <c r="P61">
        <f t="shared" si="3"/>
        <v>1</v>
      </c>
      <c r="Q61">
        <f t="shared" si="4"/>
        <v>13</v>
      </c>
      <c r="R61">
        <f t="shared" si="4"/>
        <v>22</v>
      </c>
      <c r="S61">
        <f t="shared" si="4"/>
        <v>40</v>
      </c>
      <c r="T61">
        <f t="shared" si="4"/>
        <v>1</v>
      </c>
      <c r="U61">
        <f t="shared" si="4"/>
        <v>1</v>
      </c>
      <c r="V61">
        <f t="shared" si="17"/>
        <v>1</v>
      </c>
      <c r="W61">
        <f t="shared" si="18"/>
        <v>22</v>
      </c>
      <c r="X61">
        <f t="shared" si="19"/>
        <v>24</v>
      </c>
      <c r="Y61">
        <f t="shared" si="5"/>
        <v>1000001</v>
      </c>
      <c r="Z61">
        <f t="shared" si="6"/>
        <v>73</v>
      </c>
      <c r="AA61">
        <f t="shared" si="7"/>
        <v>101</v>
      </c>
      <c r="AB61">
        <f t="shared" si="8"/>
        <v>89</v>
      </c>
      <c r="AC61">
        <f t="shared" si="9"/>
        <v>80</v>
      </c>
      <c r="AD61">
        <f t="shared" si="10"/>
        <v>62</v>
      </c>
      <c r="AE61">
        <f t="shared" si="11"/>
        <v>101</v>
      </c>
      <c r="AF61">
        <f t="shared" si="12"/>
        <v>101</v>
      </c>
      <c r="AG61">
        <f t="shared" si="13"/>
        <v>101</v>
      </c>
      <c r="AH61">
        <f t="shared" si="14"/>
        <v>80</v>
      </c>
      <c r="AI61">
        <f t="shared" si="15"/>
        <v>78</v>
      </c>
      <c r="AJ61">
        <f t="shared" si="16"/>
        <v>1000001</v>
      </c>
    </row>
    <row r="62" spans="1:36" x14ac:dyDescent="0.3">
      <c r="A62">
        <v>61</v>
      </c>
      <c r="B62" t="s">
        <v>112</v>
      </c>
      <c r="C62">
        <v>34</v>
      </c>
      <c r="D62">
        <v>0</v>
      </c>
      <c r="E62">
        <v>14</v>
      </c>
      <c r="F62">
        <v>0</v>
      </c>
      <c r="G62">
        <v>45</v>
      </c>
      <c r="H62">
        <v>0</v>
      </c>
      <c r="I62">
        <v>0</v>
      </c>
      <c r="J62">
        <v>0</v>
      </c>
      <c r="K62">
        <v>20</v>
      </c>
      <c r="L62">
        <v>21</v>
      </c>
      <c r="N62">
        <v>1000000</v>
      </c>
      <c r="O62">
        <f t="shared" si="2"/>
        <v>35</v>
      </c>
      <c r="P62">
        <f t="shared" si="3"/>
        <v>1</v>
      </c>
      <c r="Q62">
        <f t="shared" si="4"/>
        <v>15</v>
      </c>
      <c r="R62">
        <f t="shared" si="4"/>
        <v>1</v>
      </c>
      <c r="S62">
        <f t="shared" si="4"/>
        <v>46</v>
      </c>
      <c r="T62">
        <f t="shared" si="4"/>
        <v>1</v>
      </c>
      <c r="U62">
        <f t="shared" ref="U62:V125" si="20">I62+1</f>
        <v>1</v>
      </c>
      <c r="V62">
        <f t="shared" si="17"/>
        <v>1</v>
      </c>
      <c r="W62">
        <f t="shared" si="18"/>
        <v>21</v>
      </c>
      <c r="X62">
        <f t="shared" si="19"/>
        <v>22</v>
      </c>
      <c r="Y62">
        <f t="shared" si="5"/>
        <v>1000001</v>
      </c>
      <c r="Z62">
        <f t="shared" si="6"/>
        <v>67</v>
      </c>
      <c r="AA62">
        <f t="shared" si="7"/>
        <v>101</v>
      </c>
      <c r="AB62">
        <f t="shared" si="8"/>
        <v>87</v>
      </c>
      <c r="AC62">
        <f t="shared" si="9"/>
        <v>101</v>
      </c>
      <c r="AD62">
        <f t="shared" si="10"/>
        <v>56</v>
      </c>
      <c r="AE62">
        <f t="shared" si="11"/>
        <v>101</v>
      </c>
      <c r="AF62">
        <f t="shared" si="12"/>
        <v>101</v>
      </c>
      <c r="AG62">
        <f t="shared" si="13"/>
        <v>101</v>
      </c>
      <c r="AH62">
        <f t="shared" si="14"/>
        <v>81</v>
      </c>
      <c r="AI62">
        <f t="shared" si="15"/>
        <v>80</v>
      </c>
      <c r="AJ62">
        <f t="shared" si="16"/>
        <v>1000001</v>
      </c>
    </row>
    <row r="63" spans="1:36" x14ac:dyDescent="0.3">
      <c r="A63">
        <v>62</v>
      </c>
      <c r="B63" t="s">
        <v>113</v>
      </c>
      <c r="C63">
        <v>23</v>
      </c>
      <c r="D63">
        <v>0</v>
      </c>
      <c r="E63">
        <v>15</v>
      </c>
      <c r="F63">
        <v>0</v>
      </c>
      <c r="G63">
        <v>55</v>
      </c>
      <c r="H63">
        <v>0</v>
      </c>
      <c r="I63">
        <v>0</v>
      </c>
      <c r="J63">
        <v>0</v>
      </c>
      <c r="K63">
        <v>18</v>
      </c>
      <c r="L63">
        <v>19</v>
      </c>
      <c r="N63">
        <v>1000000</v>
      </c>
      <c r="O63">
        <f t="shared" si="2"/>
        <v>24</v>
      </c>
      <c r="P63">
        <f t="shared" si="3"/>
        <v>1</v>
      </c>
      <c r="Q63">
        <f t="shared" si="4"/>
        <v>16</v>
      </c>
      <c r="R63">
        <f t="shared" si="4"/>
        <v>1</v>
      </c>
      <c r="S63">
        <f t="shared" si="4"/>
        <v>56</v>
      </c>
      <c r="T63">
        <f t="shared" si="4"/>
        <v>1</v>
      </c>
      <c r="U63">
        <f t="shared" si="20"/>
        <v>1</v>
      </c>
      <c r="V63">
        <f t="shared" si="17"/>
        <v>1</v>
      </c>
      <c r="W63">
        <f t="shared" si="18"/>
        <v>19</v>
      </c>
      <c r="X63">
        <f t="shared" si="19"/>
        <v>20</v>
      </c>
      <c r="Y63">
        <f t="shared" si="5"/>
        <v>1000001</v>
      </c>
      <c r="Z63">
        <f t="shared" si="6"/>
        <v>78</v>
      </c>
      <c r="AA63">
        <f t="shared" si="7"/>
        <v>101</v>
      </c>
      <c r="AB63">
        <f t="shared" si="8"/>
        <v>86</v>
      </c>
      <c r="AC63">
        <f t="shared" si="9"/>
        <v>101</v>
      </c>
      <c r="AD63">
        <f t="shared" si="10"/>
        <v>46</v>
      </c>
      <c r="AE63">
        <f t="shared" si="11"/>
        <v>101</v>
      </c>
      <c r="AF63">
        <f t="shared" si="12"/>
        <v>101</v>
      </c>
      <c r="AG63">
        <f t="shared" si="13"/>
        <v>101</v>
      </c>
      <c r="AH63">
        <f t="shared" si="14"/>
        <v>83</v>
      </c>
      <c r="AI63">
        <f t="shared" si="15"/>
        <v>82</v>
      </c>
      <c r="AJ63">
        <f t="shared" si="16"/>
        <v>1000001</v>
      </c>
    </row>
    <row r="64" spans="1:36" x14ac:dyDescent="0.3">
      <c r="A64">
        <v>63</v>
      </c>
      <c r="B64" t="s">
        <v>114</v>
      </c>
      <c r="C64">
        <v>31</v>
      </c>
      <c r="D64">
        <v>0</v>
      </c>
      <c r="E64">
        <v>13</v>
      </c>
      <c r="F64">
        <v>16</v>
      </c>
      <c r="G64">
        <v>50</v>
      </c>
      <c r="H64">
        <v>0</v>
      </c>
      <c r="I64">
        <v>0</v>
      </c>
      <c r="J64">
        <v>0</v>
      </c>
      <c r="K64">
        <v>14</v>
      </c>
      <c r="L64">
        <v>19</v>
      </c>
      <c r="N64">
        <v>1000000</v>
      </c>
      <c r="O64">
        <f t="shared" si="2"/>
        <v>32</v>
      </c>
      <c r="P64">
        <f t="shared" si="3"/>
        <v>1</v>
      </c>
      <c r="Q64">
        <f t="shared" si="4"/>
        <v>14</v>
      </c>
      <c r="R64">
        <f t="shared" si="4"/>
        <v>17</v>
      </c>
      <c r="S64">
        <f t="shared" si="4"/>
        <v>51</v>
      </c>
      <c r="T64">
        <f t="shared" si="4"/>
        <v>1</v>
      </c>
      <c r="U64">
        <f t="shared" si="20"/>
        <v>1</v>
      </c>
      <c r="V64">
        <f t="shared" si="17"/>
        <v>1</v>
      </c>
      <c r="W64">
        <f t="shared" si="18"/>
        <v>15</v>
      </c>
      <c r="X64">
        <f t="shared" si="19"/>
        <v>20</v>
      </c>
      <c r="Y64">
        <f t="shared" si="5"/>
        <v>1000001</v>
      </c>
      <c r="Z64">
        <f t="shared" si="6"/>
        <v>70</v>
      </c>
      <c r="AA64">
        <f t="shared" si="7"/>
        <v>101</v>
      </c>
      <c r="AB64">
        <f t="shared" si="8"/>
        <v>88</v>
      </c>
      <c r="AC64">
        <f t="shared" si="9"/>
        <v>85</v>
      </c>
      <c r="AD64">
        <f t="shared" si="10"/>
        <v>51</v>
      </c>
      <c r="AE64">
        <f t="shared" si="11"/>
        <v>101</v>
      </c>
      <c r="AF64">
        <f t="shared" si="12"/>
        <v>101</v>
      </c>
      <c r="AG64">
        <f t="shared" si="13"/>
        <v>101</v>
      </c>
      <c r="AH64">
        <f t="shared" si="14"/>
        <v>87</v>
      </c>
      <c r="AI64">
        <f t="shared" si="15"/>
        <v>82</v>
      </c>
      <c r="AJ64">
        <f t="shared" si="16"/>
        <v>1000001</v>
      </c>
    </row>
    <row r="65" spans="1:36" x14ac:dyDescent="0.3">
      <c r="A65">
        <v>64</v>
      </c>
      <c r="B65" t="s">
        <v>115</v>
      </c>
      <c r="C65">
        <v>22</v>
      </c>
      <c r="D65">
        <v>0</v>
      </c>
      <c r="E65">
        <v>14</v>
      </c>
      <c r="F65">
        <v>23</v>
      </c>
      <c r="G65">
        <v>56</v>
      </c>
      <c r="H65">
        <v>0</v>
      </c>
      <c r="I65">
        <v>0</v>
      </c>
      <c r="J65">
        <v>0</v>
      </c>
      <c r="K65">
        <v>26</v>
      </c>
      <c r="L65">
        <v>20</v>
      </c>
      <c r="N65">
        <v>1000000</v>
      </c>
      <c r="O65">
        <f t="shared" si="2"/>
        <v>23</v>
      </c>
      <c r="P65">
        <f t="shared" si="3"/>
        <v>1</v>
      </c>
      <c r="Q65">
        <f t="shared" si="4"/>
        <v>15</v>
      </c>
      <c r="R65">
        <f t="shared" si="4"/>
        <v>24</v>
      </c>
      <c r="S65">
        <f t="shared" si="4"/>
        <v>57</v>
      </c>
      <c r="T65">
        <f t="shared" si="4"/>
        <v>1</v>
      </c>
      <c r="U65">
        <f t="shared" si="20"/>
        <v>1</v>
      </c>
      <c r="V65">
        <f t="shared" si="17"/>
        <v>1</v>
      </c>
      <c r="W65">
        <f t="shared" si="18"/>
        <v>27</v>
      </c>
      <c r="X65">
        <f t="shared" si="19"/>
        <v>21</v>
      </c>
      <c r="Y65">
        <f t="shared" si="5"/>
        <v>1000001</v>
      </c>
      <c r="Z65">
        <f t="shared" si="6"/>
        <v>79</v>
      </c>
      <c r="AA65">
        <f t="shared" si="7"/>
        <v>101</v>
      </c>
      <c r="AB65">
        <f t="shared" si="8"/>
        <v>87</v>
      </c>
      <c r="AC65">
        <f t="shared" si="9"/>
        <v>78</v>
      </c>
      <c r="AD65">
        <f t="shared" si="10"/>
        <v>45</v>
      </c>
      <c r="AE65">
        <f t="shared" si="11"/>
        <v>101</v>
      </c>
      <c r="AF65">
        <f t="shared" si="12"/>
        <v>101</v>
      </c>
      <c r="AG65">
        <f t="shared" si="13"/>
        <v>101</v>
      </c>
      <c r="AH65">
        <f t="shared" si="14"/>
        <v>75</v>
      </c>
      <c r="AI65">
        <f t="shared" si="15"/>
        <v>81</v>
      </c>
      <c r="AJ65">
        <f t="shared" si="16"/>
        <v>1000001</v>
      </c>
    </row>
    <row r="66" spans="1:36" x14ac:dyDescent="0.3">
      <c r="A66">
        <v>65</v>
      </c>
      <c r="B66" t="s">
        <v>116</v>
      </c>
      <c r="C66">
        <v>32</v>
      </c>
      <c r="D66">
        <v>0</v>
      </c>
      <c r="E66">
        <v>14</v>
      </c>
      <c r="F66">
        <v>24</v>
      </c>
      <c r="G66">
        <v>69</v>
      </c>
      <c r="H66">
        <v>0</v>
      </c>
      <c r="I66">
        <v>0</v>
      </c>
      <c r="J66">
        <v>0</v>
      </c>
      <c r="K66">
        <v>11</v>
      </c>
      <c r="L66">
        <v>18</v>
      </c>
      <c r="N66">
        <v>1000000</v>
      </c>
      <c r="O66">
        <f t="shared" si="2"/>
        <v>33</v>
      </c>
      <c r="P66">
        <f t="shared" si="3"/>
        <v>1</v>
      </c>
      <c r="Q66">
        <f t="shared" si="4"/>
        <v>15</v>
      </c>
      <c r="R66">
        <f t="shared" si="4"/>
        <v>25</v>
      </c>
      <c r="S66">
        <f t="shared" si="4"/>
        <v>70</v>
      </c>
      <c r="T66">
        <f t="shared" si="4"/>
        <v>1</v>
      </c>
      <c r="U66">
        <f t="shared" si="20"/>
        <v>1</v>
      </c>
      <c r="V66">
        <f t="shared" si="17"/>
        <v>1</v>
      </c>
      <c r="W66">
        <f t="shared" si="18"/>
        <v>12</v>
      </c>
      <c r="X66">
        <f t="shared" si="19"/>
        <v>19</v>
      </c>
      <c r="Y66">
        <f t="shared" si="5"/>
        <v>1000001</v>
      </c>
      <c r="Z66">
        <f t="shared" si="6"/>
        <v>69</v>
      </c>
      <c r="AA66">
        <f t="shared" si="7"/>
        <v>101</v>
      </c>
      <c r="AB66">
        <f t="shared" si="8"/>
        <v>87</v>
      </c>
      <c r="AC66">
        <f t="shared" si="9"/>
        <v>77</v>
      </c>
      <c r="AD66">
        <f t="shared" si="10"/>
        <v>32</v>
      </c>
      <c r="AE66">
        <f t="shared" si="11"/>
        <v>101</v>
      </c>
      <c r="AF66">
        <f t="shared" si="12"/>
        <v>101</v>
      </c>
      <c r="AG66">
        <f t="shared" si="13"/>
        <v>101</v>
      </c>
      <c r="AH66">
        <f t="shared" si="14"/>
        <v>90</v>
      </c>
      <c r="AI66">
        <f t="shared" si="15"/>
        <v>83</v>
      </c>
      <c r="AJ66">
        <f t="shared" si="16"/>
        <v>1000001</v>
      </c>
    </row>
    <row r="67" spans="1:36" x14ac:dyDescent="0.3">
      <c r="A67">
        <v>66</v>
      </c>
      <c r="B67" t="s">
        <v>117</v>
      </c>
      <c r="C67">
        <v>34</v>
      </c>
      <c r="D67">
        <v>0</v>
      </c>
      <c r="E67">
        <v>11</v>
      </c>
      <c r="F67">
        <v>17</v>
      </c>
      <c r="G67">
        <v>58</v>
      </c>
      <c r="H67">
        <v>0</v>
      </c>
      <c r="I67">
        <v>0</v>
      </c>
      <c r="J67">
        <v>0</v>
      </c>
      <c r="K67">
        <v>15</v>
      </c>
      <c r="L67">
        <v>15</v>
      </c>
      <c r="N67">
        <v>1000000</v>
      </c>
      <c r="O67">
        <f t="shared" ref="O67:O130" si="21">C67+1</f>
        <v>35</v>
      </c>
      <c r="P67">
        <f t="shared" ref="P67:P130" si="22">D67+1</f>
        <v>1</v>
      </c>
      <c r="Q67">
        <f t="shared" ref="Q67:T130" si="23">E67+1</f>
        <v>12</v>
      </c>
      <c r="R67">
        <f t="shared" si="23"/>
        <v>18</v>
      </c>
      <c r="S67">
        <f t="shared" si="23"/>
        <v>59</v>
      </c>
      <c r="T67">
        <f t="shared" si="23"/>
        <v>1</v>
      </c>
      <c r="U67">
        <f t="shared" si="20"/>
        <v>1</v>
      </c>
      <c r="V67">
        <f t="shared" si="17"/>
        <v>1</v>
      </c>
      <c r="W67">
        <f t="shared" si="18"/>
        <v>16</v>
      </c>
      <c r="X67">
        <f t="shared" si="19"/>
        <v>16</v>
      </c>
      <c r="Y67">
        <f t="shared" ref="Y67:Y130" si="24">N67+1</f>
        <v>1000001</v>
      </c>
      <c r="Z67">
        <f t="shared" ref="Z67:Z130" si="25">102-O67</f>
        <v>67</v>
      </c>
      <c r="AA67">
        <f t="shared" ref="AA67:AA130" si="26">102-P67</f>
        <v>101</v>
      </c>
      <c r="AB67">
        <f t="shared" ref="AB67:AB130" si="27">102-Q67</f>
        <v>90</v>
      </c>
      <c r="AC67">
        <f t="shared" ref="AC67:AC130" si="28">102-R67</f>
        <v>84</v>
      </c>
      <c r="AD67">
        <f t="shared" ref="AD67:AD130" si="29">102-S67</f>
        <v>43</v>
      </c>
      <c r="AE67">
        <f t="shared" ref="AE67:AE130" si="30">102-T67</f>
        <v>101</v>
      </c>
      <c r="AF67">
        <f t="shared" ref="AF67:AF130" si="31">102-U67</f>
        <v>101</v>
      </c>
      <c r="AG67">
        <f t="shared" ref="AG67:AG130" si="32">102-V67</f>
        <v>101</v>
      </c>
      <c r="AH67">
        <f t="shared" ref="AH67:AH130" si="33">102-W67</f>
        <v>86</v>
      </c>
      <c r="AI67">
        <f t="shared" ref="AI67:AI130" si="34">102-X67</f>
        <v>86</v>
      </c>
      <c r="AJ67">
        <f t="shared" ref="AJ67:AJ130" si="35">Y67</f>
        <v>1000001</v>
      </c>
    </row>
    <row r="68" spans="1:36" x14ac:dyDescent="0.3">
      <c r="A68">
        <v>67</v>
      </c>
      <c r="B68" t="s">
        <v>118</v>
      </c>
      <c r="C68">
        <v>39</v>
      </c>
      <c r="D68">
        <v>0</v>
      </c>
      <c r="E68">
        <v>12</v>
      </c>
      <c r="F68">
        <v>0</v>
      </c>
      <c r="G68">
        <v>46</v>
      </c>
      <c r="H68">
        <v>0</v>
      </c>
      <c r="I68">
        <v>0</v>
      </c>
      <c r="J68">
        <v>0</v>
      </c>
      <c r="K68">
        <v>11</v>
      </c>
      <c r="L68">
        <v>16</v>
      </c>
      <c r="N68">
        <v>1000000</v>
      </c>
      <c r="O68">
        <f t="shared" si="21"/>
        <v>40</v>
      </c>
      <c r="P68">
        <f t="shared" si="22"/>
        <v>1</v>
      </c>
      <c r="Q68">
        <f t="shared" si="23"/>
        <v>13</v>
      </c>
      <c r="R68">
        <f t="shared" si="23"/>
        <v>1</v>
      </c>
      <c r="S68">
        <f t="shared" si="23"/>
        <v>47</v>
      </c>
      <c r="T68">
        <f t="shared" si="23"/>
        <v>1</v>
      </c>
      <c r="U68">
        <f t="shared" si="20"/>
        <v>1</v>
      </c>
      <c r="V68">
        <f t="shared" si="17"/>
        <v>1</v>
      </c>
      <c r="W68">
        <f t="shared" si="18"/>
        <v>12</v>
      </c>
      <c r="X68">
        <f t="shared" si="19"/>
        <v>17</v>
      </c>
      <c r="Y68">
        <f t="shared" si="24"/>
        <v>1000001</v>
      </c>
      <c r="Z68">
        <f t="shared" si="25"/>
        <v>62</v>
      </c>
      <c r="AA68">
        <f t="shared" si="26"/>
        <v>101</v>
      </c>
      <c r="AB68">
        <f t="shared" si="27"/>
        <v>89</v>
      </c>
      <c r="AC68">
        <f t="shared" si="28"/>
        <v>101</v>
      </c>
      <c r="AD68">
        <f t="shared" si="29"/>
        <v>55</v>
      </c>
      <c r="AE68">
        <f t="shared" si="30"/>
        <v>101</v>
      </c>
      <c r="AF68">
        <f t="shared" si="31"/>
        <v>101</v>
      </c>
      <c r="AG68">
        <f t="shared" si="32"/>
        <v>101</v>
      </c>
      <c r="AH68">
        <f t="shared" si="33"/>
        <v>90</v>
      </c>
      <c r="AI68">
        <f t="shared" si="34"/>
        <v>85</v>
      </c>
      <c r="AJ68">
        <f t="shared" si="35"/>
        <v>1000001</v>
      </c>
    </row>
    <row r="69" spans="1:36" x14ac:dyDescent="0.3">
      <c r="A69">
        <v>68</v>
      </c>
      <c r="B69" t="s">
        <v>119</v>
      </c>
      <c r="C69">
        <v>37</v>
      </c>
      <c r="D69">
        <v>0</v>
      </c>
      <c r="E69">
        <v>13</v>
      </c>
      <c r="F69">
        <v>0</v>
      </c>
      <c r="G69">
        <v>37</v>
      </c>
      <c r="H69">
        <v>0</v>
      </c>
      <c r="I69">
        <v>0</v>
      </c>
      <c r="J69">
        <v>0</v>
      </c>
      <c r="K69">
        <v>12</v>
      </c>
      <c r="L69">
        <v>12</v>
      </c>
      <c r="N69">
        <v>1000000</v>
      </c>
      <c r="O69">
        <f t="shared" si="21"/>
        <v>38</v>
      </c>
      <c r="P69">
        <f t="shared" si="22"/>
        <v>1</v>
      </c>
      <c r="Q69">
        <f t="shared" si="23"/>
        <v>14</v>
      </c>
      <c r="R69">
        <f t="shared" si="23"/>
        <v>1</v>
      </c>
      <c r="S69">
        <f t="shared" si="23"/>
        <v>38</v>
      </c>
      <c r="T69">
        <f t="shared" si="23"/>
        <v>1</v>
      </c>
      <c r="U69">
        <f t="shared" si="20"/>
        <v>1</v>
      </c>
      <c r="V69">
        <f t="shared" si="17"/>
        <v>1</v>
      </c>
      <c r="W69">
        <f t="shared" si="18"/>
        <v>13</v>
      </c>
      <c r="X69">
        <f t="shared" si="19"/>
        <v>13</v>
      </c>
      <c r="Y69">
        <f t="shared" si="24"/>
        <v>1000001</v>
      </c>
      <c r="Z69">
        <f t="shared" si="25"/>
        <v>64</v>
      </c>
      <c r="AA69">
        <f t="shared" si="26"/>
        <v>101</v>
      </c>
      <c r="AB69">
        <f t="shared" si="27"/>
        <v>88</v>
      </c>
      <c r="AC69">
        <f t="shared" si="28"/>
        <v>101</v>
      </c>
      <c r="AD69">
        <f t="shared" si="29"/>
        <v>64</v>
      </c>
      <c r="AE69">
        <f t="shared" si="30"/>
        <v>101</v>
      </c>
      <c r="AF69">
        <f t="shared" si="31"/>
        <v>101</v>
      </c>
      <c r="AG69">
        <f t="shared" si="32"/>
        <v>101</v>
      </c>
      <c r="AH69">
        <f t="shared" si="33"/>
        <v>89</v>
      </c>
      <c r="AI69">
        <f t="shared" si="34"/>
        <v>89</v>
      </c>
      <c r="AJ69">
        <f t="shared" si="35"/>
        <v>1000001</v>
      </c>
    </row>
    <row r="70" spans="1:36" x14ac:dyDescent="0.3">
      <c r="A70">
        <v>69</v>
      </c>
      <c r="B70" t="s">
        <v>120</v>
      </c>
      <c r="C70">
        <v>45</v>
      </c>
      <c r="D70">
        <v>0</v>
      </c>
      <c r="E70">
        <v>23</v>
      </c>
      <c r="F70">
        <v>0</v>
      </c>
      <c r="G70">
        <v>43</v>
      </c>
      <c r="H70">
        <v>0</v>
      </c>
      <c r="I70">
        <v>0</v>
      </c>
      <c r="J70">
        <v>0</v>
      </c>
      <c r="K70">
        <v>16</v>
      </c>
      <c r="L70">
        <v>15</v>
      </c>
      <c r="N70">
        <v>1000000</v>
      </c>
      <c r="O70">
        <f t="shared" si="21"/>
        <v>46</v>
      </c>
      <c r="P70">
        <f t="shared" si="22"/>
        <v>1</v>
      </c>
      <c r="Q70">
        <f t="shared" si="23"/>
        <v>24</v>
      </c>
      <c r="R70">
        <f t="shared" si="23"/>
        <v>1</v>
      </c>
      <c r="S70">
        <f t="shared" si="23"/>
        <v>44</v>
      </c>
      <c r="T70">
        <f t="shared" si="23"/>
        <v>1</v>
      </c>
      <c r="U70">
        <f t="shared" si="20"/>
        <v>1</v>
      </c>
      <c r="V70">
        <f t="shared" si="17"/>
        <v>1</v>
      </c>
      <c r="W70">
        <f t="shared" si="18"/>
        <v>17</v>
      </c>
      <c r="X70">
        <f t="shared" si="19"/>
        <v>16</v>
      </c>
      <c r="Y70">
        <f t="shared" si="24"/>
        <v>1000001</v>
      </c>
      <c r="Z70">
        <f t="shared" si="25"/>
        <v>56</v>
      </c>
      <c r="AA70">
        <f t="shared" si="26"/>
        <v>101</v>
      </c>
      <c r="AB70">
        <f t="shared" si="27"/>
        <v>78</v>
      </c>
      <c r="AC70">
        <f t="shared" si="28"/>
        <v>101</v>
      </c>
      <c r="AD70">
        <f t="shared" si="29"/>
        <v>58</v>
      </c>
      <c r="AE70">
        <f t="shared" si="30"/>
        <v>101</v>
      </c>
      <c r="AF70">
        <f t="shared" si="31"/>
        <v>101</v>
      </c>
      <c r="AG70">
        <f t="shared" si="32"/>
        <v>101</v>
      </c>
      <c r="AH70">
        <f t="shared" si="33"/>
        <v>85</v>
      </c>
      <c r="AI70">
        <f t="shared" si="34"/>
        <v>86</v>
      </c>
      <c r="AJ70">
        <f t="shared" si="35"/>
        <v>1000001</v>
      </c>
    </row>
    <row r="71" spans="1:36" x14ac:dyDescent="0.3">
      <c r="A71">
        <v>70</v>
      </c>
      <c r="B71" t="s">
        <v>121</v>
      </c>
      <c r="C71">
        <v>63</v>
      </c>
      <c r="D71">
        <v>0</v>
      </c>
      <c r="E71">
        <v>15</v>
      </c>
      <c r="F71">
        <v>0</v>
      </c>
      <c r="G71">
        <v>50</v>
      </c>
      <c r="H71">
        <v>62</v>
      </c>
      <c r="I71">
        <v>0</v>
      </c>
      <c r="J71">
        <v>0</v>
      </c>
      <c r="K71">
        <v>18</v>
      </c>
      <c r="L71">
        <v>19</v>
      </c>
      <c r="N71">
        <v>1000000</v>
      </c>
      <c r="O71">
        <f t="shared" si="21"/>
        <v>64</v>
      </c>
      <c r="P71">
        <f t="shared" si="22"/>
        <v>1</v>
      </c>
      <c r="Q71">
        <f t="shared" si="23"/>
        <v>16</v>
      </c>
      <c r="R71">
        <f t="shared" si="23"/>
        <v>1</v>
      </c>
      <c r="S71">
        <f t="shared" si="23"/>
        <v>51</v>
      </c>
      <c r="T71">
        <f t="shared" si="23"/>
        <v>63</v>
      </c>
      <c r="U71">
        <f t="shared" si="20"/>
        <v>1</v>
      </c>
      <c r="V71">
        <f t="shared" si="17"/>
        <v>1</v>
      </c>
      <c r="W71">
        <f t="shared" si="18"/>
        <v>19</v>
      </c>
      <c r="X71">
        <f t="shared" si="19"/>
        <v>20</v>
      </c>
      <c r="Y71">
        <f t="shared" si="24"/>
        <v>1000001</v>
      </c>
      <c r="Z71">
        <f t="shared" si="25"/>
        <v>38</v>
      </c>
      <c r="AA71">
        <f t="shared" si="26"/>
        <v>101</v>
      </c>
      <c r="AB71">
        <f t="shared" si="27"/>
        <v>86</v>
      </c>
      <c r="AC71">
        <f t="shared" si="28"/>
        <v>101</v>
      </c>
      <c r="AD71">
        <f t="shared" si="29"/>
        <v>51</v>
      </c>
      <c r="AE71">
        <f t="shared" si="30"/>
        <v>39</v>
      </c>
      <c r="AF71">
        <f t="shared" si="31"/>
        <v>101</v>
      </c>
      <c r="AG71">
        <f t="shared" si="32"/>
        <v>101</v>
      </c>
      <c r="AH71">
        <f t="shared" si="33"/>
        <v>83</v>
      </c>
      <c r="AI71">
        <f t="shared" si="34"/>
        <v>82</v>
      </c>
      <c r="AJ71">
        <f t="shared" si="35"/>
        <v>1000001</v>
      </c>
    </row>
    <row r="72" spans="1:36" x14ac:dyDescent="0.3">
      <c r="A72">
        <v>71</v>
      </c>
      <c r="B72" t="s">
        <v>122</v>
      </c>
      <c r="C72">
        <v>60</v>
      </c>
      <c r="D72">
        <v>0</v>
      </c>
      <c r="E72">
        <v>23</v>
      </c>
      <c r="F72">
        <v>24</v>
      </c>
      <c r="G72">
        <v>42</v>
      </c>
      <c r="H72">
        <v>0</v>
      </c>
      <c r="I72">
        <v>0</v>
      </c>
      <c r="J72">
        <v>0</v>
      </c>
      <c r="K72">
        <v>19</v>
      </c>
      <c r="L72">
        <v>17</v>
      </c>
      <c r="N72">
        <v>1000000</v>
      </c>
      <c r="O72">
        <f t="shared" si="21"/>
        <v>61</v>
      </c>
      <c r="P72">
        <f t="shared" si="22"/>
        <v>1</v>
      </c>
      <c r="Q72">
        <f t="shared" si="23"/>
        <v>24</v>
      </c>
      <c r="R72">
        <f t="shared" si="23"/>
        <v>25</v>
      </c>
      <c r="S72">
        <f t="shared" si="23"/>
        <v>43</v>
      </c>
      <c r="T72">
        <f t="shared" si="23"/>
        <v>1</v>
      </c>
      <c r="U72">
        <f t="shared" si="20"/>
        <v>1</v>
      </c>
      <c r="V72">
        <f t="shared" si="17"/>
        <v>1</v>
      </c>
      <c r="W72">
        <f t="shared" si="18"/>
        <v>20</v>
      </c>
      <c r="X72">
        <f t="shared" si="19"/>
        <v>18</v>
      </c>
      <c r="Y72">
        <f t="shared" si="24"/>
        <v>1000001</v>
      </c>
      <c r="Z72">
        <f t="shared" si="25"/>
        <v>41</v>
      </c>
      <c r="AA72">
        <f t="shared" si="26"/>
        <v>101</v>
      </c>
      <c r="AB72">
        <f t="shared" si="27"/>
        <v>78</v>
      </c>
      <c r="AC72">
        <f t="shared" si="28"/>
        <v>77</v>
      </c>
      <c r="AD72">
        <f t="shared" si="29"/>
        <v>59</v>
      </c>
      <c r="AE72">
        <f t="shared" si="30"/>
        <v>101</v>
      </c>
      <c r="AF72">
        <f t="shared" si="31"/>
        <v>101</v>
      </c>
      <c r="AG72">
        <f t="shared" si="32"/>
        <v>101</v>
      </c>
      <c r="AH72">
        <f t="shared" si="33"/>
        <v>82</v>
      </c>
      <c r="AI72">
        <f t="shared" si="34"/>
        <v>84</v>
      </c>
      <c r="AJ72">
        <f t="shared" si="35"/>
        <v>1000001</v>
      </c>
    </row>
    <row r="73" spans="1:36" x14ac:dyDescent="0.3">
      <c r="A73">
        <v>72</v>
      </c>
      <c r="B73" t="s">
        <v>123</v>
      </c>
      <c r="C73">
        <v>56</v>
      </c>
      <c r="D73">
        <v>0</v>
      </c>
      <c r="E73">
        <v>16</v>
      </c>
      <c r="F73">
        <v>0</v>
      </c>
      <c r="G73">
        <v>51</v>
      </c>
      <c r="H73">
        <v>0</v>
      </c>
      <c r="I73">
        <v>0</v>
      </c>
      <c r="J73">
        <v>0</v>
      </c>
      <c r="K73">
        <v>13</v>
      </c>
      <c r="L73">
        <v>16</v>
      </c>
      <c r="N73">
        <v>1000000</v>
      </c>
      <c r="O73">
        <f t="shared" si="21"/>
        <v>57</v>
      </c>
      <c r="P73">
        <f t="shared" si="22"/>
        <v>1</v>
      </c>
      <c r="Q73">
        <f t="shared" si="23"/>
        <v>17</v>
      </c>
      <c r="R73">
        <f t="shared" si="23"/>
        <v>1</v>
      </c>
      <c r="S73">
        <f t="shared" si="23"/>
        <v>52</v>
      </c>
      <c r="T73">
        <f t="shared" si="23"/>
        <v>1</v>
      </c>
      <c r="U73">
        <f t="shared" si="20"/>
        <v>1</v>
      </c>
      <c r="V73">
        <f t="shared" si="17"/>
        <v>1</v>
      </c>
      <c r="W73">
        <f t="shared" si="18"/>
        <v>14</v>
      </c>
      <c r="X73">
        <f t="shared" si="19"/>
        <v>17</v>
      </c>
      <c r="Y73">
        <f t="shared" si="24"/>
        <v>1000001</v>
      </c>
      <c r="Z73">
        <f t="shared" si="25"/>
        <v>45</v>
      </c>
      <c r="AA73">
        <f t="shared" si="26"/>
        <v>101</v>
      </c>
      <c r="AB73">
        <f t="shared" si="27"/>
        <v>85</v>
      </c>
      <c r="AC73">
        <f t="shared" si="28"/>
        <v>101</v>
      </c>
      <c r="AD73">
        <f t="shared" si="29"/>
        <v>50</v>
      </c>
      <c r="AE73">
        <f t="shared" si="30"/>
        <v>101</v>
      </c>
      <c r="AF73">
        <f t="shared" si="31"/>
        <v>101</v>
      </c>
      <c r="AG73">
        <f t="shared" si="32"/>
        <v>101</v>
      </c>
      <c r="AH73">
        <f t="shared" si="33"/>
        <v>88</v>
      </c>
      <c r="AI73">
        <f t="shared" si="34"/>
        <v>85</v>
      </c>
      <c r="AJ73">
        <f t="shared" si="35"/>
        <v>1000001</v>
      </c>
    </row>
    <row r="74" spans="1:36" x14ac:dyDescent="0.3">
      <c r="A74">
        <v>73</v>
      </c>
      <c r="B74" t="s">
        <v>124</v>
      </c>
      <c r="C74">
        <v>52</v>
      </c>
      <c r="D74">
        <v>0</v>
      </c>
      <c r="E74">
        <v>13</v>
      </c>
      <c r="F74">
        <v>33</v>
      </c>
      <c r="G74">
        <v>57</v>
      </c>
      <c r="H74">
        <v>0</v>
      </c>
      <c r="I74">
        <v>0</v>
      </c>
      <c r="J74">
        <v>0</v>
      </c>
      <c r="K74">
        <v>12</v>
      </c>
      <c r="L74">
        <v>13</v>
      </c>
      <c r="N74">
        <v>1000000</v>
      </c>
      <c r="O74">
        <f t="shared" si="21"/>
        <v>53</v>
      </c>
      <c r="P74">
        <f t="shared" si="22"/>
        <v>1</v>
      </c>
      <c r="Q74">
        <f t="shared" si="23"/>
        <v>14</v>
      </c>
      <c r="R74">
        <f t="shared" si="23"/>
        <v>34</v>
      </c>
      <c r="S74">
        <f t="shared" si="23"/>
        <v>58</v>
      </c>
      <c r="T74">
        <f t="shared" si="23"/>
        <v>1</v>
      </c>
      <c r="U74">
        <f t="shared" si="20"/>
        <v>1</v>
      </c>
      <c r="V74">
        <f t="shared" si="17"/>
        <v>1</v>
      </c>
      <c r="W74">
        <f t="shared" si="18"/>
        <v>13</v>
      </c>
      <c r="X74">
        <f t="shared" si="19"/>
        <v>14</v>
      </c>
      <c r="Y74">
        <f t="shared" si="24"/>
        <v>1000001</v>
      </c>
      <c r="Z74">
        <f t="shared" si="25"/>
        <v>49</v>
      </c>
      <c r="AA74">
        <f t="shared" si="26"/>
        <v>101</v>
      </c>
      <c r="AB74">
        <f t="shared" si="27"/>
        <v>88</v>
      </c>
      <c r="AC74">
        <f t="shared" si="28"/>
        <v>68</v>
      </c>
      <c r="AD74">
        <f t="shared" si="29"/>
        <v>44</v>
      </c>
      <c r="AE74">
        <f t="shared" si="30"/>
        <v>101</v>
      </c>
      <c r="AF74">
        <f t="shared" si="31"/>
        <v>101</v>
      </c>
      <c r="AG74">
        <f t="shared" si="32"/>
        <v>101</v>
      </c>
      <c r="AH74">
        <f t="shared" si="33"/>
        <v>89</v>
      </c>
      <c r="AI74">
        <f t="shared" si="34"/>
        <v>88</v>
      </c>
      <c r="AJ74">
        <f t="shared" si="35"/>
        <v>1000001</v>
      </c>
    </row>
    <row r="75" spans="1:36" x14ac:dyDescent="0.3">
      <c r="A75">
        <v>74</v>
      </c>
      <c r="B75" t="s">
        <v>125</v>
      </c>
      <c r="C75">
        <v>71</v>
      </c>
      <c r="D75">
        <v>0</v>
      </c>
      <c r="E75">
        <v>14</v>
      </c>
      <c r="F75">
        <v>24</v>
      </c>
      <c r="G75">
        <v>53</v>
      </c>
      <c r="H75">
        <v>0</v>
      </c>
      <c r="I75">
        <v>0</v>
      </c>
      <c r="J75">
        <v>0</v>
      </c>
      <c r="K75">
        <v>13</v>
      </c>
      <c r="L75">
        <v>16</v>
      </c>
      <c r="N75">
        <v>1000000</v>
      </c>
      <c r="O75">
        <f t="shared" si="21"/>
        <v>72</v>
      </c>
      <c r="P75">
        <f t="shared" si="22"/>
        <v>1</v>
      </c>
      <c r="Q75">
        <f t="shared" si="23"/>
        <v>15</v>
      </c>
      <c r="R75">
        <f t="shared" si="23"/>
        <v>25</v>
      </c>
      <c r="S75">
        <f t="shared" si="23"/>
        <v>54</v>
      </c>
      <c r="T75">
        <f t="shared" si="23"/>
        <v>1</v>
      </c>
      <c r="U75">
        <f t="shared" si="20"/>
        <v>1</v>
      </c>
      <c r="V75">
        <f t="shared" si="17"/>
        <v>1</v>
      </c>
      <c r="W75">
        <f t="shared" si="18"/>
        <v>14</v>
      </c>
      <c r="X75">
        <f t="shared" si="19"/>
        <v>17</v>
      </c>
      <c r="Y75">
        <f t="shared" si="24"/>
        <v>1000001</v>
      </c>
      <c r="Z75">
        <f t="shared" si="25"/>
        <v>30</v>
      </c>
      <c r="AA75">
        <f t="shared" si="26"/>
        <v>101</v>
      </c>
      <c r="AB75">
        <f t="shared" si="27"/>
        <v>87</v>
      </c>
      <c r="AC75">
        <f t="shared" si="28"/>
        <v>77</v>
      </c>
      <c r="AD75">
        <f t="shared" si="29"/>
        <v>48</v>
      </c>
      <c r="AE75">
        <f t="shared" si="30"/>
        <v>101</v>
      </c>
      <c r="AF75">
        <f t="shared" si="31"/>
        <v>101</v>
      </c>
      <c r="AG75">
        <f t="shared" si="32"/>
        <v>101</v>
      </c>
      <c r="AH75">
        <f t="shared" si="33"/>
        <v>88</v>
      </c>
      <c r="AI75">
        <f t="shared" si="34"/>
        <v>85</v>
      </c>
      <c r="AJ75">
        <f t="shared" si="35"/>
        <v>1000001</v>
      </c>
    </row>
    <row r="76" spans="1:36" x14ac:dyDescent="0.3">
      <c r="A76">
        <v>75</v>
      </c>
      <c r="B76" t="s">
        <v>126</v>
      </c>
      <c r="C76">
        <v>65</v>
      </c>
      <c r="D76">
        <v>0</v>
      </c>
      <c r="E76">
        <v>16</v>
      </c>
      <c r="F76">
        <v>16</v>
      </c>
      <c r="G76">
        <v>56</v>
      </c>
      <c r="H76">
        <v>0</v>
      </c>
      <c r="I76">
        <v>0</v>
      </c>
      <c r="J76">
        <v>0</v>
      </c>
      <c r="K76">
        <v>16</v>
      </c>
      <c r="L76">
        <v>14</v>
      </c>
      <c r="N76">
        <v>1000000</v>
      </c>
      <c r="O76">
        <f t="shared" si="21"/>
        <v>66</v>
      </c>
      <c r="P76">
        <f t="shared" si="22"/>
        <v>1</v>
      </c>
      <c r="Q76">
        <f t="shared" si="23"/>
        <v>17</v>
      </c>
      <c r="R76">
        <f t="shared" si="23"/>
        <v>17</v>
      </c>
      <c r="S76">
        <f t="shared" si="23"/>
        <v>57</v>
      </c>
      <c r="T76">
        <f t="shared" si="23"/>
        <v>1</v>
      </c>
      <c r="U76">
        <f t="shared" si="20"/>
        <v>1</v>
      </c>
      <c r="V76">
        <f t="shared" si="17"/>
        <v>1</v>
      </c>
      <c r="W76">
        <f t="shared" si="18"/>
        <v>17</v>
      </c>
      <c r="X76">
        <f t="shared" si="19"/>
        <v>15</v>
      </c>
      <c r="Y76">
        <f t="shared" si="24"/>
        <v>1000001</v>
      </c>
      <c r="Z76">
        <f t="shared" si="25"/>
        <v>36</v>
      </c>
      <c r="AA76">
        <f t="shared" si="26"/>
        <v>101</v>
      </c>
      <c r="AB76">
        <f t="shared" si="27"/>
        <v>85</v>
      </c>
      <c r="AC76">
        <f t="shared" si="28"/>
        <v>85</v>
      </c>
      <c r="AD76">
        <f t="shared" si="29"/>
        <v>45</v>
      </c>
      <c r="AE76">
        <f t="shared" si="30"/>
        <v>101</v>
      </c>
      <c r="AF76">
        <f t="shared" si="31"/>
        <v>101</v>
      </c>
      <c r="AG76">
        <f t="shared" si="32"/>
        <v>101</v>
      </c>
      <c r="AH76">
        <f t="shared" si="33"/>
        <v>85</v>
      </c>
      <c r="AI76">
        <f t="shared" si="34"/>
        <v>87</v>
      </c>
      <c r="AJ76">
        <f t="shared" si="35"/>
        <v>1000001</v>
      </c>
    </row>
    <row r="77" spans="1:36" x14ac:dyDescent="0.3">
      <c r="A77">
        <v>76</v>
      </c>
      <c r="B77" t="s">
        <v>127</v>
      </c>
      <c r="C77">
        <v>58</v>
      </c>
      <c r="D77">
        <v>0</v>
      </c>
      <c r="E77">
        <v>13</v>
      </c>
      <c r="F77">
        <v>14</v>
      </c>
      <c r="G77">
        <v>48</v>
      </c>
      <c r="H77">
        <v>0</v>
      </c>
      <c r="I77">
        <v>0</v>
      </c>
      <c r="J77">
        <v>0</v>
      </c>
      <c r="K77">
        <v>14</v>
      </c>
      <c r="L77">
        <v>12</v>
      </c>
      <c r="N77">
        <v>1000000</v>
      </c>
      <c r="O77">
        <f t="shared" si="21"/>
        <v>59</v>
      </c>
      <c r="P77">
        <f t="shared" si="22"/>
        <v>1</v>
      </c>
      <c r="Q77">
        <f t="shared" si="23"/>
        <v>14</v>
      </c>
      <c r="R77">
        <f t="shared" si="23"/>
        <v>15</v>
      </c>
      <c r="S77">
        <f t="shared" si="23"/>
        <v>49</v>
      </c>
      <c r="T77">
        <f t="shared" si="23"/>
        <v>1</v>
      </c>
      <c r="U77">
        <f t="shared" si="20"/>
        <v>1</v>
      </c>
      <c r="V77">
        <f t="shared" si="17"/>
        <v>1</v>
      </c>
      <c r="W77">
        <f t="shared" si="18"/>
        <v>15</v>
      </c>
      <c r="X77">
        <f t="shared" si="19"/>
        <v>13</v>
      </c>
      <c r="Y77">
        <f t="shared" si="24"/>
        <v>1000001</v>
      </c>
      <c r="Z77">
        <f t="shared" si="25"/>
        <v>43</v>
      </c>
      <c r="AA77">
        <f t="shared" si="26"/>
        <v>101</v>
      </c>
      <c r="AB77">
        <f t="shared" si="27"/>
        <v>88</v>
      </c>
      <c r="AC77">
        <f t="shared" si="28"/>
        <v>87</v>
      </c>
      <c r="AD77">
        <f t="shared" si="29"/>
        <v>53</v>
      </c>
      <c r="AE77">
        <f t="shared" si="30"/>
        <v>101</v>
      </c>
      <c r="AF77">
        <f t="shared" si="31"/>
        <v>101</v>
      </c>
      <c r="AG77">
        <f t="shared" si="32"/>
        <v>101</v>
      </c>
      <c r="AH77">
        <f t="shared" si="33"/>
        <v>87</v>
      </c>
      <c r="AI77">
        <f t="shared" si="34"/>
        <v>89</v>
      </c>
      <c r="AJ77">
        <f t="shared" si="35"/>
        <v>1000001</v>
      </c>
    </row>
    <row r="78" spans="1:36" x14ac:dyDescent="0.3">
      <c r="A78">
        <v>77</v>
      </c>
      <c r="B78" t="s">
        <v>128</v>
      </c>
      <c r="C78">
        <v>50</v>
      </c>
      <c r="D78">
        <v>0</v>
      </c>
      <c r="E78">
        <v>10</v>
      </c>
      <c r="F78">
        <v>17</v>
      </c>
      <c r="G78">
        <v>42</v>
      </c>
      <c r="H78">
        <v>0</v>
      </c>
      <c r="I78">
        <v>0</v>
      </c>
      <c r="J78">
        <v>0</v>
      </c>
      <c r="K78">
        <v>12</v>
      </c>
      <c r="L78">
        <v>10</v>
      </c>
      <c r="N78">
        <v>1000000</v>
      </c>
      <c r="O78">
        <f t="shared" si="21"/>
        <v>51</v>
      </c>
      <c r="P78">
        <f t="shared" si="22"/>
        <v>1</v>
      </c>
      <c r="Q78">
        <f t="shared" si="23"/>
        <v>11</v>
      </c>
      <c r="R78">
        <f t="shared" si="23"/>
        <v>18</v>
      </c>
      <c r="S78">
        <f t="shared" si="23"/>
        <v>43</v>
      </c>
      <c r="T78">
        <f t="shared" si="23"/>
        <v>1</v>
      </c>
      <c r="U78">
        <f t="shared" si="20"/>
        <v>1</v>
      </c>
      <c r="V78">
        <f t="shared" si="17"/>
        <v>1</v>
      </c>
      <c r="W78">
        <f t="shared" si="18"/>
        <v>13</v>
      </c>
      <c r="X78">
        <f t="shared" si="19"/>
        <v>11</v>
      </c>
      <c r="Y78">
        <f t="shared" si="24"/>
        <v>1000001</v>
      </c>
      <c r="Z78">
        <f t="shared" si="25"/>
        <v>51</v>
      </c>
      <c r="AA78">
        <f t="shared" si="26"/>
        <v>101</v>
      </c>
      <c r="AB78">
        <f t="shared" si="27"/>
        <v>91</v>
      </c>
      <c r="AC78">
        <f t="shared" si="28"/>
        <v>84</v>
      </c>
      <c r="AD78">
        <f t="shared" si="29"/>
        <v>59</v>
      </c>
      <c r="AE78">
        <f t="shared" si="30"/>
        <v>101</v>
      </c>
      <c r="AF78">
        <f t="shared" si="31"/>
        <v>101</v>
      </c>
      <c r="AG78">
        <f t="shared" si="32"/>
        <v>101</v>
      </c>
      <c r="AH78">
        <f t="shared" si="33"/>
        <v>89</v>
      </c>
      <c r="AI78">
        <f t="shared" si="34"/>
        <v>91</v>
      </c>
      <c r="AJ78">
        <f t="shared" si="35"/>
        <v>1000001</v>
      </c>
    </row>
    <row r="79" spans="1:36" x14ac:dyDescent="0.3">
      <c r="A79">
        <v>78</v>
      </c>
      <c r="B79" t="s">
        <v>129</v>
      </c>
      <c r="C79">
        <v>55</v>
      </c>
      <c r="D79">
        <v>0</v>
      </c>
      <c r="E79">
        <v>9</v>
      </c>
      <c r="F79">
        <v>0</v>
      </c>
      <c r="G79">
        <v>27</v>
      </c>
      <c r="H79">
        <v>0</v>
      </c>
      <c r="I79">
        <v>0</v>
      </c>
      <c r="J79">
        <v>0</v>
      </c>
      <c r="K79">
        <v>19</v>
      </c>
      <c r="L79">
        <v>10</v>
      </c>
      <c r="N79">
        <v>1000000</v>
      </c>
      <c r="O79">
        <f t="shared" si="21"/>
        <v>56</v>
      </c>
      <c r="P79">
        <f t="shared" si="22"/>
        <v>1</v>
      </c>
      <c r="Q79">
        <f t="shared" si="23"/>
        <v>10</v>
      </c>
      <c r="R79">
        <f t="shared" si="23"/>
        <v>1</v>
      </c>
      <c r="S79">
        <f t="shared" si="23"/>
        <v>28</v>
      </c>
      <c r="T79">
        <f t="shared" si="23"/>
        <v>1</v>
      </c>
      <c r="U79">
        <f t="shared" si="20"/>
        <v>1</v>
      </c>
      <c r="V79">
        <f t="shared" si="17"/>
        <v>1</v>
      </c>
      <c r="W79">
        <f t="shared" si="18"/>
        <v>20</v>
      </c>
      <c r="X79">
        <f t="shared" si="19"/>
        <v>11</v>
      </c>
      <c r="Y79">
        <f t="shared" si="24"/>
        <v>1000001</v>
      </c>
      <c r="Z79">
        <f t="shared" si="25"/>
        <v>46</v>
      </c>
      <c r="AA79">
        <f t="shared" si="26"/>
        <v>101</v>
      </c>
      <c r="AB79">
        <f t="shared" si="27"/>
        <v>92</v>
      </c>
      <c r="AC79">
        <f t="shared" si="28"/>
        <v>101</v>
      </c>
      <c r="AD79">
        <f t="shared" si="29"/>
        <v>74</v>
      </c>
      <c r="AE79">
        <f t="shared" si="30"/>
        <v>101</v>
      </c>
      <c r="AF79">
        <f t="shared" si="31"/>
        <v>101</v>
      </c>
      <c r="AG79">
        <f t="shared" si="32"/>
        <v>101</v>
      </c>
      <c r="AH79">
        <f t="shared" si="33"/>
        <v>82</v>
      </c>
      <c r="AI79">
        <f t="shared" si="34"/>
        <v>91</v>
      </c>
      <c r="AJ79">
        <f t="shared" si="35"/>
        <v>1000001</v>
      </c>
    </row>
    <row r="80" spans="1:36" x14ac:dyDescent="0.3">
      <c r="A80">
        <v>79</v>
      </c>
      <c r="B80" t="s">
        <v>130</v>
      </c>
      <c r="C80">
        <v>60</v>
      </c>
      <c r="D80">
        <v>0</v>
      </c>
      <c r="E80">
        <v>8</v>
      </c>
      <c r="F80">
        <v>0</v>
      </c>
      <c r="G80">
        <v>36</v>
      </c>
      <c r="H80">
        <v>0</v>
      </c>
      <c r="I80">
        <v>0</v>
      </c>
      <c r="J80">
        <v>0</v>
      </c>
      <c r="K80">
        <v>14</v>
      </c>
      <c r="L80">
        <v>9</v>
      </c>
      <c r="N80">
        <v>1000000</v>
      </c>
      <c r="O80">
        <f t="shared" si="21"/>
        <v>61</v>
      </c>
      <c r="P80">
        <f t="shared" si="22"/>
        <v>1</v>
      </c>
      <c r="Q80">
        <f t="shared" si="23"/>
        <v>9</v>
      </c>
      <c r="R80">
        <f t="shared" si="23"/>
        <v>1</v>
      </c>
      <c r="S80">
        <f t="shared" si="23"/>
        <v>37</v>
      </c>
      <c r="T80">
        <f t="shared" si="23"/>
        <v>1</v>
      </c>
      <c r="U80">
        <f t="shared" si="20"/>
        <v>1</v>
      </c>
      <c r="V80">
        <f t="shared" si="17"/>
        <v>1</v>
      </c>
      <c r="W80">
        <f t="shared" si="18"/>
        <v>15</v>
      </c>
      <c r="X80">
        <f t="shared" si="19"/>
        <v>10</v>
      </c>
      <c r="Y80">
        <f t="shared" si="24"/>
        <v>1000001</v>
      </c>
      <c r="Z80">
        <f t="shared" si="25"/>
        <v>41</v>
      </c>
      <c r="AA80">
        <f t="shared" si="26"/>
        <v>101</v>
      </c>
      <c r="AB80">
        <f t="shared" si="27"/>
        <v>93</v>
      </c>
      <c r="AC80">
        <f t="shared" si="28"/>
        <v>101</v>
      </c>
      <c r="AD80">
        <f t="shared" si="29"/>
        <v>65</v>
      </c>
      <c r="AE80">
        <f t="shared" si="30"/>
        <v>101</v>
      </c>
      <c r="AF80">
        <f t="shared" si="31"/>
        <v>101</v>
      </c>
      <c r="AG80">
        <f t="shared" si="32"/>
        <v>101</v>
      </c>
      <c r="AH80">
        <f t="shared" si="33"/>
        <v>87</v>
      </c>
      <c r="AI80">
        <f t="shared" si="34"/>
        <v>92</v>
      </c>
      <c r="AJ80">
        <f t="shared" si="35"/>
        <v>1000001</v>
      </c>
    </row>
    <row r="81" spans="1:36" x14ac:dyDescent="0.3">
      <c r="A81">
        <v>80</v>
      </c>
      <c r="B81" t="s">
        <v>131</v>
      </c>
      <c r="C81">
        <v>65</v>
      </c>
      <c r="D81">
        <v>0</v>
      </c>
      <c r="E81">
        <v>9</v>
      </c>
      <c r="F81">
        <v>18</v>
      </c>
      <c r="G81">
        <v>43</v>
      </c>
      <c r="H81">
        <v>64</v>
      </c>
      <c r="I81">
        <v>0</v>
      </c>
      <c r="J81">
        <v>0</v>
      </c>
      <c r="K81">
        <v>15</v>
      </c>
      <c r="L81">
        <v>9</v>
      </c>
      <c r="N81">
        <v>1000000</v>
      </c>
      <c r="O81">
        <f t="shared" si="21"/>
        <v>66</v>
      </c>
      <c r="P81">
        <f t="shared" si="22"/>
        <v>1</v>
      </c>
      <c r="Q81">
        <f t="shared" si="23"/>
        <v>10</v>
      </c>
      <c r="R81">
        <f t="shared" si="23"/>
        <v>19</v>
      </c>
      <c r="S81">
        <f t="shared" si="23"/>
        <v>44</v>
      </c>
      <c r="T81">
        <f t="shared" si="23"/>
        <v>65</v>
      </c>
      <c r="U81">
        <f t="shared" si="20"/>
        <v>1</v>
      </c>
      <c r="V81">
        <f t="shared" si="17"/>
        <v>1</v>
      </c>
      <c r="W81">
        <f t="shared" si="18"/>
        <v>16</v>
      </c>
      <c r="X81">
        <f t="shared" si="19"/>
        <v>10</v>
      </c>
      <c r="Y81">
        <f t="shared" si="24"/>
        <v>1000001</v>
      </c>
      <c r="Z81">
        <f t="shared" si="25"/>
        <v>36</v>
      </c>
      <c r="AA81">
        <f t="shared" si="26"/>
        <v>101</v>
      </c>
      <c r="AB81">
        <f t="shared" si="27"/>
        <v>92</v>
      </c>
      <c r="AC81">
        <f t="shared" si="28"/>
        <v>83</v>
      </c>
      <c r="AD81">
        <f t="shared" si="29"/>
        <v>58</v>
      </c>
      <c r="AE81">
        <f t="shared" si="30"/>
        <v>37</v>
      </c>
      <c r="AF81">
        <f t="shared" si="31"/>
        <v>101</v>
      </c>
      <c r="AG81">
        <f t="shared" si="32"/>
        <v>101</v>
      </c>
      <c r="AH81">
        <f t="shared" si="33"/>
        <v>86</v>
      </c>
      <c r="AI81">
        <f t="shared" si="34"/>
        <v>92</v>
      </c>
      <c r="AJ81">
        <f t="shared" si="35"/>
        <v>1000001</v>
      </c>
    </row>
    <row r="82" spans="1:36" x14ac:dyDescent="0.3">
      <c r="A82">
        <v>81</v>
      </c>
      <c r="B82" t="s">
        <v>132</v>
      </c>
      <c r="C82">
        <v>74</v>
      </c>
      <c r="D82">
        <v>0</v>
      </c>
      <c r="E82">
        <v>12</v>
      </c>
      <c r="F82">
        <v>0</v>
      </c>
      <c r="G82">
        <v>39</v>
      </c>
      <c r="H82">
        <v>0</v>
      </c>
      <c r="I82">
        <v>0</v>
      </c>
      <c r="J82">
        <v>0</v>
      </c>
      <c r="K82">
        <v>8</v>
      </c>
      <c r="L82">
        <v>13</v>
      </c>
      <c r="N82">
        <v>1000000</v>
      </c>
      <c r="O82">
        <f t="shared" si="21"/>
        <v>75</v>
      </c>
      <c r="P82">
        <f t="shared" si="22"/>
        <v>1</v>
      </c>
      <c r="Q82">
        <f t="shared" si="23"/>
        <v>13</v>
      </c>
      <c r="R82">
        <f t="shared" si="23"/>
        <v>1</v>
      </c>
      <c r="S82">
        <f t="shared" si="23"/>
        <v>40</v>
      </c>
      <c r="T82">
        <f t="shared" si="23"/>
        <v>1</v>
      </c>
      <c r="U82">
        <f t="shared" si="20"/>
        <v>1</v>
      </c>
      <c r="V82">
        <f t="shared" si="20"/>
        <v>1</v>
      </c>
      <c r="W82">
        <f t="shared" ref="W82:W145" si="36">K82+1</f>
        <v>9</v>
      </c>
      <c r="X82">
        <f t="shared" ref="X82:X145" si="37">L82+1</f>
        <v>14</v>
      </c>
      <c r="Y82">
        <f t="shared" si="24"/>
        <v>1000001</v>
      </c>
      <c r="Z82">
        <f t="shared" si="25"/>
        <v>27</v>
      </c>
      <c r="AA82">
        <f t="shared" si="26"/>
        <v>101</v>
      </c>
      <c r="AB82">
        <f t="shared" si="27"/>
        <v>89</v>
      </c>
      <c r="AC82">
        <f t="shared" si="28"/>
        <v>101</v>
      </c>
      <c r="AD82">
        <f t="shared" si="29"/>
        <v>62</v>
      </c>
      <c r="AE82">
        <f t="shared" si="30"/>
        <v>101</v>
      </c>
      <c r="AF82">
        <f t="shared" si="31"/>
        <v>101</v>
      </c>
      <c r="AG82">
        <f t="shared" si="32"/>
        <v>101</v>
      </c>
      <c r="AH82">
        <f t="shared" si="33"/>
        <v>93</v>
      </c>
      <c r="AI82">
        <f t="shared" si="34"/>
        <v>88</v>
      </c>
      <c r="AJ82">
        <f t="shared" si="35"/>
        <v>1000001</v>
      </c>
    </row>
    <row r="83" spans="1:36" x14ac:dyDescent="0.3">
      <c r="A83">
        <v>82</v>
      </c>
      <c r="B83" t="s">
        <v>133</v>
      </c>
      <c r="C83">
        <v>76</v>
      </c>
      <c r="D83">
        <v>0</v>
      </c>
      <c r="E83">
        <v>10</v>
      </c>
      <c r="F83">
        <v>0</v>
      </c>
      <c r="G83">
        <v>38</v>
      </c>
      <c r="H83">
        <v>0</v>
      </c>
      <c r="I83">
        <v>0</v>
      </c>
      <c r="J83">
        <v>0</v>
      </c>
      <c r="K83">
        <v>18</v>
      </c>
      <c r="L83">
        <v>11</v>
      </c>
      <c r="N83">
        <v>1000000</v>
      </c>
      <c r="O83">
        <f t="shared" si="21"/>
        <v>77</v>
      </c>
      <c r="P83">
        <f t="shared" si="22"/>
        <v>1</v>
      </c>
      <c r="Q83">
        <f t="shared" si="23"/>
        <v>11</v>
      </c>
      <c r="R83">
        <f t="shared" si="23"/>
        <v>1</v>
      </c>
      <c r="S83">
        <f t="shared" si="23"/>
        <v>39</v>
      </c>
      <c r="T83">
        <f t="shared" si="23"/>
        <v>1</v>
      </c>
      <c r="U83">
        <f t="shared" si="20"/>
        <v>1</v>
      </c>
      <c r="V83">
        <f t="shared" si="20"/>
        <v>1</v>
      </c>
      <c r="W83">
        <f t="shared" si="36"/>
        <v>19</v>
      </c>
      <c r="X83">
        <f t="shared" si="37"/>
        <v>12</v>
      </c>
      <c r="Y83">
        <f t="shared" si="24"/>
        <v>1000001</v>
      </c>
      <c r="Z83">
        <f t="shared" si="25"/>
        <v>25</v>
      </c>
      <c r="AA83">
        <f t="shared" si="26"/>
        <v>101</v>
      </c>
      <c r="AB83">
        <f t="shared" si="27"/>
        <v>91</v>
      </c>
      <c r="AC83">
        <f t="shared" si="28"/>
        <v>101</v>
      </c>
      <c r="AD83">
        <f t="shared" si="29"/>
        <v>63</v>
      </c>
      <c r="AE83">
        <f t="shared" si="30"/>
        <v>101</v>
      </c>
      <c r="AF83">
        <f t="shared" si="31"/>
        <v>101</v>
      </c>
      <c r="AG83">
        <f t="shared" si="32"/>
        <v>101</v>
      </c>
      <c r="AH83">
        <f t="shared" si="33"/>
        <v>83</v>
      </c>
      <c r="AI83">
        <f t="shared" si="34"/>
        <v>90</v>
      </c>
      <c r="AJ83">
        <f t="shared" si="35"/>
        <v>1000001</v>
      </c>
    </row>
    <row r="84" spans="1:36" x14ac:dyDescent="0.3">
      <c r="A84">
        <v>83</v>
      </c>
      <c r="B84" t="s">
        <v>134</v>
      </c>
      <c r="C84">
        <v>75</v>
      </c>
      <c r="D84">
        <v>0</v>
      </c>
      <c r="E84">
        <v>9</v>
      </c>
      <c r="F84">
        <v>22</v>
      </c>
      <c r="G84">
        <v>34</v>
      </c>
      <c r="H84">
        <v>0</v>
      </c>
      <c r="I84">
        <v>0</v>
      </c>
      <c r="J84">
        <v>0</v>
      </c>
      <c r="K84">
        <v>14</v>
      </c>
      <c r="L84">
        <v>11</v>
      </c>
      <c r="N84">
        <v>1000000</v>
      </c>
      <c r="O84">
        <f t="shared" si="21"/>
        <v>76</v>
      </c>
      <c r="P84">
        <f t="shared" si="22"/>
        <v>1</v>
      </c>
      <c r="Q84">
        <f t="shared" si="23"/>
        <v>10</v>
      </c>
      <c r="R84">
        <f t="shared" si="23"/>
        <v>23</v>
      </c>
      <c r="S84">
        <f t="shared" si="23"/>
        <v>35</v>
      </c>
      <c r="T84">
        <f t="shared" si="23"/>
        <v>1</v>
      </c>
      <c r="U84">
        <f t="shared" si="20"/>
        <v>1</v>
      </c>
      <c r="V84">
        <f t="shared" si="20"/>
        <v>1</v>
      </c>
      <c r="W84">
        <f t="shared" si="36"/>
        <v>15</v>
      </c>
      <c r="X84">
        <f t="shared" si="37"/>
        <v>12</v>
      </c>
      <c r="Y84">
        <f t="shared" si="24"/>
        <v>1000001</v>
      </c>
      <c r="Z84">
        <f t="shared" si="25"/>
        <v>26</v>
      </c>
      <c r="AA84">
        <f t="shared" si="26"/>
        <v>101</v>
      </c>
      <c r="AB84">
        <f t="shared" si="27"/>
        <v>92</v>
      </c>
      <c r="AC84">
        <f t="shared" si="28"/>
        <v>79</v>
      </c>
      <c r="AD84">
        <f t="shared" si="29"/>
        <v>67</v>
      </c>
      <c r="AE84">
        <f t="shared" si="30"/>
        <v>101</v>
      </c>
      <c r="AF84">
        <f t="shared" si="31"/>
        <v>101</v>
      </c>
      <c r="AG84">
        <f t="shared" si="32"/>
        <v>101</v>
      </c>
      <c r="AH84">
        <f t="shared" si="33"/>
        <v>87</v>
      </c>
      <c r="AI84">
        <f t="shared" si="34"/>
        <v>90</v>
      </c>
      <c r="AJ84">
        <f t="shared" si="35"/>
        <v>1000001</v>
      </c>
    </row>
    <row r="85" spans="1:36" x14ac:dyDescent="0.3">
      <c r="A85">
        <v>84</v>
      </c>
      <c r="B85" t="s">
        <v>135</v>
      </c>
      <c r="C85">
        <v>88</v>
      </c>
      <c r="D85">
        <v>0</v>
      </c>
      <c r="E85">
        <v>9</v>
      </c>
      <c r="F85">
        <v>16</v>
      </c>
      <c r="G85">
        <v>39</v>
      </c>
      <c r="H85">
        <v>0</v>
      </c>
      <c r="I85">
        <v>0</v>
      </c>
      <c r="J85">
        <v>0</v>
      </c>
      <c r="K85">
        <v>9</v>
      </c>
      <c r="L85">
        <v>10</v>
      </c>
      <c r="N85">
        <v>1000000</v>
      </c>
      <c r="O85">
        <f t="shared" si="21"/>
        <v>89</v>
      </c>
      <c r="P85">
        <f t="shared" si="22"/>
        <v>1</v>
      </c>
      <c r="Q85">
        <f t="shared" si="23"/>
        <v>10</v>
      </c>
      <c r="R85">
        <f t="shared" si="23"/>
        <v>17</v>
      </c>
      <c r="S85">
        <f t="shared" si="23"/>
        <v>40</v>
      </c>
      <c r="T85">
        <f t="shared" si="23"/>
        <v>1</v>
      </c>
      <c r="U85">
        <f t="shared" si="20"/>
        <v>1</v>
      </c>
      <c r="V85">
        <f t="shared" si="20"/>
        <v>1</v>
      </c>
      <c r="W85">
        <f t="shared" si="36"/>
        <v>10</v>
      </c>
      <c r="X85">
        <f t="shared" si="37"/>
        <v>11</v>
      </c>
      <c r="Y85">
        <f t="shared" si="24"/>
        <v>1000001</v>
      </c>
      <c r="Z85">
        <f t="shared" si="25"/>
        <v>13</v>
      </c>
      <c r="AA85">
        <f t="shared" si="26"/>
        <v>101</v>
      </c>
      <c r="AB85">
        <f t="shared" si="27"/>
        <v>92</v>
      </c>
      <c r="AC85">
        <f t="shared" si="28"/>
        <v>85</v>
      </c>
      <c r="AD85">
        <f t="shared" si="29"/>
        <v>62</v>
      </c>
      <c r="AE85">
        <f t="shared" si="30"/>
        <v>101</v>
      </c>
      <c r="AF85">
        <f t="shared" si="31"/>
        <v>101</v>
      </c>
      <c r="AG85">
        <f t="shared" si="32"/>
        <v>101</v>
      </c>
      <c r="AH85">
        <f t="shared" si="33"/>
        <v>92</v>
      </c>
      <c r="AI85">
        <f t="shared" si="34"/>
        <v>91</v>
      </c>
      <c r="AJ85">
        <f t="shared" si="35"/>
        <v>1000001</v>
      </c>
    </row>
    <row r="86" spans="1:36" x14ac:dyDescent="0.3">
      <c r="A86">
        <v>85</v>
      </c>
      <c r="B86" t="s">
        <v>136</v>
      </c>
      <c r="C86">
        <v>88</v>
      </c>
      <c r="D86">
        <v>0</v>
      </c>
      <c r="E86">
        <v>11</v>
      </c>
      <c r="F86">
        <v>13</v>
      </c>
      <c r="G86">
        <v>38</v>
      </c>
      <c r="H86">
        <v>0</v>
      </c>
      <c r="I86">
        <v>0</v>
      </c>
      <c r="J86">
        <v>0</v>
      </c>
      <c r="K86">
        <v>14</v>
      </c>
      <c r="L86">
        <v>9</v>
      </c>
      <c r="N86">
        <v>1000000</v>
      </c>
      <c r="O86">
        <f t="shared" si="21"/>
        <v>89</v>
      </c>
      <c r="P86">
        <f t="shared" si="22"/>
        <v>1</v>
      </c>
      <c r="Q86">
        <f t="shared" si="23"/>
        <v>12</v>
      </c>
      <c r="R86">
        <f t="shared" si="23"/>
        <v>14</v>
      </c>
      <c r="S86">
        <f t="shared" si="23"/>
        <v>39</v>
      </c>
      <c r="T86">
        <f t="shared" si="23"/>
        <v>1</v>
      </c>
      <c r="U86">
        <f t="shared" si="20"/>
        <v>1</v>
      </c>
      <c r="V86">
        <f t="shared" si="20"/>
        <v>1</v>
      </c>
      <c r="W86">
        <f t="shared" si="36"/>
        <v>15</v>
      </c>
      <c r="X86">
        <f t="shared" si="37"/>
        <v>10</v>
      </c>
      <c r="Y86">
        <f t="shared" si="24"/>
        <v>1000001</v>
      </c>
      <c r="Z86">
        <f t="shared" si="25"/>
        <v>13</v>
      </c>
      <c r="AA86">
        <f t="shared" si="26"/>
        <v>101</v>
      </c>
      <c r="AB86">
        <f t="shared" si="27"/>
        <v>90</v>
      </c>
      <c r="AC86">
        <f t="shared" si="28"/>
        <v>88</v>
      </c>
      <c r="AD86">
        <f t="shared" si="29"/>
        <v>63</v>
      </c>
      <c r="AE86">
        <f t="shared" si="30"/>
        <v>101</v>
      </c>
      <c r="AF86">
        <f t="shared" si="31"/>
        <v>101</v>
      </c>
      <c r="AG86">
        <f t="shared" si="32"/>
        <v>101</v>
      </c>
      <c r="AH86">
        <f t="shared" si="33"/>
        <v>87</v>
      </c>
      <c r="AI86">
        <f t="shared" si="34"/>
        <v>92</v>
      </c>
      <c r="AJ86">
        <f t="shared" si="35"/>
        <v>1000001</v>
      </c>
    </row>
    <row r="87" spans="1:36" x14ac:dyDescent="0.3">
      <c r="A87">
        <v>86</v>
      </c>
      <c r="B87" t="s">
        <v>137</v>
      </c>
      <c r="C87">
        <v>93</v>
      </c>
      <c r="D87">
        <v>0</v>
      </c>
      <c r="E87">
        <v>11</v>
      </c>
      <c r="F87">
        <v>11</v>
      </c>
      <c r="G87">
        <v>51</v>
      </c>
      <c r="H87">
        <v>0</v>
      </c>
      <c r="I87">
        <v>0</v>
      </c>
      <c r="J87">
        <v>0</v>
      </c>
      <c r="K87">
        <v>15</v>
      </c>
      <c r="L87">
        <v>10</v>
      </c>
      <c r="N87">
        <v>1000000</v>
      </c>
      <c r="O87">
        <f t="shared" si="21"/>
        <v>94</v>
      </c>
      <c r="P87">
        <f t="shared" si="22"/>
        <v>1</v>
      </c>
      <c r="Q87">
        <f t="shared" si="23"/>
        <v>12</v>
      </c>
      <c r="R87">
        <f t="shared" si="23"/>
        <v>12</v>
      </c>
      <c r="S87">
        <f t="shared" si="23"/>
        <v>52</v>
      </c>
      <c r="T87">
        <f t="shared" si="23"/>
        <v>1</v>
      </c>
      <c r="U87">
        <f t="shared" si="20"/>
        <v>1</v>
      </c>
      <c r="V87">
        <f t="shared" si="20"/>
        <v>1</v>
      </c>
      <c r="W87">
        <f t="shared" si="36"/>
        <v>16</v>
      </c>
      <c r="X87">
        <f t="shared" si="37"/>
        <v>11</v>
      </c>
      <c r="Y87">
        <f t="shared" si="24"/>
        <v>1000001</v>
      </c>
      <c r="Z87">
        <f t="shared" si="25"/>
        <v>8</v>
      </c>
      <c r="AA87">
        <f t="shared" si="26"/>
        <v>101</v>
      </c>
      <c r="AB87">
        <f t="shared" si="27"/>
        <v>90</v>
      </c>
      <c r="AC87">
        <f t="shared" si="28"/>
        <v>90</v>
      </c>
      <c r="AD87">
        <f t="shared" si="29"/>
        <v>50</v>
      </c>
      <c r="AE87">
        <f t="shared" si="30"/>
        <v>101</v>
      </c>
      <c r="AF87">
        <f t="shared" si="31"/>
        <v>101</v>
      </c>
      <c r="AG87">
        <f t="shared" si="32"/>
        <v>101</v>
      </c>
      <c r="AH87">
        <f t="shared" si="33"/>
        <v>86</v>
      </c>
      <c r="AI87">
        <f t="shared" si="34"/>
        <v>91</v>
      </c>
      <c r="AJ87">
        <f t="shared" si="35"/>
        <v>1000001</v>
      </c>
    </row>
    <row r="88" spans="1:36" x14ac:dyDescent="0.3">
      <c r="A88">
        <v>87</v>
      </c>
      <c r="B88" t="s">
        <v>138</v>
      </c>
      <c r="C88">
        <v>79</v>
      </c>
      <c r="D88">
        <v>0</v>
      </c>
      <c r="E88">
        <v>11</v>
      </c>
      <c r="F88">
        <v>15</v>
      </c>
      <c r="G88">
        <v>39</v>
      </c>
      <c r="H88">
        <v>0</v>
      </c>
      <c r="I88">
        <v>0</v>
      </c>
      <c r="J88">
        <v>0</v>
      </c>
      <c r="K88">
        <v>12</v>
      </c>
      <c r="L88">
        <v>10</v>
      </c>
      <c r="N88">
        <v>1000000</v>
      </c>
      <c r="O88">
        <f t="shared" si="21"/>
        <v>80</v>
      </c>
      <c r="P88">
        <f t="shared" si="22"/>
        <v>1</v>
      </c>
      <c r="Q88">
        <f t="shared" si="23"/>
        <v>12</v>
      </c>
      <c r="R88">
        <f t="shared" si="23"/>
        <v>16</v>
      </c>
      <c r="S88">
        <f t="shared" si="23"/>
        <v>40</v>
      </c>
      <c r="T88">
        <f t="shared" si="23"/>
        <v>1</v>
      </c>
      <c r="U88">
        <f t="shared" si="20"/>
        <v>1</v>
      </c>
      <c r="V88">
        <f t="shared" si="20"/>
        <v>1</v>
      </c>
      <c r="W88">
        <f t="shared" si="36"/>
        <v>13</v>
      </c>
      <c r="X88">
        <f t="shared" si="37"/>
        <v>11</v>
      </c>
      <c r="Y88">
        <f t="shared" si="24"/>
        <v>1000001</v>
      </c>
      <c r="Z88">
        <f t="shared" si="25"/>
        <v>22</v>
      </c>
      <c r="AA88">
        <f t="shared" si="26"/>
        <v>101</v>
      </c>
      <c r="AB88">
        <f t="shared" si="27"/>
        <v>90</v>
      </c>
      <c r="AC88">
        <f t="shared" si="28"/>
        <v>86</v>
      </c>
      <c r="AD88">
        <f t="shared" si="29"/>
        <v>62</v>
      </c>
      <c r="AE88">
        <f t="shared" si="30"/>
        <v>101</v>
      </c>
      <c r="AF88">
        <f t="shared" si="31"/>
        <v>101</v>
      </c>
      <c r="AG88">
        <f t="shared" si="32"/>
        <v>101</v>
      </c>
      <c r="AH88">
        <f t="shared" si="33"/>
        <v>89</v>
      </c>
      <c r="AI88">
        <f t="shared" si="34"/>
        <v>91</v>
      </c>
      <c r="AJ88">
        <f t="shared" si="35"/>
        <v>1000001</v>
      </c>
    </row>
    <row r="89" spans="1:36" x14ac:dyDescent="0.3">
      <c r="A89">
        <v>88</v>
      </c>
      <c r="B89" t="s">
        <v>139</v>
      </c>
      <c r="C89">
        <v>87</v>
      </c>
      <c r="D89">
        <v>0</v>
      </c>
      <c r="E89">
        <v>9</v>
      </c>
      <c r="F89">
        <v>15</v>
      </c>
      <c r="G89">
        <v>40</v>
      </c>
      <c r="H89">
        <v>0</v>
      </c>
      <c r="I89">
        <v>0</v>
      </c>
      <c r="J89">
        <v>0</v>
      </c>
      <c r="K89">
        <v>10</v>
      </c>
      <c r="L89">
        <v>9</v>
      </c>
      <c r="N89">
        <v>1000000</v>
      </c>
      <c r="O89">
        <f t="shared" si="21"/>
        <v>88</v>
      </c>
      <c r="P89">
        <f t="shared" si="22"/>
        <v>1</v>
      </c>
      <c r="Q89">
        <f t="shared" si="23"/>
        <v>10</v>
      </c>
      <c r="R89">
        <f t="shared" si="23"/>
        <v>16</v>
      </c>
      <c r="S89">
        <f t="shared" si="23"/>
        <v>41</v>
      </c>
      <c r="T89">
        <f t="shared" si="23"/>
        <v>1</v>
      </c>
      <c r="U89">
        <f t="shared" si="20"/>
        <v>1</v>
      </c>
      <c r="V89">
        <f t="shared" si="20"/>
        <v>1</v>
      </c>
      <c r="W89">
        <f t="shared" si="36"/>
        <v>11</v>
      </c>
      <c r="X89">
        <f t="shared" si="37"/>
        <v>10</v>
      </c>
      <c r="Y89">
        <f t="shared" si="24"/>
        <v>1000001</v>
      </c>
      <c r="Z89">
        <f t="shared" si="25"/>
        <v>14</v>
      </c>
      <c r="AA89">
        <f t="shared" si="26"/>
        <v>101</v>
      </c>
      <c r="AB89">
        <f t="shared" si="27"/>
        <v>92</v>
      </c>
      <c r="AC89">
        <f t="shared" si="28"/>
        <v>86</v>
      </c>
      <c r="AD89">
        <f t="shared" si="29"/>
        <v>61</v>
      </c>
      <c r="AE89">
        <f t="shared" si="30"/>
        <v>101</v>
      </c>
      <c r="AF89">
        <f t="shared" si="31"/>
        <v>101</v>
      </c>
      <c r="AG89">
        <f t="shared" si="32"/>
        <v>101</v>
      </c>
      <c r="AH89">
        <f t="shared" si="33"/>
        <v>91</v>
      </c>
      <c r="AI89">
        <f t="shared" si="34"/>
        <v>92</v>
      </c>
      <c r="AJ89">
        <f t="shared" si="35"/>
        <v>1000001</v>
      </c>
    </row>
    <row r="90" spans="1:36" x14ac:dyDescent="0.3">
      <c r="A90">
        <v>89</v>
      </c>
      <c r="B90" t="s">
        <v>140</v>
      </c>
      <c r="C90">
        <v>91</v>
      </c>
      <c r="D90">
        <v>0</v>
      </c>
      <c r="E90">
        <v>11</v>
      </c>
      <c r="F90">
        <v>11</v>
      </c>
      <c r="G90">
        <v>40</v>
      </c>
      <c r="H90">
        <v>0</v>
      </c>
      <c r="I90">
        <v>0</v>
      </c>
      <c r="J90">
        <v>0</v>
      </c>
      <c r="K90">
        <v>12</v>
      </c>
      <c r="L90">
        <v>8</v>
      </c>
      <c r="N90">
        <v>1000000</v>
      </c>
      <c r="O90">
        <f t="shared" si="21"/>
        <v>92</v>
      </c>
      <c r="P90">
        <f t="shared" si="22"/>
        <v>1</v>
      </c>
      <c r="Q90">
        <f t="shared" si="23"/>
        <v>12</v>
      </c>
      <c r="R90">
        <f t="shared" si="23"/>
        <v>12</v>
      </c>
      <c r="S90">
        <f t="shared" si="23"/>
        <v>41</v>
      </c>
      <c r="T90">
        <f t="shared" si="23"/>
        <v>1</v>
      </c>
      <c r="U90">
        <f t="shared" si="20"/>
        <v>1</v>
      </c>
      <c r="V90">
        <f t="shared" si="20"/>
        <v>1</v>
      </c>
      <c r="W90">
        <f t="shared" si="36"/>
        <v>13</v>
      </c>
      <c r="X90">
        <f t="shared" si="37"/>
        <v>9</v>
      </c>
      <c r="Y90">
        <f t="shared" si="24"/>
        <v>1000001</v>
      </c>
      <c r="Z90">
        <f t="shared" si="25"/>
        <v>10</v>
      </c>
      <c r="AA90">
        <f t="shared" si="26"/>
        <v>101</v>
      </c>
      <c r="AB90">
        <f t="shared" si="27"/>
        <v>90</v>
      </c>
      <c r="AC90">
        <f t="shared" si="28"/>
        <v>90</v>
      </c>
      <c r="AD90">
        <f t="shared" si="29"/>
        <v>61</v>
      </c>
      <c r="AE90">
        <f t="shared" si="30"/>
        <v>101</v>
      </c>
      <c r="AF90">
        <f t="shared" si="31"/>
        <v>101</v>
      </c>
      <c r="AG90">
        <f t="shared" si="32"/>
        <v>101</v>
      </c>
      <c r="AH90">
        <f t="shared" si="33"/>
        <v>89</v>
      </c>
      <c r="AI90">
        <f t="shared" si="34"/>
        <v>93</v>
      </c>
      <c r="AJ90">
        <f t="shared" si="35"/>
        <v>1000001</v>
      </c>
    </row>
    <row r="91" spans="1:36" x14ac:dyDescent="0.3">
      <c r="A91">
        <v>90</v>
      </c>
      <c r="B91" t="s">
        <v>141</v>
      </c>
      <c r="C91">
        <v>80</v>
      </c>
      <c r="D91">
        <v>0</v>
      </c>
      <c r="E91">
        <v>8</v>
      </c>
      <c r="F91">
        <v>8</v>
      </c>
      <c r="G91">
        <v>44</v>
      </c>
      <c r="H91">
        <v>0</v>
      </c>
      <c r="I91">
        <v>0</v>
      </c>
      <c r="J91">
        <v>0</v>
      </c>
      <c r="K91">
        <v>15</v>
      </c>
      <c r="L91">
        <v>8</v>
      </c>
      <c r="N91">
        <v>1000000</v>
      </c>
      <c r="O91">
        <f t="shared" si="21"/>
        <v>81</v>
      </c>
      <c r="P91">
        <f t="shared" si="22"/>
        <v>1</v>
      </c>
      <c r="Q91">
        <f t="shared" si="23"/>
        <v>9</v>
      </c>
      <c r="R91">
        <f t="shared" si="23"/>
        <v>9</v>
      </c>
      <c r="S91">
        <f t="shared" si="23"/>
        <v>45</v>
      </c>
      <c r="T91">
        <f t="shared" si="23"/>
        <v>1</v>
      </c>
      <c r="U91">
        <f t="shared" si="20"/>
        <v>1</v>
      </c>
      <c r="V91">
        <f t="shared" si="20"/>
        <v>1</v>
      </c>
      <c r="W91">
        <f t="shared" si="36"/>
        <v>16</v>
      </c>
      <c r="X91">
        <f t="shared" si="37"/>
        <v>9</v>
      </c>
      <c r="Y91">
        <f t="shared" si="24"/>
        <v>1000001</v>
      </c>
      <c r="Z91">
        <f t="shared" si="25"/>
        <v>21</v>
      </c>
      <c r="AA91">
        <f t="shared" si="26"/>
        <v>101</v>
      </c>
      <c r="AB91">
        <f t="shared" si="27"/>
        <v>93</v>
      </c>
      <c r="AC91">
        <f t="shared" si="28"/>
        <v>93</v>
      </c>
      <c r="AD91">
        <f t="shared" si="29"/>
        <v>57</v>
      </c>
      <c r="AE91">
        <f t="shared" si="30"/>
        <v>101</v>
      </c>
      <c r="AF91">
        <f t="shared" si="31"/>
        <v>101</v>
      </c>
      <c r="AG91">
        <f t="shared" si="32"/>
        <v>101</v>
      </c>
      <c r="AH91">
        <f t="shared" si="33"/>
        <v>86</v>
      </c>
      <c r="AI91">
        <f t="shared" si="34"/>
        <v>93</v>
      </c>
      <c r="AJ91">
        <f t="shared" si="35"/>
        <v>1000001</v>
      </c>
    </row>
    <row r="92" spans="1:36" x14ac:dyDescent="0.3">
      <c r="A92">
        <v>91</v>
      </c>
      <c r="B92" t="s">
        <v>142</v>
      </c>
      <c r="C92">
        <v>91</v>
      </c>
      <c r="D92">
        <v>0</v>
      </c>
      <c r="E92">
        <v>7</v>
      </c>
      <c r="F92">
        <v>19</v>
      </c>
      <c r="G92">
        <v>47</v>
      </c>
      <c r="H92">
        <v>0</v>
      </c>
      <c r="I92">
        <v>0</v>
      </c>
      <c r="J92">
        <v>0</v>
      </c>
      <c r="K92">
        <v>15</v>
      </c>
      <c r="L92">
        <v>7</v>
      </c>
      <c r="N92">
        <v>1000000</v>
      </c>
      <c r="O92">
        <f t="shared" si="21"/>
        <v>92</v>
      </c>
      <c r="P92">
        <f t="shared" si="22"/>
        <v>1</v>
      </c>
      <c r="Q92">
        <f t="shared" si="23"/>
        <v>8</v>
      </c>
      <c r="R92">
        <f t="shared" si="23"/>
        <v>20</v>
      </c>
      <c r="S92">
        <f t="shared" si="23"/>
        <v>48</v>
      </c>
      <c r="T92">
        <f t="shared" si="23"/>
        <v>1</v>
      </c>
      <c r="U92">
        <f t="shared" si="20"/>
        <v>1</v>
      </c>
      <c r="V92">
        <f t="shared" si="20"/>
        <v>1</v>
      </c>
      <c r="W92">
        <f t="shared" si="36"/>
        <v>16</v>
      </c>
      <c r="X92">
        <f t="shared" si="37"/>
        <v>8</v>
      </c>
      <c r="Y92">
        <f t="shared" si="24"/>
        <v>1000001</v>
      </c>
      <c r="Z92">
        <f t="shared" si="25"/>
        <v>10</v>
      </c>
      <c r="AA92">
        <f t="shared" si="26"/>
        <v>101</v>
      </c>
      <c r="AB92">
        <f t="shared" si="27"/>
        <v>94</v>
      </c>
      <c r="AC92">
        <f t="shared" si="28"/>
        <v>82</v>
      </c>
      <c r="AD92">
        <f t="shared" si="29"/>
        <v>54</v>
      </c>
      <c r="AE92">
        <f t="shared" si="30"/>
        <v>101</v>
      </c>
      <c r="AF92">
        <f t="shared" si="31"/>
        <v>101</v>
      </c>
      <c r="AG92">
        <f t="shared" si="32"/>
        <v>101</v>
      </c>
      <c r="AH92">
        <f t="shared" si="33"/>
        <v>86</v>
      </c>
      <c r="AI92">
        <f t="shared" si="34"/>
        <v>94</v>
      </c>
      <c r="AJ92">
        <f t="shared" si="35"/>
        <v>1000001</v>
      </c>
    </row>
    <row r="93" spans="1:36" x14ac:dyDescent="0.3">
      <c r="A93">
        <v>92</v>
      </c>
      <c r="B93" t="s">
        <v>143</v>
      </c>
      <c r="C93">
        <v>86</v>
      </c>
      <c r="D93">
        <v>0</v>
      </c>
      <c r="E93">
        <v>7</v>
      </c>
      <c r="F93">
        <v>9</v>
      </c>
      <c r="G93">
        <v>37</v>
      </c>
      <c r="H93">
        <v>0</v>
      </c>
      <c r="I93">
        <v>0</v>
      </c>
      <c r="J93">
        <v>0</v>
      </c>
      <c r="K93">
        <v>16</v>
      </c>
      <c r="L93">
        <v>7</v>
      </c>
      <c r="N93">
        <v>1000000</v>
      </c>
      <c r="O93">
        <f t="shared" si="21"/>
        <v>87</v>
      </c>
      <c r="P93">
        <f t="shared" si="22"/>
        <v>1</v>
      </c>
      <c r="Q93">
        <f t="shared" si="23"/>
        <v>8</v>
      </c>
      <c r="R93">
        <f t="shared" si="23"/>
        <v>10</v>
      </c>
      <c r="S93">
        <f t="shared" si="23"/>
        <v>38</v>
      </c>
      <c r="T93">
        <f t="shared" si="23"/>
        <v>1</v>
      </c>
      <c r="U93">
        <f t="shared" si="20"/>
        <v>1</v>
      </c>
      <c r="V93">
        <f t="shared" si="20"/>
        <v>1</v>
      </c>
      <c r="W93">
        <f t="shared" si="36"/>
        <v>17</v>
      </c>
      <c r="X93">
        <f t="shared" si="37"/>
        <v>8</v>
      </c>
      <c r="Y93">
        <f t="shared" si="24"/>
        <v>1000001</v>
      </c>
      <c r="Z93">
        <f t="shared" si="25"/>
        <v>15</v>
      </c>
      <c r="AA93">
        <f t="shared" si="26"/>
        <v>101</v>
      </c>
      <c r="AB93">
        <f t="shared" si="27"/>
        <v>94</v>
      </c>
      <c r="AC93">
        <f t="shared" si="28"/>
        <v>92</v>
      </c>
      <c r="AD93">
        <f t="shared" si="29"/>
        <v>64</v>
      </c>
      <c r="AE93">
        <f t="shared" si="30"/>
        <v>101</v>
      </c>
      <c r="AF93">
        <f t="shared" si="31"/>
        <v>101</v>
      </c>
      <c r="AG93">
        <f t="shared" si="32"/>
        <v>101</v>
      </c>
      <c r="AH93">
        <f t="shared" si="33"/>
        <v>85</v>
      </c>
      <c r="AI93">
        <f t="shared" si="34"/>
        <v>94</v>
      </c>
      <c r="AJ93">
        <f t="shared" si="35"/>
        <v>1000001</v>
      </c>
    </row>
    <row r="94" spans="1:36" x14ac:dyDescent="0.3">
      <c r="A94">
        <v>93</v>
      </c>
      <c r="B94" t="s">
        <v>144</v>
      </c>
      <c r="C94">
        <v>85</v>
      </c>
      <c r="D94">
        <v>0</v>
      </c>
      <c r="E94">
        <v>8</v>
      </c>
      <c r="F94">
        <v>0</v>
      </c>
      <c r="G94">
        <v>33</v>
      </c>
      <c r="H94">
        <v>0</v>
      </c>
      <c r="I94">
        <v>0</v>
      </c>
      <c r="J94">
        <v>0</v>
      </c>
      <c r="K94">
        <v>14</v>
      </c>
      <c r="L94">
        <v>8</v>
      </c>
      <c r="N94">
        <v>1000000</v>
      </c>
      <c r="O94">
        <f t="shared" si="21"/>
        <v>86</v>
      </c>
      <c r="P94">
        <f t="shared" si="22"/>
        <v>1</v>
      </c>
      <c r="Q94">
        <f t="shared" si="23"/>
        <v>9</v>
      </c>
      <c r="R94">
        <f t="shared" si="23"/>
        <v>1</v>
      </c>
      <c r="S94">
        <f t="shared" si="23"/>
        <v>34</v>
      </c>
      <c r="T94">
        <f t="shared" si="23"/>
        <v>1</v>
      </c>
      <c r="U94">
        <f t="shared" si="20"/>
        <v>1</v>
      </c>
      <c r="V94">
        <f t="shared" si="20"/>
        <v>1</v>
      </c>
      <c r="W94">
        <f t="shared" si="36"/>
        <v>15</v>
      </c>
      <c r="X94">
        <f t="shared" si="37"/>
        <v>9</v>
      </c>
      <c r="Y94">
        <f t="shared" si="24"/>
        <v>1000001</v>
      </c>
      <c r="Z94">
        <f t="shared" si="25"/>
        <v>16</v>
      </c>
      <c r="AA94">
        <f t="shared" si="26"/>
        <v>101</v>
      </c>
      <c r="AB94">
        <f t="shared" si="27"/>
        <v>93</v>
      </c>
      <c r="AC94">
        <f t="shared" si="28"/>
        <v>101</v>
      </c>
      <c r="AD94">
        <f t="shared" si="29"/>
        <v>68</v>
      </c>
      <c r="AE94">
        <f t="shared" si="30"/>
        <v>101</v>
      </c>
      <c r="AF94">
        <f t="shared" si="31"/>
        <v>101</v>
      </c>
      <c r="AG94">
        <f t="shared" si="32"/>
        <v>101</v>
      </c>
      <c r="AH94">
        <f t="shared" si="33"/>
        <v>87</v>
      </c>
      <c r="AI94">
        <f t="shared" si="34"/>
        <v>93</v>
      </c>
      <c r="AJ94">
        <f t="shared" si="35"/>
        <v>1000001</v>
      </c>
    </row>
    <row r="95" spans="1:36" x14ac:dyDescent="0.3">
      <c r="A95">
        <v>94</v>
      </c>
      <c r="B95" t="s">
        <v>145</v>
      </c>
      <c r="C95">
        <v>87</v>
      </c>
      <c r="D95">
        <v>0</v>
      </c>
      <c r="E95">
        <v>9</v>
      </c>
      <c r="F95">
        <v>12</v>
      </c>
      <c r="G95">
        <v>31</v>
      </c>
      <c r="H95">
        <v>0</v>
      </c>
      <c r="I95">
        <v>0</v>
      </c>
      <c r="J95">
        <v>0</v>
      </c>
      <c r="K95">
        <v>11</v>
      </c>
      <c r="L95">
        <v>8</v>
      </c>
      <c r="N95">
        <v>1000000</v>
      </c>
      <c r="O95">
        <f t="shared" si="21"/>
        <v>88</v>
      </c>
      <c r="P95">
        <f t="shared" si="22"/>
        <v>1</v>
      </c>
      <c r="Q95">
        <f t="shared" si="23"/>
        <v>10</v>
      </c>
      <c r="R95">
        <f t="shared" si="23"/>
        <v>13</v>
      </c>
      <c r="S95">
        <f t="shared" si="23"/>
        <v>32</v>
      </c>
      <c r="T95">
        <f t="shared" si="23"/>
        <v>1</v>
      </c>
      <c r="U95">
        <f t="shared" si="20"/>
        <v>1</v>
      </c>
      <c r="V95">
        <f t="shared" si="20"/>
        <v>1</v>
      </c>
      <c r="W95">
        <f t="shared" si="36"/>
        <v>12</v>
      </c>
      <c r="X95">
        <f t="shared" si="37"/>
        <v>9</v>
      </c>
      <c r="Y95">
        <f t="shared" si="24"/>
        <v>1000001</v>
      </c>
      <c r="Z95">
        <f t="shared" si="25"/>
        <v>14</v>
      </c>
      <c r="AA95">
        <f t="shared" si="26"/>
        <v>101</v>
      </c>
      <c r="AB95">
        <f t="shared" si="27"/>
        <v>92</v>
      </c>
      <c r="AC95">
        <f t="shared" si="28"/>
        <v>89</v>
      </c>
      <c r="AD95">
        <f t="shared" si="29"/>
        <v>70</v>
      </c>
      <c r="AE95">
        <f t="shared" si="30"/>
        <v>101</v>
      </c>
      <c r="AF95">
        <f t="shared" si="31"/>
        <v>101</v>
      </c>
      <c r="AG95">
        <f t="shared" si="32"/>
        <v>101</v>
      </c>
      <c r="AH95">
        <f t="shared" si="33"/>
        <v>90</v>
      </c>
      <c r="AI95">
        <f t="shared" si="34"/>
        <v>93</v>
      </c>
      <c r="AJ95">
        <f t="shared" si="35"/>
        <v>1000001</v>
      </c>
    </row>
    <row r="96" spans="1:36" x14ac:dyDescent="0.3">
      <c r="A96">
        <v>95</v>
      </c>
      <c r="B96" t="s">
        <v>146</v>
      </c>
      <c r="C96">
        <v>77</v>
      </c>
      <c r="D96">
        <v>0</v>
      </c>
      <c r="E96">
        <v>8</v>
      </c>
      <c r="F96">
        <v>10</v>
      </c>
      <c r="G96">
        <v>45</v>
      </c>
      <c r="H96">
        <v>0</v>
      </c>
      <c r="I96">
        <v>47</v>
      </c>
      <c r="J96">
        <v>0</v>
      </c>
      <c r="K96">
        <v>18</v>
      </c>
      <c r="L96">
        <v>7</v>
      </c>
      <c r="N96">
        <v>1000000</v>
      </c>
      <c r="O96">
        <f t="shared" si="21"/>
        <v>78</v>
      </c>
      <c r="P96">
        <f t="shared" si="22"/>
        <v>1</v>
      </c>
      <c r="Q96">
        <f t="shared" si="23"/>
        <v>9</v>
      </c>
      <c r="R96">
        <f t="shared" si="23"/>
        <v>11</v>
      </c>
      <c r="S96">
        <f t="shared" si="23"/>
        <v>46</v>
      </c>
      <c r="T96">
        <f t="shared" si="23"/>
        <v>1</v>
      </c>
      <c r="U96">
        <f t="shared" si="20"/>
        <v>48</v>
      </c>
      <c r="V96">
        <f t="shared" si="20"/>
        <v>1</v>
      </c>
      <c r="W96">
        <f t="shared" si="36"/>
        <v>19</v>
      </c>
      <c r="X96">
        <f t="shared" si="37"/>
        <v>8</v>
      </c>
      <c r="Y96">
        <f t="shared" si="24"/>
        <v>1000001</v>
      </c>
      <c r="Z96">
        <f t="shared" si="25"/>
        <v>24</v>
      </c>
      <c r="AA96">
        <f t="shared" si="26"/>
        <v>101</v>
      </c>
      <c r="AB96">
        <f t="shared" si="27"/>
        <v>93</v>
      </c>
      <c r="AC96">
        <f t="shared" si="28"/>
        <v>91</v>
      </c>
      <c r="AD96">
        <f t="shared" si="29"/>
        <v>56</v>
      </c>
      <c r="AE96">
        <f t="shared" si="30"/>
        <v>101</v>
      </c>
      <c r="AF96">
        <f t="shared" si="31"/>
        <v>54</v>
      </c>
      <c r="AG96">
        <f t="shared" si="32"/>
        <v>101</v>
      </c>
      <c r="AH96">
        <f t="shared" si="33"/>
        <v>83</v>
      </c>
      <c r="AI96">
        <f t="shared" si="34"/>
        <v>94</v>
      </c>
      <c r="AJ96">
        <f t="shared" si="35"/>
        <v>1000001</v>
      </c>
    </row>
    <row r="97" spans="1:36" x14ac:dyDescent="0.3">
      <c r="A97">
        <v>96</v>
      </c>
      <c r="B97" t="s">
        <v>147</v>
      </c>
      <c r="C97">
        <v>90</v>
      </c>
      <c r="D97">
        <v>0</v>
      </c>
      <c r="E97">
        <v>8</v>
      </c>
      <c r="F97">
        <v>20</v>
      </c>
      <c r="G97">
        <v>40</v>
      </c>
      <c r="H97">
        <v>0</v>
      </c>
      <c r="I97">
        <v>49</v>
      </c>
      <c r="J97">
        <v>0</v>
      </c>
      <c r="K97">
        <v>13</v>
      </c>
      <c r="L97">
        <v>7</v>
      </c>
      <c r="N97">
        <v>1000000</v>
      </c>
      <c r="O97">
        <f t="shared" si="21"/>
        <v>91</v>
      </c>
      <c r="P97">
        <f t="shared" si="22"/>
        <v>1</v>
      </c>
      <c r="Q97">
        <f t="shared" si="23"/>
        <v>9</v>
      </c>
      <c r="R97">
        <f t="shared" si="23"/>
        <v>21</v>
      </c>
      <c r="S97">
        <f t="shared" si="23"/>
        <v>41</v>
      </c>
      <c r="T97">
        <f t="shared" si="23"/>
        <v>1</v>
      </c>
      <c r="U97">
        <f t="shared" si="20"/>
        <v>50</v>
      </c>
      <c r="V97">
        <f t="shared" si="20"/>
        <v>1</v>
      </c>
      <c r="W97">
        <f t="shared" si="36"/>
        <v>14</v>
      </c>
      <c r="X97">
        <f t="shared" si="37"/>
        <v>8</v>
      </c>
      <c r="Y97">
        <f t="shared" si="24"/>
        <v>1000001</v>
      </c>
      <c r="Z97">
        <f t="shared" si="25"/>
        <v>11</v>
      </c>
      <c r="AA97">
        <f t="shared" si="26"/>
        <v>101</v>
      </c>
      <c r="AB97">
        <f t="shared" si="27"/>
        <v>93</v>
      </c>
      <c r="AC97">
        <f t="shared" si="28"/>
        <v>81</v>
      </c>
      <c r="AD97">
        <f t="shared" si="29"/>
        <v>61</v>
      </c>
      <c r="AE97">
        <f t="shared" si="30"/>
        <v>101</v>
      </c>
      <c r="AF97">
        <f t="shared" si="31"/>
        <v>52</v>
      </c>
      <c r="AG97">
        <f t="shared" si="32"/>
        <v>101</v>
      </c>
      <c r="AH97">
        <f t="shared" si="33"/>
        <v>88</v>
      </c>
      <c r="AI97">
        <f t="shared" si="34"/>
        <v>94</v>
      </c>
      <c r="AJ97">
        <f t="shared" si="35"/>
        <v>1000001</v>
      </c>
    </row>
    <row r="98" spans="1:36" x14ac:dyDescent="0.3">
      <c r="A98">
        <v>97</v>
      </c>
      <c r="B98" t="s">
        <v>148</v>
      </c>
      <c r="C98">
        <v>89</v>
      </c>
      <c r="D98">
        <v>0</v>
      </c>
      <c r="E98">
        <v>9</v>
      </c>
      <c r="F98">
        <v>15</v>
      </c>
      <c r="G98">
        <v>42</v>
      </c>
      <c r="H98">
        <v>0</v>
      </c>
      <c r="I98">
        <v>0</v>
      </c>
      <c r="J98">
        <v>0</v>
      </c>
      <c r="K98">
        <v>13</v>
      </c>
      <c r="L98">
        <v>7</v>
      </c>
      <c r="N98">
        <v>1000000</v>
      </c>
      <c r="O98">
        <f t="shared" si="21"/>
        <v>90</v>
      </c>
      <c r="P98">
        <f t="shared" si="22"/>
        <v>1</v>
      </c>
      <c r="Q98">
        <f t="shared" si="23"/>
        <v>10</v>
      </c>
      <c r="R98">
        <f t="shared" si="23"/>
        <v>16</v>
      </c>
      <c r="S98">
        <f t="shared" si="23"/>
        <v>43</v>
      </c>
      <c r="T98">
        <f t="shared" si="23"/>
        <v>1</v>
      </c>
      <c r="U98">
        <f t="shared" si="20"/>
        <v>1</v>
      </c>
      <c r="V98">
        <f t="shared" si="20"/>
        <v>1</v>
      </c>
      <c r="W98">
        <f t="shared" si="36"/>
        <v>14</v>
      </c>
      <c r="X98">
        <f t="shared" si="37"/>
        <v>8</v>
      </c>
      <c r="Y98">
        <f t="shared" si="24"/>
        <v>1000001</v>
      </c>
      <c r="Z98">
        <f t="shared" si="25"/>
        <v>12</v>
      </c>
      <c r="AA98">
        <f t="shared" si="26"/>
        <v>101</v>
      </c>
      <c r="AB98">
        <f t="shared" si="27"/>
        <v>92</v>
      </c>
      <c r="AC98">
        <f t="shared" si="28"/>
        <v>86</v>
      </c>
      <c r="AD98">
        <f t="shared" si="29"/>
        <v>59</v>
      </c>
      <c r="AE98">
        <f t="shared" si="30"/>
        <v>101</v>
      </c>
      <c r="AF98">
        <f t="shared" si="31"/>
        <v>101</v>
      </c>
      <c r="AG98">
        <f t="shared" si="32"/>
        <v>101</v>
      </c>
      <c r="AH98">
        <f t="shared" si="33"/>
        <v>88</v>
      </c>
      <c r="AI98">
        <f t="shared" si="34"/>
        <v>94</v>
      </c>
      <c r="AJ98">
        <f t="shared" si="35"/>
        <v>1000001</v>
      </c>
    </row>
    <row r="99" spans="1:36" x14ac:dyDescent="0.3">
      <c r="A99">
        <v>98</v>
      </c>
      <c r="B99" t="s">
        <v>149</v>
      </c>
      <c r="C99">
        <v>87</v>
      </c>
      <c r="D99">
        <v>0</v>
      </c>
      <c r="E99">
        <v>8</v>
      </c>
      <c r="F99">
        <v>11</v>
      </c>
      <c r="G99">
        <v>39</v>
      </c>
      <c r="H99">
        <v>25</v>
      </c>
      <c r="I99">
        <v>0</v>
      </c>
      <c r="J99">
        <v>0</v>
      </c>
      <c r="K99">
        <v>14</v>
      </c>
      <c r="L99">
        <v>8</v>
      </c>
      <c r="N99">
        <v>1000000</v>
      </c>
      <c r="O99">
        <f t="shared" si="21"/>
        <v>88</v>
      </c>
      <c r="P99">
        <f t="shared" si="22"/>
        <v>1</v>
      </c>
      <c r="Q99">
        <f t="shared" si="23"/>
        <v>9</v>
      </c>
      <c r="R99">
        <f t="shared" si="23"/>
        <v>12</v>
      </c>
      <c r="S99">
        <f t="shared" si="23"/>
        <v>40</v>
      </c>
      <c r="T99">
        <f t="shared" si="23"/>
        <v>26</v>
      </c>
      <c r="U99">
        <f t="shared" si="20"/>
        <v>1</v>
      </c>
      <c r="V99">
        <f t="shared" si="20"/>
        <v>1</v>
      </c>
      <c r="W99">
        <f t="shared" si="36"/>
        <v>15</v>
      </c>
      <c r="X99">
        <f t="shared" si="37"/>
        <v>9</v>
      </c>
      <c r="Y99">
        <f t="shared" si="24"/>
        <v>1000001</v>
      </c>
      <c r="Z99">
        <f t="shared" si="25"/>
        <v>14</v>
      </c>
      <c r="AA99">
        <f t="shared" si="26"/>
        <v>101</v>
      </c>
      <c r="AB99">
        <f t="shared" si="27"/>
        <v>93</v>
      </c>
      <c r="AC99">
        <f t="shared" si="28"/>
        <v>90</v>
      </c>
      <c r="AD99">
        <f t="shared" si="29"/>
        <v>62</v>
      </c>
      <c r="AE99">
        <f t="shared" si="30"/>
        <v>76</v>
      </c>
      <c r="AF99">
        <f t="shared" si="31"/>
        <v>101</v>
      </c>
      <c r="AG99">
        <f t="shared" si="32"/>
        <v>101</v>
      </c>
      <c r="AH99">
        <f t="shared" si="33"/>
        <v>87</v>
      </c>
      <c r="AI99">
        <f t="shared" si="34"/>
        <v>93</v>
      </c>
      <c r="AJ99">
        <f t="shared" si="35"/>
        <v>1000001</v>
      </c>
    </row>
    <row r="100" spans="1:36" x14ac:dyDescent="0.3">
      <c r="A100">
        <v>99</v>
      </c>
      <c r="B100" t="s">
        <v>150</v>
      </c>
      <c r="C100">
        <v>87</v>
      </c>
      <c r="D100">
        <v>0</v>
      </c>
      <c r="E100">
        <v>8</v>
      </c>
      <c r="F100">
        <v>18</v>
      </c>
      <c r="G100">
        <v>38</v>
      </c>
      <c r="H100">
        <v>0</v>
      </c>
      <c r="I100">
        <v>0</v>
      </c>
      <c r="J100">
        <v>0</v>
      </c>
      <c r="K100">
        <v>17</v>
      </c>
      <c r="L100">
        <v>8</v>
      </c>
      <c r="N100">
        <v>1000000</v>
      </c>
      <c r="O100">
        <f t="shared" si="21"/>
        <v>88</v>
      </c>
      <c r="P100">
        <f t="shared" si="22"/>
        <v>1</v>
      </c>
      <c r="Q100">
        <f t="shared" si="23"/>
        <v>9</v>
      </c>
      <c r="R100">
        <f t="shared" si="23"/>
        <v>19</v>
      </c>
      <c r="S100">
        <f t="shared" si="23"/>
        <v>39</v>
      </c>
      <c r="T100">
        <f t="shared" si="23"/>
        <v>1</v>
      </c>
      <c r="U100">
        <f t="shared" si="20"/>
        <v>1</v>
      </c>
      <c r="V100">
        <f t="shared" si="20"/>
        <v>1</v>
      </c>
      <c r="W100">
        <f t="shared" si="36"/>
        <v>18</v>
      </c>
      <c r="X100">
        <f t="shared" si="37"/>
        <v>9</v>
      </c>
      <c r="Y100">
        <f t="shared" si="24"/>
        <v>1000001</v>
      </c>
      <c r="Z100">
        <f t="shared" si="25"/>
        <v>14</v>
      </c>
      <c r="AA100">
        <f t="shared" si="26"/>
        <v>101</v>
      </c>
      <c r="AB100">
        <f t="shared" si="27"/>
        <v>93</v>
      </c>
      <c r="AC100">
        <f t="shared" si="28"/>
        <v>83</v>
      </c>
      <c r="AD100">
        <f t="shared" si="29"/>
        <v>63</v>
      </c>
      <c r="AE100">
        <f t="shared" si="30"/>
        <v>101</v>
      </c>
      <c r="AF100">
        <f t="shared" si="31"/>
        <v>101</v>
      </c>
      <c r="AG100">
        <f t="shared" si="32"/>
        <v>101</v>
      </c>
      <c r="AH100">
        <f t="shared" si="33"/>
        <v>84</v>
      </c>
      <c r="AI100">
        <f t="shared" si="34"/>
        <v>93</v>
      </c>
      <c r="AJ100">
        <f t="shared" si="35"/>
        <v>1000001</v>
      </c>
    </row>
    <row r="101" spans="1:36" x14ac:dyDescent="0.3">
      <c r="A101">
        <v>100</v>
      </c>
      <c r="B101" t="s">
        <v>151</v>
      </c>
      <c r="C101">
        <v>98</v>
      </c>
      <c r="D101">
        <v>0</v>
      </c>
      <c r="E101">
        <v>7</v>
      </c>
      <c r="F101">
        <v>13</v>
      </c>
      <c r="G101">
        <v>41</v>
      </c>
      <c r="H101">
        <v>0</v>
      </c>
      <c r="I101">
        <v>0</v>
      </c>
      <c r="J101">
        <v>0</v>
      </c>
      <c r="K101">
        <v>17</v>
      </c>
      <c r="L101">
        <v>7</v>
      </c>
      <c r="N101">
        <v>1000000</v>
      </c>
      <c r="O101">
        <f t="shared" si="21"/>
        <v>99</v>
      </c>
      <c r="P101">
        <f t="shared" si="22"/>
        <v>1</v>
      </c>
      <c r="Q101">
        <f t="shared" si="23"/>
        <v>8</v>
      </c>
      <c r="R101">
        <f t="shared" si="23"/>
        <v>14</v>
      </c>
      <c r="S101">
        <f t="shared" si="23"/>
        <v>42</v>
      </c>
      <c r="T101">
        <f t="shared" si="23"/>
        <v>1</v>
      </c>
      <c r="U101">
        <f t="shared" si="20"/>
        <v>1</v>
      </c>
      <c r="V101">
        <f t="shared" si="20"/>
        <v>1</v>
      </c>
      <c r="W101">
        <f t="shared" si="36"/>
        <v>18</v>
      </c>
      <c r="X101">
        <f t="shared" si="37"/>
        <v>8</v>
      </c>
      <c r="Y101">
        <f t="shared" si="24"/>
        <v>1000001</v>
      </c>
      <c r="Z101">
        <f t="shared" si="25"/>
        <v>3</v>
      </c>
      <c r="AA101">
        <f t="shared" si="26"/>
        <v>101</v>
      </c>
      <c r="AB101">
        <f t="shared" si="27"/>
        <v>94</v>
      </c>
      <c r="AC101">
        <f t="shared" si="28"/>
        <v>88</v>
      </c>
      <c r="AD101">
        <f t="shared" si="29"/>
        <v>60</v>
      </c>
      <c r="AE101">
        <f t="shared" si="30"/>
        <v>101</v>
      </c>
      <c r="AF101">
        <f t="shared" si="31"/>
        <v>101</v>
      </c>
      <c r="AG101">
        <f t="shared" si="32"/>
        <v>101</v>
      </c>
      <c r="AH101">
        <f t="shared" si="33"/>
        <v>84</v>
      </c>
      <c r="AI101">
        <f t="shared" si="34"/>
        <v>94</v>
      </c>
      <c r="AJ101">
        <f t="shared" si="35"/>
        <v>1000001</v>
      </c>
    </row>
    <row r="102" spans="1:36" x14ac:dyDescent="0.3">
      <c r="A102">
        <v>101</v>
      </c>
      <c r="B102" t="s">
        <v>152</v>
      </c>
      <c r="C102">
        <v>91</v>
      </c>
      <c r="D102">
        <v>0</v>
      </c>
      <c r="E102">
        <v>8</v>
      </c>
      <c r="F102">
        <v>12</v>
      </c>
      <c r="G102">
        <v>37</v>
      </c>
      <c r="H102">
        <v>0</v>
      </c>
      <c r="I102">
        <v>0</v>
      </c>
      <c r="J102">
        <v>0</v>
      </c>
      <c r="K102">
        <v>14</v>
      </c>
      <c r="L102">
        <v>7</v>
      </c>
      <c r="N102">
        <v>1000000</v>
      </c>
      <c r="O102">
        <f t="shared" si="21"/>
        <v>92</v>
      </c>
      <c r="P102">
        <f t="shared" si="22"/>
        <v>1</v>
      </c>
      <c r="Q102">
        <f t="shared" si="23"/>
        <v>9</v>
      </c>
      <c r="R102">
        <f t="shared" si="23"/>
        <v>13</v>
      </c>
      <c r="S102">
        <f t="shared" si="23"/>
        <v>38</v>
      </c>
      <c r="T102">
        <f t="shared" si="23"/>
        <v>1</v>
      </c>
      <c r="U102">
        <f t="shared" si="20"/>
        <v>1</v>
      </c>
      <c r="V102">
        <f t="shared" si="20"/>
        <v>1</v>
      </c>
      <c r="W102">
        <f t="shared" si="36"/>
        <v>15</v>
      </c>
      <c r="X102">
        <f t="shared" si="37"/>
        <v>8</v>
      </c>
      <c r="Y102">
        <f t="shared" si="24"/>
        <v>1000001</v>
      </c>
      <c r="Z102">
        <f t="shared" si="25"/>
        <v>10</v>
      </c>
      <c r="AA102">
        <f t="shared" si="26"/>
        <v>101</v>
      </c>
      <c r="AB102">
        <f t="shared" si="27"/>
        <v>93</v>
      </c>
      <c r="AC102">
        <f t="shared" si="28"/>
        <v>89</v>
      </c>
      <c r="AD102">
        <f t="shared" si="29"/>
        <v>64</v>
      </c>
      <c r="AE102">
        <f t="shared" si="30"/>
        <v>101</v>
      </c>
      <c r="AF102">
        <f t="shared" si="31"/>
        <v>101</v>
      </c>
      <c r="AG102">
        <f t="shared" si="32"/>
        <v>101</v>
      </c>
      <c r="AH102">
        <f t="shared" si="33"/>
        <v>87</v>
      </c>
      <c r="AI102">
        <f t="shared" si="34"/>
        <v>94</v>
      </c>
      <c r="AJ102">
        <f t="shared" si="35"/>
        <v>1000001</v>
      </c>
    </row>
    <row r="103" spans="1:36" x14ac:dyDescent="0.3">
      <c r="A103">
        <v>102</v>
      </c>
      <c r="B103" t="s">
        <v>153</v>
      </c>
      <c r="C103">
        <v>88</v>
      </c>
      <c r="D103">
        <v>0</v>
      </c>
      <c r="E103">
        <v>7</v>
      </c>
      <c r="F103">
        <v>9</v>
      </c>
      <c r="G103">
        <v>38</v>
      </c>
      <c r="H103">
        <v>0</v>
      </c>
      <c r="I103">
        <v>52</v>
      </c>
      <c r="J103">
        <v>0</v>
      </c>
      <c r="K103">
        <v>16</v>
      </c>
      <c r="L103">
        <v>7</v>
      </c>
      <c r="N103">
        <v>1000000</v>
      </c>
      <c r="O103">
        <f t="shared" si="21"/>
        <v>89</v>
      </c>
      <c r="P103">
        <f t="shared" si="22"/>
        <v>1</v>
      </c>
      <c r="Q103">
        <f t="shared" si="23"/>
        <v>8</v>
      </c>
      <c r="R103">
        <f t="shared" si="23"/>
        <v>10</v>
      </c>
      <c r="S103">
        <f t="shared" si="23"/>
        <v>39</v>
      </c>
      <c r="T103">
        <f t="shared" si="23"/>
        <v>1</v>
      </c>
      <c r="U103">
        <f t="shared" si="20"/>
        <v>53</v>
      </c>
      <c r="V103">
        <f t="shared" si="20"/>
        <v>1</v>
      </c>
      <c r="W103">
        <f t="shared" si="36"/>
        <v>17</v>
      </c>
      <c r="X103">
        <f t="shared" si="37"/>
        <v>8</v>
      </c>
      <c r="Y103">
        <f t="shared" si="24"/>
        <v>1000001</v>
      </c>
      <c r="Z103">
        <f t="shared" si="25"/>
        <v>13</v>
      </c>
      <c r="AA103">
        <f t="shared" si="26"/>
        <v>101</v>
      </c>
      <c r="AB103">
        <f t="shared" si="27"/>
        <v>94</v>
      </c>
      <c r="AC103">
        <f t="shared" si="28"/>
        <v>92</v>
      </c>
      <c r="AD103">
        <f t="shared" si="29"/>
        <v>63</v>
      </c>
      <c r="AE103">
        <f t="shared" si="30"/>
        <v>101</v>
      </c>
      <c r="AF103">
        <f t="shared" si="31"/>
        <v>49</v>
      </c>
      <c r="AG103">
        <f t="shared" si="32"/>
        <v>101</v>
      </c>
      <c r="AH103">
        <f t="shared" si="33"/>
        <v>85</v>
      </c>
      <c r="AI103">
        <f t="shared" si="34"/>
        <v>94</v>
      </c>
      <c r="AJ103">
        <f t="shared" si="35"/>
        <v>1000001</v>
      </c>
    </row>
    <row r="104" spans="1:36" x14ac:dyDescent="0.3">
      <c r="A104">
        <v>103</v>
      </c>
      <c r="B104" t="s">
        <v>154</v>
      </c>
      <c r="C104">
        <v>91</v>
      </c>
      <c r="D104">
        <v>0</v>
      </c>
      <c r="E104">
        <v>7</v>
      </c>
      <c r="F104">
        <v>11</v>
      </c>
      <c r="G104">
        <v>41</v>
      </c>
      <c r="H104">
        <v>0</v>
      </c>
      <c r="I104">
        <v>47</v>
      </c>
      <c r="J104">
        <v>0</v>
      </c>
      <c r="K104">
        <v>13</v>
      </c>
      <c r="L104">
        <v>7</v>
      </c>
      <c r="N104">
        <v>1000000</v>
      </c>
      <c r="O104">
        <f t="shared" si="21"/>
        <v>92</v>
      </c>
      <c r="P104">
        <f t="shared" si="22"/>
        <v>1</v>
      </c>
      <c r="Q104">
        <f t="shared" si="23"/>
        <v>8</v>
      </c>
      <c r="R104">
        <f t="shared" si="23"/>
        <v>12</v>
      </c>
      <c r="S104">
        <f t="shared" si="23"/>
        <v>42</v>
      </c>
      <c r="T104">
        <f t="shared" si="23"/>
        <v>1</v>
      </c>
      <c r="U104">
        <f t="shared" si="20"/>
        <v>48</v>
      </c>
      <c r="V104">
        <f t="shared" si="20"/>
        <v>1</v>
      </c>
      <c r="W104">
        <f t="shared" si="36"/>
        <v>14</v>
      </c>
      <c r="X104">
        <f t="shared" si="37"/>
        <v>8</v>
      </c>
      <c r="Y104">
        <f t="shared" si="24"/>
        <v>1000001</v>
      </c>
      <c r="Z104">
        <f t="shared" si="25"/>
        <v>10</v>
      </c>
      <c r="AA104">
        <f t="shared" si="26"/>
        <v>101</v>
      </c>
      <c r="AB104">
        <f t="shared" si="27"/>
        <v>94</v>
      </c>
      <c r="AC104">
        <f t="shared" si="28"/>
        <v>90</v>
      </c>
      <c r="AD104">
        <f t="shared" si="29"/>
        <v>60</v>
      </c>
      <c r="AE104">
        <f t="shared" si="30"/>
        <v>101</v>
      </c>
      <c r="AF104">
        <f t="shared" si="31"/>
        <v>54</v>
      </c>
      <c r="AG104">
        <f t="shared" si="32"/>
        <v>101</v>
      </c>
      <c r="AH104">
        <f t="shared" si="33"/>
        <v>88</v>
      </c>
      <c r="AI104">
        <f t="shared" si="34"/>
        <v>94</v>
      </c>
      <c r="AJ104">
        <f t="shared" si="35"/>
        <v>1000001</v>
      </c>
    </row>
    <row r="105" spans="1:36" x14ac:dyDescent="0.3">
      <c r="A105">
        <v>104</v>
      </c>
      <c r="B105" t="s">
        <v>155</v>
      </c>
      <c r="C105">
        <v>82</v>
      </c>
      <c r="D105">
        <v>0</v>
      </c>
      <c r="E105">
        <v>7</v>
      </c>
      <c r="F105">
        <v>13</v>
      </c>
      <c r="G105">
        <v>40</v>
      </c>
      <c r="H105">
        <v>0</v>
      </c>
      <c r="I105">
        <v>64</v>
      </c>
      <c r="J105">
        <v>0</v>
      </c>
      <c r="K105">
        <v>14</v>
      </c>
      <c r="L105">
        <v>6</v>
      </c>
      <c r="N105">
        <v>1000000</v>
      </c>
      <c r="O105">
        <f t="shared" si="21"/>
        <v>83</v>
      </c>
      <c r="P105">
        <f t="shared" si="22"/>
        <v>1</v>
      </c>
      <c r="Q105">
        <f t="shared" si="23"/>
        <v>8</v>
      </c>
      <c r="R105">
        <f t="shared" si="23"/>
        <v>14</v>
      </c>
      <c r="S105">
        <f t="shared" si="23"/>
        <v>41</v>
      </c>
      <c r="T105">
        <f t="shared" si="23"/>
        <v>1</v>
      </c>
      <c r="U105">
        <f t="shared" si="20"/>
        <v>65</v>
      </c>
      <c r="V105">
        <f t="shared" si="20"/>
        <v>1</v>
      </c>
      <c r="W105">
        <f t="shared" si="36"/>
        <v>15</v>
      </c>
      <c r="X105">
        <f t="shared" si="37"/>
        <v>7</v>
      </c>
      <c r="Y105">
        <f t="shared" si="24"/>
        <v>1000001</v>
      </c>
      <c r="Z105">
        <f t="shared" si="25"/>
        <v>19</v>
      </c>
      <c r="AA105">
        <f t="shared" si="26"/>
        <v>101</v>
      </c>
      <c r="AB105">
        <f t="shared" si="27"/>
        <v>94</v>
      </c>
      <c r="AC105">
        <f t="shared" si="28"/>
        <v>88</v>
      </c>
      <c r="AD105">
        <f t="shared" si="29"/>
        <v>61</v>
      </c>
      <c r="AE105">
        <f t="shared" si="30"/>
        <v>101</v>
      </c>
      <c r="AF105">
        <f t="shared" si="31"/>
        <v>37</v>
      </c>
      <c r="AG105">
        <f t="shared" si="32"/>
        <v>101</v>
      </c>
      <c r="AH105">
        <f t="shared" si="33"/>
        <v>87</v>
      </c>
      <c r="AI105">
        <f t="shared" si="34"/>
        <v>95</v>
      </c>
      <c r="AJ105">
        <f t="shared" si="35"/>
        <v>1000001</v>
      </c>
    </row>
    <row r="106" spans="1:36" x14ac:dyDescent="0.3">
      <c r="A106">
        <v>105</v>
      </c>
      <c r="B106" t="s">
        <v>156</v>
      </c>
      <c r="C106">
        <v>92</v>
      </c>
      <c r="D106">
        <v>0</v>
      </c>
      <c r="E106">
        <v>9</v>
      </c>
      <c r="F106">
        <v>16</v>
      </c>
      <c r="G106">
        <v>41</v>
      </c>
      <c r="H106">
        <v>33</v>
      </c>
      <c r="I106">
        <v>0</v>
      </c>
      <c r="J106">
        <v>0</v>
      </c>
      <c r="K106">
        <v>11</v>
      </c>
      <c r="L106">
        <v>8</v>
      </c>
      <c r="N106">
        <v>1000000</v>
      </c>
      <c r="O106">
        <f t="shared" si="21"/>
        <v>93</v>
      </c>
      <c r="P106">
        <f t="shared" si="22"/>
        <v>1</v>
      </c>
      <c r="Q106">
        <f t="shared" si="23"/>
        <v>10</v>
      </c>
      <c r="R106">
        <f t="shared" si="23"/>
        <v>17</v>
      </c>
      <c r="S106">
        <f t="shared" si="23"/>
        <v>42</v>
      </c>
      <c r="T106">
        <f t="shared" si="23"/>
        <v>34</v>
      </c>
      <c r="U106">
        <f t="shared" si="20"/>
        <v>1</v>
      </c>
      <c r="V106">
        <f t="shared" si="20"/>
        <v>1</v>
      </c>
      <c r="W106">
        <f t="shared" si="36"/>
        <v>12</v>
      </c>
      <c r="X106">
        <f t="shared" si="37"/>
        <v>9</v>
      </c>
      <c r="Y106">
        <f t="shared" si="24"/>
        <v>1000001</v>
      </c>
      <c r="Z106">
        <f t="shared" si="25"/>
        <v>9</v>
      </c>
      <c r="AA106">
        <f t="shared" si="26"/>
        <v>101</v>
      </c>
      <c r="AB106">
        <f t="shared" si="27"/>
        <v>92</v>
      </c>
      <c r="AC106">
        <f t="shared" si="28"/>
        <v>85</v>
      </c>
      <c r="AD106">
        <f t="shared" si="29"/>
        <v>60</v>
      </c>
      <c r="AE106">
        <f t="shared" si="30"/>
        <v>68</v>
      </c>
      <c r="AF106">
        <f t="shared" si="31"/>
        <v>101</v>
      </c>
      <c r="AG106">
        <f t="shared" si="32"/>
        <v>101</v>
      </c>
      <c r="AH106">
        <f t="shared" si="33"/>
        <v>90</v>
      </c>
      <c r="AI106">
        <f t="shared" si="34"/>
        <v>93</v>
      </c>
      <c r="AJ106">
        <f t="shared" si="35"/>
        <v>1000001</v>
      </c>
    </row>
    <row r="107" spans="1:36" x14ac:dyDescent="0.3">
      <c r="A107">
        <v>106</v>
      </c>
      <c r="B107" t="s">
        <v>157</v>
      </c>
      <c r="C107">
        <v>94</v>
      </c>
      <c r="D107">
        <v>0</v>
      </c>
      <c r="E107">
        <v>9</v>
      </c>
      <c r="F107">
        <v>14</v>
      </c>
      <c r="G107">
        <v>37</v>
      </c>
      <c r="H107">
        <v>0</v>
      </c>
      <c r="I107">
        <v>0</v>
      </c>
      <c r="J107">
        <v>0</v>
      </c>
      <c r="K107">
        <v>16</v>
      </c>
      <c r="L107">
        <v>7</v>
      </c>
      <c r="N107">
        <v>1000000</v>
      </c>
      <c r="O107">
        <f t="shared" si="21"/>
        <v>95</v>
      </c>
      <c r="P107">
        <f t="shared" si="22"/>
        <v>1</v>
      </c>
      <c r="Q107">
        <f t="shared" si="23"/>
        <v>10</v>
      </c>
      <c r="R107">
        <f t="shared" si="23"/>
        <v>15</v>
      </c>
      <c r="S107">
        <f t="shared" si="23"/>
        <v>38</v>
      </c>
      <c r="T107">
        <f t="shared" si="23"/>
        <v>1</v>
      </c>
      <c r="U107">
        <f t="shared" si="20"/>
        <v>1</v>
      </c>
      <c r="V107">
        <f t="shared" si="20"/>
        <v>1</v>
      </c>
      <c r="W107">
        <f t="shared" si="36"/>
        <v>17</v>
      </c>
      <c r="X107">
        <f t="shared" si="37"/>
        <v>8</v>
      </c>
      <c r="Y107">
        <f t="shared" si="24"/>
        <v>1000001</v>
      </c>
      <c r="Z107">
        <f t="shared" si="25"/>
        <v>7</v>
      </c>
      <c r="AA107">
        <f t="shared" si="26"/>
        <v>101</v>
      </c>
      <c r="AB107">
        <f t="shared" si="27"/>
        <v>92</v>
      </c>
      <c r="AC107">
        <f t="shared" si="28"/>
        <v>87</v>
      </c>
      <c r="AD107">
        <f t="shared" si="29"/>
        <v>64</v>
      </c>
      <c r="AE107">
        <f t="shared" si="30"/>
        <v>101</v>
      </c>
      <c r="AF107">
        <f t="shared" si="31"/>
        <v>101</v>
      </c>
      <c r="AG107">
        <f t="shared" si="32"/>
        <v>101</v>
      </c>
      <c r="AH107">
        <f t="shared" si="33"/>
        <v>85</v>
      </c>
      <c r="AI107">
        <f t="shared" si="34"/>
        <v>94</v>
      </c>
      <c r="AJ107">
        <f t="shared" si="35"/>
        <v>1000001</v>
      </c>
    </row>
    <row r="108" spans="1:36" x14ac:dyDescent="0.3">
      <c r="A108">
        <v>107</v>
      </c>
      <c r="B108" t="s">
        <v>158</v>
      </c>
      <c r="C108">
        <v>97</v>
      </c>
      <c r="D108">
        <v>0</v>
      </c>
      <c r="E108">
        <v>9</v>
      </c>
      <c r="F108">
        <v>17</v>
      </c>
      <c r="G108">
        <v>40</v>
      </c>
      <c r="H108">
        <v>0</v>
      </c>
      <c r="I108">
        <v>0</v>
      </c>
      <c r="J108">
        <v>0</v>
      </c>
      <c r="K108">
        <v>15</v>
      </c>
      <c r="L108">
        <v>7</v>
      </c>
      <c r="N108">
        <v>1000000</v>
      </c>
      <c r="O108">
        <f t="shared" si="21"/>
        <v>98</v>
      </c>
      <c r="P108">
        <f t="shared" si="22"/>
        <v>1</v>
      </c>
      <c r="Q108">
        <f t="shared" si="23"/>
        <v>10</v>
      </c>
      <c r="R108">
        <f t="shared" si="23"/>
        <v>18</v>
      </c>
      <c r="S108">
        <f t="shared" si="23"/>
        <v>41</v>
      </c>
      <c r="T108">
        <f t="shared" si="23"/>
        <v>1</v>
      </c>
      <c r="U108">
        <f t="shared" si="20"/>
        <v>1</v>
      </c>
      <c r="V108">
        <f t="shared" si="20"/>
        <v>1</v>
      </c>
      <c r="W108">
        <f t="shared" si="36"/>
        <v>16</v>
      </c>
      <c r="X108">
        <f t="shared" si="37"/>
        <v>8</v>
      </c>
      <c r="Y108">
        <f t="shared" si="24"/>
        <v>1000001</v>
      </c>
      <c r="Z108">
        <f t="shared" si="25"/>
        <v>4</v>
      </c>
      <c r="AA108">
        <f t="shared" si="26"/>
        <v>101</v>
      </c>
      <c r="AB108">
        <f t="shared" si="27"/>
        <v>92</v>
      </c>
      <c r="AC108">
        <f t="shared" si="28"/>
        <v>84</v>
      </c>
      <c r="AD108">
        <f t="shared" si="29"/>
        <v>61</v>
      </c>
      <c r="AE108">
        <f t="shared" si="30"/>
        <v>101</v>
      </c>
      <c r="AF108">
        <f t="shared" si="31"/>
        <v>101</v>
      </c>
      <c r="AG108">
        <f t="shared" si="32"/>
        <v>101</v>
      </c>
      <c r="AH108">
        <f t="shared" si="33"/>
        <v>86</v>
      </c>
      <c r="AI108">
        <f t="shared" si="34"/>
        <v>94</v>
      </c>
      <c r="AJ108">
        <f t="shared" si="35"/>
        <v>1000001</v>
      </c>
    </row>
    <row r="109" spans="1:36" x14ac:dyDescent="0.3">
      <c r="A109">
        <v>108</v>
      </c>
      <c r="B109" t="s">
        <v>159</v>
      </c>
      <c r="C109">
        <v>97</v>
      </c>
      <c r="D109">
        <v>0</v>
      </c>
      <c r="E109">
        <v>8</v>
      </c>
      <c r="F109">
        <v>14</v>
      </c>
      <c r="G109">
        <v>47</v>
      </c>
      <c r="H109">
        <v>0</v>
      </c>
      <c r="I109">
        <v>0</v>
      </c>
      <c r="J109">
        <v>0</v>
      </c>
      <c r="K109">
        <v>14</v>
      </c>
      <c r="L109">
        <v>8</v>
      </c>
      <c r="N109">
        <v>1000000</v>
      </c>
      <c r="O109">
        <f t="shared" si="21"/>
        <v>98</v>
      </c>
      <c r="P109">
        <f t="shared" si="22"/>
        <v>1</v>
      </c>
      <c r="Q109">
        <f t="shared" si="23"/>
        <v>9</v>
      </c>
      <c r="R109">
        <f t="shared" si="23"/>
        <v>15</v>
      </c>
      <c r="S109">
        <f t="shared" si="23"/>
        <v>48</v>
      </c>
      <c r="T109">
        <f t="shared" si="23"/>
        <v>1</v>
      </c>
      <c r="U109">
        <f t="shared" si="20"/>
        <v>1</v>
      </c>
      <c r="V109">
        <f t="shared" si="20"/>
        <v>1</v>
      </c>
      <c r="W109">
        <f t="shared" si="36"/>
        <v>15</v>
      </c>
      <c r="X109">
        <f t="shared" si="37"/>
        <v>9</v>
      </c>
      <c r="Y109">
        <f t="shared" si="24"/>
        <v>1000001</v>
      </c>
      <c r="Z109">
        <f t="shared" si="25"/>
        <v>4</v>
      </c>
      <c r="AA109">
        <f t="shared" si="26"/>
        <v>101</v>
      </c>
      <c r="AB109">
        <f t="shared" si="27"/>
        <v>93</v>
      </c>
      <c r="AC109">
        <f t="shared" si="28"/>
        <v>87</v>
      </c>
      <c r="AD109">
        <f t="shared" si="29"/>
        <v>54</v>
      </c>
      <c r="AE109">
        <f t="shared" si="30"/>
        <v>101</v>
      </c>
      <c r="AF109">
        <f t="shared" si="31"/>
        <v>101</v>
      </c>
      <c r="AG109">
        <f t="shared" si="32"/>
        <v>101</v>
      </c>
      <c r="AH109">
        <f t="shared" si="33"/>
        <v>87</v>
      </c>
      <c r="AI109">
        <f t="shared" si="34"/>
        <v>93</v>
      </c>
      <c r="AJ109">
        <f t="shared" si="35"/>
        <v>1000001</v>
      </c>
    </row>
    <row r="110" spans="1:36" x14ac:dyDescent="0.3">
      <c r="A110">
        <v>109</v>
      </c>
      <c r="B110" t="s">
        <v>160</v>
      </c>
      <c r="C110">
        <v>86</v>
      </c>
      <c r="D110">
        <v>0</v>
      </c>
      <c r="E110">
        <v>11</v>
      </c>
      <c r="F110">
        <v>18</v>
      </c>
      <c r="G110">
        <v>68</v>
      </c>
      <c r="H110">
        <v>0</v>
      </c>
      <c r="I110">
        <v>44</v>
      </c>
      <c r="J110">
        <v>0</v>
      </c>
      <c r="K110">
        <v>19</v>
      </c>
      <c r="L110">
        <v>7</v>
      </c>
      <c r="N110">
        <v>1000000</v>
      </c>
      <c r="O110">
        <f t="shared" si="21"/>
        <v>87</v>
      </c>
      <c r="P110">
        <f t="shared" si="22"/>
        <v>1</v>
      </c>
      <c r="Q110">
        <f t="shared" si="23"/>
        <v>12</v>
      </c>
      <c r="R110">
        <f t="shared" si="23"/>
        <v>19</v>
      </c>
      <c r="S110">
        <f t="shared" si="23"/>
        <v>69</v>
      </c>
      <c r="T110">
        <f t="shared" si="23"/>
        <v>1</v>
      </c>
      <c r="U110">
        <f t="shared" si="20"/>
        <v>45</v>
      </c>
      <c r="V110">
        <f t="shared" si="20"/>
        <v>1</v>
      </c>
      <c r="W110">
        <f t="shared" si="36"/>
        <v>20</v>
      </c>
      <c r="X110">
        <f t="shared" si="37"/>
        <v>8</v>
      </c>
      <c r="Y110">
        <f t="shared" si="24"/>
        <v>1000001</v>
      </c>
      <c r="Z110">
        <f t="shared" si="25"/>
        <v>15</v>
      </c>
      <c r="AA110">
        <f t="shared" si="26"/>
        <v>101</v>
      </c>
      <c r="AB110">
        <f t="shared" si="27"/>
        <v>90</v>
      </c>
      <c r="AC110">
        <f t="shared" si="28"/>
        <v>83</v>
      </c>
      <c r="AD110">
        <f t="shared" si="29"/>
        <v>33</v>
      </c>
      <c r="AE110">
        <f t="shared" si="30"/>
        <v>101</v>
      </c>
      <c r="AF110">
        <f t="shared" si="31"/>
        <v>57</v>
      </c>
      <c r="AG110">
        <f t="shared" si="32"/>
        <v>101</v>
      </c>
      <c r="AH110">
        <f t="shared" si="33"/>
        <v>82</v>
      </c>
      <c r="AI110">
        <f t="shared" si="34"/>
        <v>94</v>
      </c>
      <c r="AJ110">
        <f t="shared" si="35"/>
        <v>1000001</v>
      </c>
    </row>
    <row r="111" spans="1:36" x14ac:dyDescent="0.3">
      <c r="A111">
        <v>110</v>
      </c>
      <c r="B111" t="s">
        <v>161</v>
      </c>
      <c r="C111">
        <v>100</v>
      </c>
      <c r="D111">
        <v>0</v>
      </c>
      <c r="E111">
        <v>9</v>
      </c>
      <c r="F111">
        <v>13</v>
      </c>
      <c r="G111">
        <v>62</v>
      </c>
      <c r="H111">
        <v>0</v>
      </c>
      <c r="I111">
        <v>45</v>
      </c>
      <c r="J111">
        <v>0</v>
      </c>
      <c r="K111">
        <v>16</v>
      </c>
      <c r="L111">
        <v>7</v>
      </c>
      <c r="N111">
        <v>1000000</v>
      </c>
      <c r="O111">
        <f t="shared" si="21"/>
        <v>101</v>
      </c>
      <c r="P111">
        <f t="shared" si="22"/>
        <v>1</v>
      </c>
      <c r="Q111">
        <f t="shared" si="23"/>
        <v>10</v>
      </c>
      <c r="R111">
        <f t="shared" si="23"/>
        <v>14</v>
      </c>
      <c r="S111">
        <f t="shared" si="23"/>
        <v>63</v>
      </c>
      <c r="T111">
        <f t="shared" si="23"/>
        <v>1</v>
      </c>
      <c r="U111">
        <f t="shared" si="20"/>
        <v>46</v>
      </c>
      <c r="V111">
        <f t="shared" si="20"/>
        <v>1</v>
      </c>
      <c r="W111">
        <f t="shared" si="36"/>
        <v>17</v>
      </c>
      <c r="X111">
        <f t="shared" si="37"/>
        <v>8</v>
      </c>
      <c r="Y111">
        <f t="shared" si="24"/>
        <v>1000001</v>
      </c>
      <c r="Z111">
        <f t="shared" si="25"/>
        <v>1</v>
      </c>
      <c r="AA111">
        <f t="shared" si="26"/>
        <v>101</v>
      </c>
      <c r="AB111">
        <f t="shared" si="27"/>
        <v>92</v>
      </c>
      <c r="AC111">
        <f t="shared" si="28"/>
        <v>88</v>
      </c>
      <c r="AD111">
        <f t="shared" si="29"/>
        <v>39</v>
      </c>
      <c r="AE111">
        <f t="shared" si="30"/>
        <v>101</v>
      </c>
      <c r="AF111">
        <f t="shared" si="31"/>
        <v>56</v>
      </c>
      <c r="AG111">
        <f t="shared" si="32"/>
        <v>101</v>
      </c>
      <c r="AH111">
        <f t="shared" si="33"/>
        <v>85</v>
      </c>
      <c r="AI111">
        <f t="shared" si="34"/>
        <v>94</v>
      </c>
      <c r="AJ111">
        <f t="shared" si="35"/>
        <v>1000001</v>
      </c>
    </row>
    <row r="112" spans="1:36" x14ac:dyDescent="0.3">
      <c r="A112">
        <v>111</v>
      </c>
      <c r="B112" t="s">
        <v>162</v>
      </c>
      <c r="C112">
        <v>81</v>
      </c>
      <c r="D112">
        <v>0</v>
      </c>
      <c r="E112">
        <v>9</v>
      </c>
      <c r="F112">
        <v>13</v>
      </c>
      <c r="G112">
        <v>65</v>
      </c>
      <c r="H112">
        <v>0</v>
      </c>
      <c r="I112">
        <v>0</v>
      </c>
      <c r="J112">
        <v>11</v>
      </c>
      <c r="K112">
        <v>18</v>
      </c>
      <c r="L112">
        <v>7</v>
      </c>
      <c r="N112">
        <v>1000000</v>
      </c>
      <c r="O112">
        <f t="shared" si="21"/>
        <v>82</v>
      </c>
      <c r="P112">
        <f t="shared" si="22"/>
        <v>1</v>
      </c>
      <c r="Q112">
        <f t="shared" si="23"/>
        <v>10</v>
      </c>
      <c r="R112">
        <f t="shared" si="23"/>
        <v>14</v>
      </c>
      <c r="S112">
        <f t="shared" si="23"/>
        <v>66</v>
      </c>
      <c r="T112">
        <f t="shared" si="23"/>
        <v>1</v>
      </c>
      <c r="U112">
        <f t="shared" si="20"/>
        <v>1</v>
      </c>
      <c r="V112">
        <f t="shared" si="20"/>
        <v>12</v>
      </c>
      <c r="W112">
        <f t="shared" si="36"/>
        <v>19</v>
      </c>
      <c r="X112">
        <f t="shared" si="37"/>
        <v>8</v>
      </c>
      <c r="Y112">
        <f t="shared" si="24"/>
        <v>1000001</v>
      </c>
      <c r="Z112">
        <f t="shared" si="25"/>
        <v>20</v>
      </c>
      <c r="AA112">
        <f t="shared" si="26"/>
        <v>101</v>
      </c>
      <c r="AB112">
        <f t="shared" si="27"/>
        <v>92</v>
      </c>
      <c r="AC112">
        <f t="shared" si="28"/>
        <v>88</v>
      </c>
      <c r="AD112">
        <f t="shared" si="29"/>
        <v>36</v>
      </c>
      <c r="AE112">
        <f t="shared" si="30"/>
        <v>101</v>
      </c>
      <c r="AF112">
        <f t="shared" si="31"/>
        <v>101</v>
      </c>
      <c r="AG112">
        <f t="shared" si="32"/>
        <v>90</v>
      </c>
      <c r="AH112">
        <f t="shared" si="33"/>
        <v>83</v>
      </c>
      <c r="AI112">
        <f t="shared" si="34"/>
        <v>94</v>
      </c>
      <c r="AJ112">
        <f t="shared" si="35"/>
        <v>1000001</v>
      </c>
    </row>
    <row r="113" spans="1:36" x14ac:dyDescent="0.3">
      <c r="A113">
        <v>112</v>
      </c>
      <c r="B113" t="s">
        <v>163</v>
      </c>
      <c r="C113">
        <v>70</v>
      </c>
      <c r="D113">
        <v>0</v>
      </c>
      <c r="E113">
        <v>8</v>
      </c>
      <c r="F113">
        <v>10</v>
      </c>
      <c r="G113">
        <v>53</v>
      </c>
      <c r="H113">
        <v>26</v>
      </c>
      <c r="I113">
        <v>0</v>
      </c>
      <c r="J113">
        <v>0</v>
      </c>
      <c r="K113">
        <v>22</v>
      </c>
      <c r="L113">
        <v>7</v>
      </c>
      <c r="N113">
        <v>1000000</v>
      </c>
      <c r="O113">
        <f t="shared" si="21"/>
        <v>71</v>
      </c>
      <c r="P113">
        <f t="shared" si="22"/>
        <v>1</v>
      </c>
      <c r="Q113">
        <f t="shared" si="23"/>
        <v>9</v>
      </c>
      <c r="R113">
        <f t="shared" si="23"/>
        <v>11</v>
      </c>
      <c r="S113">
        <f t="shared" si="23"/>
        <v>54</v>
      </c>
      <c r="T113">
        <f t="shared" si="23"/>
        <v>27</v>
      </c>
      <c r="U113">
        <f t="shared" si="20"/>
        <v>1</v>
      </c>
      <c r="V113">
        <f t="shared" si="20"/>
        <v>1</v>
      </c>
      <c r="W113">
        <f t="shared" si="36"/>
        <v>23</v>
      </c>
      <c r="X113">
        <f t="shared" si="37"/>
        <v>8</v>
      </c>
      <c r="Y113">
        <f t="shared" si="24"/>
        <v>1000001</v>
      </c>
      <c r="Z113">
        <f t="shared" si="25"/>
        <v>31</v>
      </c>
      <c r="AA113">
        <f t="shared" si="26"/>
        <v>101</v>
      </c>
      <c r="AB113">
        <f t="shared" si="27"/>
        <v>93</v>
      </c>
      <c r="AC113">
        <f t="shared" si="28"/>
        <v>91</v>
      </c>
      <c r="AD113">
        <f t="shared" si="29"/>
        <v>48</v>
      </c>
      <c r="AE113">
        <f t="shared" si="30"/>
        <v>75</v>
      </c>
      <c r="AF113">
        <f t="shared" si="31"/>
        <v>101</v>
      </c>
      <c r="AG113">
        <f t="shared" si="32"/>
        <v>101</v>
      </c>
      <c r="AH113">
        <f t="shared" si="33"/>
        <v>79</v>
      </c>
      <c r="AI113">
        <f t="shared" si="34"/>
        <v>94</v>
      </c>
      <c r="AJ113">
        <f t="shared" si="35"/>
        <v>1000001</v>
      </c>
    </row>
    <row r="114" spans="1:36" x14ac:dyDescent="0.3">
      <c r="A114">
        <v>113</v>
      </c>
      <c r="B114" t="s">
        <v>164</v>
      </c>
      <c r="C114">
        <v>65</v>
      </c>
      <c r="D114">
        <v>0</v>
      </c>
      <c r="E114">
        <v>10</v>
      </c>
      <c r="F114">
        <v>14</v>
      </c>
      <c r="G114">
        <v>58</v>
      </c>
      <c r="H114">
        <v>0</v>
      </c>
      <c r="I114">
        <v>39</v>
      </c>
      <c r="J114">
        <v>0</v>
      </c>
      <c r="K114">
        <v>14</v>
      </c>
      <c r="L114">
        <v>7</v>
      </c>
      <c r="N114">
        <v>1000000</v>
      </c>
      <c r="O114">
        <f t="shared" si="21"/>
        <v>66</v>
      </c>
      <c r="P114">
        <f t="shared" si="22"/>
        <v>1</v>
      </c>
      <c r="Q114">
        <f t="shared" si="23"/>
        <v>11</v>
      </c>
      <c r="R114">
        <f t="shared" si="23"/>
        <v>15</v>
      </c>
      <c r="S114">
        <f t="shared" si="23"/>
        <v>59</v>
      </c>
      <c r="T114">
        <f t="shared" si="23"/>
        <v>1</v>
      </c>
      <c r="U114">
        <f t="shared" si="20"/>
        <v>40</v>
      </c>
      <c r="V114">
        <f t="shared" si="20"/>
        <v>1</v>
      </c>
      <c r="W114">
        <f t="shared" si="36"/>
        <v>15</v>
      </c>
      <c r="X114">
        <f t="shared" si="37"/>
        <v>8</v>
      </c>
      <c r="Y114">
        <f t="shared" si="24"/>
        <v>1000001</v>
      </c>
      <c r="Z114">
        <f t="shared" si="25"/>
        <v>36</v>
      </c>
      <c r="AA114">
        <f t="shared" si="26"/>
        <v>101</v>
      </c>
      <c r="AB114">
        <f t="shared" si="27"/>
        <v>91</v>
      </c>
      <c r="AC114">
        <f t="shared" si="28"/>
        <v>87</v>
      </c>
      <c r="AD114">
        <f t="shared" si="29"/>
        <v>43</v>
      </c>
      <c r="AE114">
        <f t="shared" si="30"/>
        <v>101</v>
      </c>
      <c r="AF114">
        <f t="shared" si="31"/>
        <v>62</v>
      </c>
      <c r="AG114">
        <f t="shared" si="32"/>
        <v>101</v>
      </c>
      <c r="AH114">
        <f t="shared" si="33"/>
        <v>87</v>
      </c>
      <c r="AI114">
        <f t="shared" si="34"/>
        <v>94</v>
      </c>
      <c r="AJ114">
        <f t="shared" si="35"/>
        <v>1000001</v>
      </c>
    </row>
    <row r="115" spans="1:36" x14ac:dyDescent="0.3">
      <c r="A115">
        <v>114</v>
      </c>
      <c r="B115" t="s">
        <v>165</v>
      </c>
      <c r="C115">
        <v>73</v>
      </c>
      <c r="D115">
        <v>0</v>
      </c>
      <c r="E115">
        <v>9</v>
      </c>
      <c r="F115">
        <v>20</v>
      </c>
      <c r="G115">
        <v>59</v>
      </c>
      <c r="H115">
        <v>0</v>
      </c>
      <c r="I115">
        <v>0</v>
      </c>
      <c r="J115">
        <v>0</v>
      </c>
      <c r="K115">
        <v>15</v>
      </c>
      <c r="L115">
        <v>6</v>
      </c>
      <c r="N115">
        <v>1000000</v>
      </c>
      <c r="O115">
        <f t="shared" si="21"/>
        <v>74</v>
      </c>
      <c r="P115">
        <f t="shared" si="22"/>
        <v>1</v>
      </c>
      <c r="Q115">
        <f t="shared" si="23"/>
        <v>10</v>
      </c>
      <c r="R115">
        <f t="shared" si="23"/>
        <v>21</v>
      </c>
      <c r="S115">
        <f t="shared" si="23"/>
        <v>60</v>
      </c>
      <c r="T115">
        <f t="shared" si="23"/>
        <v>1</v>
      </c>
      <c r="U115">
        <f t="shared" si="20"/>
        <v>1</v>
      </c>
      <c r="V115">
        <f t="shared" si="20"/>
        <v>1</v>
      </c>
      <c r="W115">
        <f t="shared" si="36"/>
        <v>16</v>
      </c>
      <c r="X115">
        <f t="shared" si="37"/>
        <v>7</v>
      </c>
      <c r="Y115">
        <f t="shared" si="24"/>
        <v>1000001</v>
      </c>
      <c r="Z115">
        <f t="shared" si="25"/>
        <v>28</v>
      </c>
      <c r="AA115">
        <f t="shared" si="26"/>
        <v>101</v>
      </c>
      <c r="AB115">
        <f t="shared" si="27"/>
        <v>92</v>
      </c>
      <c r="AC115">
        <f t="shared" si="28"/>
        <v>81</v>
      </c>
      <c r="AD115">
        <f t="shared" si="29"/>
        <v>42</v>
      </c>
      <c r="AE115">
        <f t="shared" si="30"/>
        <v>101</v>
      </c>
      <c r="AF115">
        <f t="shared" si="31"/>
        <v>101</v>
      </c>
      <c r="AG115">
        <f t="shared" si="32"/>
        <v>101</v>
      </c>
      <c r="AH115">
        <f t="shared" si="33"/>
        <v>86</v>
      </c>
      <c r="AI115">
        <f t="shared" si="34"/>
        <v>95</v>
      </c>
      <c r="AJ115">
        <f t="shared" si="35"/>
        <v>1000001</v>
      </c>
    </row>
    <row r="116" spans="1:36" x14ac:dyDescent="0.3">
      <c r="A116">
        <v>115</v>
      </c>
      <c r="B116" t="s">
        <v>166</v>
      </c>
      <c r="C116">
        <v>81</v>
      </c>
      <c r="D116">
        <v>0</v>
      </c>
      <c r="E116">
        <v>7</v>
      </c>
      <c r="F116">
        <v>14</v>
      </c>
      <c r="G116">
        <v>59</v>
      </c>
      <c r="H116">
        <v>0</v>
      </c>
      <c r="I116">
        <v>0</v>
      </c>
      <c r="J116">
        <v>0</v>
      </c>
      <c r="K116">
        <v>19</v>
      </c>
      <c r="L116">
        <v>6</v>
      </c>
      <c r="N116">
        <v>1000000</v>
      </c>
      <c r="O116">
        <f t="shared" si="21"/>
        <v>82</v>
      </c>
      <c r="P116">
        <f t="shared" si="22"/>
        <v>1</v>
      </c>
      <c r="Q116">
        <f t="shared" si="23"/>
        <v>8</v>
      </c>
      <c r="R116">
        <f t="shared" si="23"/>
        <v>15</v>
      </c>
      <c r="S116">
        <f t="shared" si="23"/>
        <v>60</v>
      </c>
      <c r="T116">
        <f t="shared" si="23"/>
        <v>1</v>
      </c>
      <c r="U116">
        <f t="shared" si="20"/>
        <v>1</v>
      </c>
      <c r="V116">
        <f t="shared" si="20"/>
        <v>1</v>
      </c>
      <c r="W116">
        <f t="shared" si="36"/>
        <v>20</v>
      </c>
      <c r="X116">
        <f t="shared" si="37"/>
        <v>7</v>
      </c>
      <c r="Y116">
        <f t="shared" si="24"/>
        <v>1000001</v>
      </c>
      <c r="Z116">
        <f t="shared" si="25"/>
        <v>20</v>
      </c>
      <c r="AA116">
        <f t="shared" si="26"/>
        <v>101</v>
      </c>
      <c r="AB116">
        <f t="shared" si="27"/>
        <v>94</v>
      </c>
      <c r="AC116">
        <f t="shared" si="28"/>
        <v>87</v>
      </c>
      <c r="AD116">
        <f t="shared" si="29"/>
        <v>42</v>
      </c>
      <c r="AE116">
        <f t="shared" si="30"/>
        <v>101</v>
      </c>
      <c r="AF116">
        <f t="shared" si="31"/>
        <v>101</v>
      </c>
      <c r="AG116">
        <f t="shared" si="32"/>
        <v>101</v>
      </c>
      <c r="AH116">
        <f t="shared" si="33"/>
        <v>82</v>
      </c>
      <c r="AI116">
        <f t="shared" si="34"/>
        <v>95</v>
      </c>
      <c r="AJ116">
        <f t="shared" si="35"/>
        <v>1000001</v>
      </c>
    </row>
    <row r="117" spans="1:36" x14ac:dyDescent="0.3">
      <c r="A117">
        <v>116</v>
      </c>
      <c r="B117" t="s">
        <v>167</v>
      </c>
      <c r="C117">
        <v>85</v>
      </c>
      <c r="D117">
        <v>0</v>
      </c>
      <c r="E117">
        <v>9</v>
      </c>
      <c r="F117">
        <v>8</v>
      </c>
      <c r="G117">
        <v>67</v>
      </c>
      <c r="H117">
        <v>0</v>
      </c>
      <c r="I117">
        <v>0</v>
      </c>
      <c r="J117">
        <v>0</v>
      </c>
      <c r="K117">
        <v>16</v>
      </c>
      <c r="L117">
        <v>6</v>
      </c>
      <c r="N117">
        <v>1000000</v>
      </c>
      <c r="O117">
        <f t="shared" si="21"/>
        <v>86</v>
      </c>
      <c r="P117">
        <f t="shared" si="22"/>
        <v>1</v>
      </c>
      <c r="Q117">
        <f t="shared" si="23"/>
        <v>10</v>
      </c>
      <c r="R117">
        <f t="shared" si="23"/>
        <v>9</v>
      </c>
      <c r="S117">
        <f t="shared" si="23"/>
        <v>68</v>
      </c>
      <c r="T117">
        <f t="shared" si="23"/>
        <v>1</v>
      </c>
      <c r="U117">
        <f t="shared" si="20"/>
        <v>1</v>
      </c>
      <c r="V117">
        <f t="shared" si="20"/>
        <v>1</v>
      </c>
      <c r="W117">
        <f t="shared" si="36"/>
        <v>17</v>
      </c>
      <c r="X117">
        <f t="shared" si="37"/>
        <v>7</v>
      </c>
      <c r="Y117">
        <f t="shared" si="24"/>
        <v>1000001</v>
      </c>
      <c r="Z117">
        <f t="shared" si="25"/>
        <v>16</v>
      </c>
      <c r="AA117">
        <f t="shared" si="26"/>
        <v>101</v>
      </c>
      <c r="AB117">
        <f t="shared" si="27"/>
        <v>92</v>
      </c>
      <c r="AC117">
        <f t="shared" si="28"/>
        <v>93</v>
      </c>
      <c r="AD117">
        <f t="shared" si="29"/>
        <v>34</v>
      </c>
      <c r="AE117">
        <f t="shared" si="30"/>
        <v>101</v>
      </c>
      <c r="AF117">
        <f t="shared" si="31"/>
        <v>101</v>
      </c>
      <c r="AG117">
        <f t="shared" si="32"/>
        <v>101</v>
      </c>
      <c r="AH117">
        <f t="shared" si="33"/>
        <v>85</v>
      </c>
      <c r="AI117">
        <f t="shared" si="34"/>
        <v>95</v>
      </c>
      <c r="AJ117">
        <f t="shared" si="35"/>
        <v>1000001</v>
      </c>
    </row>
    <row r="118" spans="1:36" x14ac:dyDescent="0.3">
      <c r="A118">
        <v>117</v>
      </c>
      <c r="B118" t="s">
        <v>168</v>
      </c>
      <c r="C118">
        <v>79</v>
      </c>
      <c r="D118">
        <v>0</v>
      </c>
      <c r="E118">
        <v>11</v>
      </c>
      <c r="F118">
        <v>10</v>
      </c>
      <c r="G118">
        <v>67</v>
      </c>
      <c r="H118">
        <v>0</v>
      </c>
      <c r="I118">
        <v>0</v>
      </c>
      <c r="J118">
        <v>0</v>
      </c>
      <c r="K118">
        <v>14</v>
      </c>
      <c r="L118">
        <v>7</v>
      </c>
      <c r="N118">
        <v>1000000</v>
      </c>
      <c r="O118">
        <f t="shared" si="21"/>
        <v>80</v>
      </c>
      <c r="P118">
        <f t="shared" si="22"/>
        <v>1</v>
      </c>
      <c r="Q118">
        <f t="shared" si="23"/>
        <v>12</v>
      </c>
      <c r="R118">
        <f t="shared" si="23"/>
        <v>11</v>
      </c>
      <c r="S118">
        <f t="shared" si="23"/>
        <v>68</v>
      </c>
      <c r="T118">
        <f t="shared" si="23"/>
        <v>1</v>
      </c>
      <c r="U118">
        <f t="shared" si="20"/>
        <v>1</v>
      </c>
      <c r="V118">
        <f t="shared" si="20"/>
        <v>1</v>
      </c>
      <c r="W118">
        <f t="shared" si="36"/>
        <v>15</v>
      </c>
      <c r="X118">
        <f t="shared" si="37"/>
        <v>8</v>
      </c>
      <c r="Y118">
        <f t="shared" si="24"/>
        <v>1000001</v>
      </c>
      <c r="Z118">
        <f t="shared" si="25"/>
        <v>22</v>
      </c>
      <c r="AA118">
        <f t="shared" si="26"/>
        <v>101</v>
      </c>
      <c r="AB118">
        <f t="shared" si="27"/>
        <v>90</v>
      </c>
      <c r="AC118">
        <f t="shared" si="28"/>
        <v>91</v>
      </c>
      <c r="AD118">
        <f t="shared" si="29"/>
        <v>34</v>
      </c>
      <c r="AE118">
        <f t="shared" si="30"/>
        <v>101</v>
      </c>
      <c r="AF118">
        <f t="shared" si="31"/>
        <v>101</v>
      </c>
      <c r="AG118">
        <f t="shared" si="32"/>
        <v>101</v>
      </c>
      <c r="AH118">
        <f t="shared" si="33"/>
        <v>87</v>
      </c>
      <c r="AI118">
        <f t="shared" si="34"/>
        <v>94</v>
      </c>
      <c r="AJ118">
        <f t="shared" si="35"/>
        <v>1000001</v>
      </c>
    </row>
    <row r="119" spans="1:36" x14ac:dyDescent="0.3">
      <c r="A119">
        <v>118</v>
      </c>
      <c r="B119" t="s">
        <v>169</v>
      </c>
      <c r="C119">
        <v>84</v>
      </c>
      <c r="D119">
        <v>0</v>
      </c>
      <c r="E119">
        <v>11</v>
      </c>
      <c r="F119">
        <v>15</v>
      </c>
      <c r="G119">
        <v>80</v>
      </c>
      <c r="H119">
        <v>0</v>
      </c>
      <c r="I119">
        <v>0</v>
      </c>
      <c r="J119">
        <v>0</v>
      </c>
      <c r="K119">
        <v>20</v>
      </c>
      <c r="L119">
        <v>7</v>
      </c>
      <c r="N119">
        <v>1000000</v>
      </c>
      <c r="O119">
        <f t="shared" si="21"/>
        <v>85</v>
      </c>
      <c r="P119">
        <f t="shared" si="22"/>
        <v>1</v>
      </c>
      <c r="Q119">
        <f t="shared" si="23"/>
        <v>12</v>
      </c>
      <c r="R119">
        <f t="shared" si="23"/>
        <v>16</v>
      </c>
      <c r="S119">
        <f t="shared" si="23"/>
        <v>81</v>
      </c>
      <c r="T119">
        <f t="shared" si="23"/>
        <v>1</v>
      </c>
      <c r="U119">
        <f t="shared" si="20"/>
        <v>1</v>
      </c>
      <c r="V119">
        <f t="shared" si="20"/>
        <v>1</v>
      </c>
      <c r="W119">
        <f t="shared" si="36"/>
        <v>21</v>
      </c>
      <c r="X119">
        <f t="shared" si="37"/>
        <v>8</v>
      </c>
      <c r="Y119">
        <f t="shared" si="24"/>
        <v>1000001</v>
      </c>
      <c r="Z119">
        <f t="shared" si="25"/>
        <v>17</v>
      </c>
      <c r="AA119">
        <f t="shared" si="26"/>
        <v>101</v>
      </c>
      <c r="AB119">
        <f t="shared" si="27"/>
        <v>90</v>
      </c>
      <c r="AC119">
        <f t="shared" si="28"/>
        <v>86</v>
      </c>
      <c r="AD119">
        <f t="shared" si="29"/>
        <v>21</v>
      </c>
      <c r="AE119">
        <f t="shared" si="30"/>
        <v>101</v>
      </c>
      <c r="AF119">
        <f t="shared" si="31"/>
        <v>101</v>
      </c>
      <c r="AG119">
        <f t="shared" si="32"/>
        <v>101</v>
      </c>
      <c r="AH119">
        <f t="shared" si="33"/>
        <v>81</v>
      </c>
      <c r="AI119">
        <f t="shared" si="34"/>
        <v>94</v>
      </c>
      <c r="AJ119">
        <f t="shared" si="35"/>
        <v>1000001</v>
      </c>
    </row>
    <row r="120" spans="1:36" x14ac:dyDescent="0.3">
      <c r="A120">
        <v>119</v>
      </c>
      <c r="B120" t="s">
        <v>170</v>
      </c>
      <c r="C120">
        <v>83</v>
      </c>
      <c r="D120">
        <v>0</v>
      </c>
      <c r="E120">
        <v>9</v>
      </c>
      <c r="F120">
        <v>10</v>
      </c>
      <c r="G120">
        <v>78</v>
      </c>
      <c r="H120">
        <v>0</v>
      </c>
      <c r="I120">
        <v>44</v>
      </c>
      <c r="J120">
        <v>0</v>
      </c>
      <c r="K120">
        <v>18</v>
      </c>
      <c r="L120">
        <v>7</v>
      </c>
      <c r="N120">
        <v>1000000</v>
      </c>
      <c r="O120">
        <f t="shared" si="21"/>
        <v>84</v>
      </c>
      <c r="P120">
        <f t="shared" si="22"/>
        <v>1</v>
      </c>
      <c r="Q120">
        <f t="shared" si="23"/>
        <v>10</v>
      </c>
      <c r="R120">
        <f t="shared" si="23"/>
        <v>11</v>
      </c>
      <c r="S120">
        <f t="shared" si="23"/>
        <v>79</v>
      </c>
      <c r="T120">
        <f t="shared" si="23"/>
        <v>1</v>
      </c>
      <c r="U120">
        <f t="shared" si="20"/>
        <v>45</v>
      </c>
      <c r="V120">
        <f t="shared" si="20"/>
        <v>1</v>
      </c>
      <c r="W120">
        <f t="shared" si="36"/>
        <v>19</v>
      </c>
      <c r="X120">
        <f t="shared" si="37"/>
        <v>8</v>
      </c>
      <c r="Y120">
        <f t="shared" si="24"/>
        <v>1000001</v>
      </c>
      <c r="Z120">
        <f t="shared" si="25"/>
        <v>18</v>
      </c>
      <c r="AA120">
        <f t="shared" si="26"/>
        <v>101</v>
      </c>
      <c r="AB120">
        <f t="shared" si="27"/>
        <v>92</v>
      </c>
      <c r="AC120">
        <f t="shared" si="28"/>
        <v>91</v>
      </c>
      <c r="AD120">
        <f t="shared" si="29"/>
        <v>23</v>
      </c>
      <c r="AE120">
        <f t="shared" si="30"/>
        <v>101</v>
      </c>
      <c r="AF120">
        <f t="shared" si="31"/>
        <v>57</v>
      </c>
      <c r="AG120">
        <f t="shared" si="32"/>
        <v>101</v>
      </c>
      <c r="AH120">
        <f t="shared" si="33"/>
        <v>83</v>
      </c>
      <c r="AI120">
        <f t="shared" si="34"/>
        <v>94</v>
      </c>
      <c r="AJ120">
        <f t="shared" si="35"/>
        <v>1000001</v>
      </c>
    </row>
    <row r="121" spans="1:36" x14ac:dyDescent="0.3">
      <c r="A121">
        <v>120</v>
      </c>
      <c r="B121" t="s">
        <v>171</v>
      </c>
      <c r="C121">
        <v>92</v>
      </c>
      <c r="D121">
        <v>0</v>
      </c>
      <c r="E121">
        <v>10</v>
      </c>
      <c r="F121">
        <v>13</v>
      </c>
      <c r="G121">
        <v>67</v>
      </c>
      <c r="H121">
        <v>0</v>
      </c>
      <c r="I121">
        <v>48</v>
      </c>
      <c r="J121">
        <v>0</v>
      </c>
      <c r="K121">
        <v>19</v>
      </c>
      <c r="L121">
        <v>6</v>
      </c>
      <c r="N121">
        <v>1000000</v>
      </c>
      <c r="O121">
        <f t="shared" si="21"/>
        <v>93</v>
      </c>
      <c r="P121">
        <f t="shared" si="22"/>
        <v>1</v>
      </c>
      <c r="Q121">
        <f t="shared" si="23"/>
        <v>11</v>
      </c>
      <c r="R121">
        <f t="shared" si="23"/>
        <v>14</v>
      </c>
      <c r="S121">
        <f t="shared" si="23"/>
        <v>68</v>
      </c>
      <c r="T121">
        <f t="shared" si="23"/>
        <v>1</v>
      </c>
      <c r="U121">
        <f t="shared" si="20"/>
        <v>49</v>
      </c>
      <c r="V121">
        <f t="shared" si="20"/>
        <v>1</v>
      </c>
      <c r="W121">
        <f t="shared" si="36"/>
        <v>20</v>
      </c>
      <c r="X121">
        <f t="shared" si="37"/>
        <v>7</v>
      </c>
      <c r="Y121">
        <f t="shared" si="24"/>
        <v>1000001</v>
      </c>
      <c r="Z121">
        <f t="shared" si="25"/>
        <v>9</v>
      </c>
      <c r="AA121">
        <f t="shared" si="26"/>
        <v>101</v>
      </c>
      <c r="AB121">
        <f t="shared" si="27"/>
        <v>91</v>
      </c>
      <c r="AC121">
        <f t="shared" si="28"/>
        <v>88</v>
      </c>
      <c r="AD121">
        <f t="shared" si="29"/>
        <v>34</v>
      </c>
      <c r="AE121">
        <f t="shared" si="30"/>
        <v>101</v>
      </c>
      <c r="AF121">
        <f t="shared" si="31"/>
        <v>53</v>
      </c>
      <c r="AG121">
        <f t="shared" si="32"/>
        <v>101</v>
      </c>
      <c r="AH121">
        <f t="shared" si="33"/>
        <v>82</v>
      </c>
      <c r="AI121">
        <f t="shared" si="34"/>
        <v>95</v>
      </c>
      <c r="AJ121">
        <f t="shared" si="35"/>
        <v>1000001</v>
      </c>
    </row>
    <row r="122" spans="1:36" x14ac:dyDescent="0.3">
      <c r="A122">
        <v>121</v>
      </c>
      <c r="B122" t="s">
        <v>172</v>
      </c>
      <c r="C122">
        <v>87</v>
      </c>
      <c r="D122">
        <v>0</v>
      </c>
      <c r="E122">
        <v>9</v>
      </c>
      <c r="F122">
        <v>9</v>
      </c>
      <c r="G122">
        <v>69</v>
      </c>
      <c r="H122">
        <v>0</v>
      </c>
      <c r="I122">
        <v>36</v>
      </c>
      <c r="J122">
        <v>0</v>
      </c>
      <c r="K122">
        <v>14</v>
      </c>
      <c r="L122">
        <v>6</v>
      </c>
      <c r="N122">
        <v>1000000</v>
      </c>
      <c r="O122">
        <f t="shared" si="21"/>
        <v>88</v>
      </c>
      <c r="P122">
        <f t="shared" si="22"/>
        <v>1</v>
      </c>
      <c r="Q122">
        <f t="shared" si="23"/>
        <v>10</v>
      </c>
      <c r="R122">
        <f t="shared" si="23"/>
        <v>10</v>
      </c>
      <c r="S122">
        <f t="shared" si="23"/>
        <v>70</v>
      </c>
      <c r="T122">
        <f t="shared" si="23"/>
        <v>1</v>
      </c>
      <c r="U122">
        <f t="shared" si="20"/>
        <v>37</v>
      </c>
      <c r="V122">
        <f t="shared" si="20"/>
        <v>1</v>
      </c>
      <c r="W122">
        <f t="shared" si="36"/>
        <v>15</v>
      </c>
      <c r="X122">
        <f t="shared" si="37"/>
        <v>7</v>
      </c>
      <c r="Y122">
        <f t="shared" si="24"/>
        <v>1000001</v>
      </c>
      <c r="Z122">
        <f t="shared" si="25"/>
        <v>14</v>
      </c>
      <c r="AA122">
        <f t="shared" si="26"/>
        <v>101</v>
      </c>
      <c r="AB122">
        <f t="shared" si="27"/>
        <v>92</v>
      </c>
      <c r="AC122">
        <f t="shared" si="28"/>
        <v>92</v>
      </c>
      <c r="AD122">
        <f t="shared" si="29"/>
        <v>32</v>
      </c>
      <c r="AE122">
        <f t="shared" si="30"/>
        <v>101</v>
      </c>
      <c r="AF122">
        <f t="shared" si="31"/>
        <v>65</v>
      </c>
      <c r="AG122">
        <f t="shared" si="32"/>
        <v>101</v>
      </c>
      <c r="AH122">
        <f t="shared" si="33"/>
        <v>87</v>
      </c>
      <c r="AI122">
        <f t="shared" si="34"/>
        <v>95</v>
      </c>
      <c r="AJ122">
        <f t="shared" si="35"/>
        <v>1000001</v>
      </c>
    </row>
    <row r="123" spans="1:36" x14ac:dyDescent="0.3">
      <c r="A123">
        <v>122</v>
      </c>
      <c r="B123" t="s">
        <v>173</v>
      </c>
      <c r="C123">
        <v>77</v>
      </c>
      <c r="D123">
        <v>0</v>
      </c>
      <c r="E123">
        <v>9</v>
      </c>
      <c r="F123">
        <v>14</v>
      </c>
      <c r="G123">
        <v>71</v>
      </c>
      <c r="H123">
        <v>0</v>
      </c>
      <c r="I123">
        <v>54</v>
      </c>
      <c r="J123">
        <v>0</v>
      </c>
      <c r="K123">
        <v>18</v>
      </c>
      <c r="L123">
        <v>6</v>
      </c>
      <c r="N123">
        <v>1000000</v>
      </c>
      <c r="O123">
        <f t="shared" si="21"/>
        <v>78</v>
      </c>
      <c r="P123">
        <f t="shared" si="22"/>
        <v>1</v>
      </c>
      <c r="Q123">
        <f t="shared" si="23"/>
        <v>10</v>
      </c>
      <c r="R123">
        <f t="shared" si="23"/>
        <v>15</v>
      </c>
      <c r="S123">
        <f t="shared" si="23"/>
        <v>72</v>
      </c>
      <c r="T123">
        <f t="shared" si="23"/>
        <v>1</v>
      </c>
      <c r="U123">
        <f t="shared" si="20"/>
        <v>55</v>
      </c>
      <c r="V123">
        <f t="shared" si="20"/>
        <v>1</v>
      </c>
      <c r="W123">
        <f t="shared" si="36"/>
        <v>19</v>
      </c>
      <c r="X123">
        <f t="shared" si="37"/>
        <v>7</v>
      </c>
      <c r="Y123">
        <f t="shared" si="24"/>
        <v>1000001</v>
      </c>
      <c r="Z123">
        <f t="shared" si="25"/>
        <v>24</v>
      </c>
      <c r="AA123">
        <f t="shared" si="26"/>
        <v>101</v>
      </c>
      <c r="AB123">
        <f t="shared" si="27"/>
        <v>92</v>
      </c>
      <c r="AC123">
        <f t="shared" si="28"/>
        <v>87</v>
      </c>
      <c r="AD123">
        <f t="shared" si="29"/>
        <v>30</v>
      </c>
      <c r="AE123">
        <f t="shared" si="30"/>
        <v>101</v>
      </c>
      <c r="AF123">
        <f t="shared" si="31"/>
        <v>47</v>
      </c>
      <c r="AG123">
        <f t="shared" si="32"/>
        <v>101</v>
      </c>
      <c r="AH123">
        <f t="shared" si="33"/>
        <v>83</v>
      </c>
      <c r="AI123">
        <f t="shared" si="34"/>
        <v>95</v>
      </c>
      <c r="AJ123">
        <f t="shared" si="35"/>
        <v>1000001</v>
      </c>
    </row>
    <row r="124" spans="1:36" x14ac:dyDescent="0.3">
      <c r="A124">
        <v>123</v>
      </c>
      <c r="B124" t="s">
        <v>174</v>
      </c>
      <c r="C124">
        <v>70</v>
      </c>
      <c r="D124">
        <v>0</v>
      </c>
      <c r="E124">
        <v>11</v>
      </c>
      <c r="F124">
        <v>13</v>
      </c>
      <c r="G124">
        <v>76</v>
      </c>
      <c r="H124">
        <v>0</v>
      </c>
      <c r="I124">
        <v>0</v>
      </c>
      <c r="J124">
        <v>0</v>
      </c>
      <c r="K124">
        <v>19</v>
      </c>
      <c r="L124">
        <v>6</v>
      </c>
      <c r="N124">
        <v>1000000</v>
      </c>
      <c r="O124">
        <f t="shared" si="21"/>
        <v>71</v>
      </c>
      <c r="P124">
        <f t="shared" si="22"/>
        <v>1</v>
      </c>
      <c r="Q124">
        <f t="shared" si="23"/>
        <v>12</v>
      </c>
      <c r="R124">
        <f t="shared" si="23"/>
        <v>14</v>
      </c>
      <c r="S124">
        <f t="shared" si="23"/>
        <v>77</v>
      </c>
      <c r="T124">
        <f t="shared" si="23"/>
        <v>1</v>
      </c>
      <c r="U124">
        <f t="shared" si="20"/>
        <v>1</v>
      </c>
      <c r="V124">
        <f t="shared" si="20"/>
        <v>1</v>
      </c>
      <c r="W124">
        <f t="shared" si="36"/>
        <v>20</v>
      </c>
      <c r="X124">
        <f t="shared" si="37"/>
        <v>7</v>
      </c>
      <c r="Y124">
        <f t="shared" si="24"/>
        <v>1000001</v>
      </c>
      <c r="Z124">
        <f t="shared" si="25"/>
        <v>31</v>
      </c>
      <c r="AA124">
        <f t="shared" si="26"/>
        <v>101</v>
      </c>
      <c r="AB124">
        <f t="shared" si="27"/>
        <v>90</v>
      </c>
      <c r="AC124">
        <f t="shared" si="28"/>
        <v>88</v>
      </c>
      <c r="AD124">
        <f t="shared" si="29"/>
        <v>25</v>
      </c>
      <c r="AE124">
        <f t="shared" si="30"/>
        <v>101</v>
      </c>
      <c r="AF124">
        <f t="shared" si="31"/>
        <v>101</v>
      </c>
      <c r="AG124">
        <f t="shared" si="32"/>
        <v>101</v>
      </c>
      <c r="AH124">
        <f t="shared" si="33"/>
        <v>82</v>
      </c>
      <c r="AI124">
        <f t="shared" si="34"/>
        <v>95</v>
      </c>
      <c r="AJ124">
        <f t="shared" si="35"/>
        <v>1000001</v>
      </c>
    </row>
    <row r="125" spans="1:36" x14ac:dyDescent="0.3">
      <c r="A125">
        <v>124</v>
      </c>
      <c r="B125" t="s">
        <v>175</v>
      </c>
      <c r="C125">
        <v>87</v>
      </c>
      <c r="D125">
        <v>0</v>
      </c>
      <c r="E125">
        <v>10</v>
      </c>
      <c r="F125">
        <v>11</v>
      </c>
      <c r="G125">
        <v>67</v>
      </c>
      <c r="H125">
        <v>0</v>
      </c>
      <c r="I125">
        <v>0</v>
      </c>
      <c r="J125">
        <v>0</v>
      </c>
      <c r="K125">
        <v>17</v>
      </c>
      <c r="L125">
        <v>7</v>
      </c>
      <c r="N125">
        <v>1000000</v>
      </c>
      <c r="O125">
        <f t="shared" si="21"/>
        <v>88</v>
      </c>
      <c r="P125">
        <f t="shared" si="22"/>
        <v>1</v>
      </c>
      <c r="Q125">
        <f t="shared" si="23"/>
        <v>11</v>
      </c>
      <c r="R125">
        <f t="shared" si="23"/>
        <v>12</v>
      </c>
      <c r="S125">
        <f t="shared" si="23"/>
        <v>68</v>
      </c>
      <c r="T125">
        <f t="shared" si="23"/>
        <v>1</v>
      </c>
      <c r="U125">
        <f t="shared" si="20"/>
        <v>1</v>
      </c>
      <c r="V125">
        <f t="shared" si="20"/>
        <v>1</v>
      </c>
      <c r="W125">
        <f t="shared" si="36"/>
        <v>18</v>
      </c>
      <c r="X125">
        <f t="shared" si="37"/>
        <v>8</v>
      </c>
      <c r="Y125">
        <f t="shared" si="24"/>
        <v>1000001</v>
      </c>
      <c r="Z125">
        <f t="shared" si="25"/>
        <v>14</v>
      </c>
      <c r="AA125">
        <f t="shared" si="26"/>
        <v>101</v>
      </c>
      <c r="AB125">
        <f t="shared" si="27"/>
        <v>91</v>
      </c>
      <c r="AC125">
        <f t="shared" si="28"/>
        <v>90</v>
      </c>
      <c r="AD125">
        <f t="shared" si="29"/>
        <v>34</v>
      </c>
      <c r="AE125">
        <f t="shared" si="30"/>
        <v>101</v>
      </c>
      <c r="AF125">
        <f t="shared" si="31"/>
        <v>101</v>
      </c>
      <c r="AG125">
        <f t="shared" si="32"/>
        <v>101</v>
      </c>
      <c r="AH125">
        <f t="shared" si="33"/>
        <v>84</v>
      </c>
      <c r="AI125">
        <f t="shared" si="34"/>
        <v>94</v>
      </c>
      <c r="AJ125">
        <f t="shared" si="35"/>
        <v>1000001</v>
      </c>
    </row>
    <row r="126" spans="1:36" x14ac:dyDescent="0.3">
      <c r="A126">
        <v>125</v>
      </c>
      <c r="B126" t="s">
        <v>176</v>
      </c>
      <c r="C126">
        <v>67</v>
      </c>
      <c r="D126">
        <v>0</v>
      </c>
      <c r="E126">
        <v>9</v>
      </c>
      <c r="F126">
        <v>16</v>
      </c>
      <c r="G126">
        <v>73</v>
      </c>
      <c r="H126">
        <v>0</v>
      </c>
      <c r="I126">
        <v>0</v>
      </c>
      <c r="J126">
        <v>0</v>
      </c>
      <c r="K126">
        <v>19</v>
      </c>
      <c r="L126">
        <v>6</v>
      </c>
      <c r="N126">
        <v>1000000</v>
      </c>
      <c r="O126">
        <f t="shared" si="21"/>
        <v>68</v>
      </c>
      <c r="P126">
        <f t="shared" si="22"/>
        <v>1</v>
      </c>
      <c r="Q126">
        <f t="shared" si="23"/>
        <v>10</v>
      </c>
      <c r="R126">
        <f t="shared" si="23"/>
        <v>17</v>
      </c>
      <c r="S126">
        <f t="shared" si="23"/>
        <v>74</v>
      </c>
      <c r="T126">
        <f t="shared" si="23"/>
        <v>1</v>
      </c>
      <c r="U126">
        <f t="shared" ref="U126:V189" si="38">I126+1</f>
        <v>1</v>
      </c>
      <c r="V126">
        <f t="shared" si="38"/>
        <v>1</v>
      </c>
      <c r="W126">
        <f t="shared" si="36"/>
        <v>20</v>
      </c>
      <c r="X126">
        <f t="shared" si="37"/>
        <v>7</v>
      </c>
      <c r="Y126">
        <f t="shared" si="24"/>
        <v>1000001</v>
      </c>
      <c r="Z126">
        <f t="shared" si="25"/>
        <v>34</v>
      </c>
      <c r="AA126">
        <f t="shared" si="26"/>
        <v>101</v>
      </c>
      <c r="AB126">
        <f t="shared" si="27"/>
        <v>92</v>
      </c>
      <c r="AC126">
        <f t="shared" si="28"/>
        <v>85</v>
      </c>
      <c r="AD126">
        <f t="shared" si="29"/>
        <v>28</v>
      </c>
      <c r="AE126">
        <f t="shared" si="30"/>
        <v>101</v>
      </c>
      <c r="AF126">
        <f t="shared" si="31"/>
        <v>101</v>
      </c>
      <c r="AG126">
        <f t="shared" si="32"/>
        <v>101</v>
      </c>
      <c r="AH126">
        <f t="shared" si="33"/>
        <v>82</v>
      </c>
      <c r="AI126">
        <f t="shared" si="34"/>
        <v>95</v>
      </c>
      <c r="AJ126">
        <f t="shared" si="35"/>
        <v>1000001</v>
      </c>
    </row>
    <row r="127" spans="1:36" x14ac:dyDescent="0.3">
      <c r="A127">
        <v>126</v>
      </c>
      <c r="B127" t="s">
        <v>177</v>
      </c>
      <c r="C127">
        <v>64</v>
      </c>
      <c r="D127">
        <v>0</v>
      </c>
      <c r="E127">
        <v>9</v>
      </c>
      <c r="F127">
        <v>22</v>
      </c>
      <c r="G127">
        <v>70</v>
      </c>
      <c r="H127">
        <v>0</v>
      </c>
      <c r="I127">
        <v>38</v>
      </c>
      <c r="J127">
        <v>0</v>
      </c>
      <c r="K127">
        <v>18</v>
      </c>
      <c r="L127">
        <v>6</v>
      </c>
      <c r="N127">
        <v>1000000</v>
      </c>
      <c r="O127">
        <f t="shared" si="21"/>
        <v>65</v>
      </c>
      <c r="P127">
        <f t="shared" si="22"/>
        <v>1</v>
      </c>
      <c r="Q127">
        <f t="shared" si="23"/>
        <v>10</v>
      </c>
      <c r="R127">
        <f t="shared" si="23"/>
        <v>23</v>
      </c>
      <c r="S127">
        <f t="shared" si="23"/>
        <v>71</v>
      </c>
      <c r="T127">
        <f t="shared" si="23"/>
        <v>1</v>
      </c>
      <c r="U127">
        <f t="shared" si="38"/>
        <v>39</v>
      </c>
      <c r="V127">
        <f t="shared" si="38"/>
        <v>1</v>
      </c>
      <c r="W127">
        <f t="shared" si="36"/>
        <v>19</v>
      </c>
      <c r="X127">
        <f t="shared" si="37"/>
        <v>7</v>
      </c>
      <c r="Y127">
        <f t="shared" si="24"/>
        <v>1000001</v>
      </c>
      <c r="Z127">
        <f t="shared" si="25"/>
        <v>37</v>
      </c>
      <c r="AA127">
        <f t="shared" si="26"/>
        <v>101</v>
      </c>
      <c r="AB127">
        <f t="shared" si="27"/>
        <v>92</v>
      </c>
      <c r="AC127">
        <f t="shared" si="28"/>
        <v>79</v>
      </c>
      <c r="AD127">
        <f t="shared" si="29"/>
        <v>31</v>
      </c>
      <c r="AE127">
        <f t="shared" si="30"/>
        <v>101</v>
      </c>
      <c r="AF127">
        <f t="shared" si="31"/>
        <v>63</v>
      </c>
      <c r="AG127">
        <f t="shared" si="32"/>
        <v>101</v>
      </c>
      <c r="AH127">
        <f t="shared" si="33"/>
        <v>83</v>
      </c>
      <c r="AI127">
        <f t="shared" si="34"/>
        <v>95</v>
      </c>
      <c r="AJ127">
        <f t="shared" si="35"/>
        <v>1000001</v>
      </c>
    </row>
    <row r="128" spans="1:36" x14ac:dyDescent="0.3">
      <c r="A128">
        <v>127</v>
      </c>
      <c r="B128" t="s">
        <v>178</v>
      </c>
      <c r="C128">
        <v>57</v>
      </c>
      <c r="D128">
        <v>0</v>
      </c>
      <c r="E128">
        <v>9</v>
      </c>
      <c r="F128">
        <v>16</v>
      </c>
      <c r="G128">
        <v>72</v>
      </c>
      <c r="H128">
        <v>0</v>
      </c>
      <c r="I128">
        <v>0</v>
      </c>
      <c r="J128">
        <v>0</v>
      </c>
      <c r="K128">
        <v>16</v>
      </c>
      <c r="L128">
        <v>5</v>
      </c>
      <c r="N128">
        <v>1000000</v>
      </c>
      <c r="O128">
        <f t="shared" si="21"/>
        <v>58</v>
      </c>
      <c r="P128">
        <f t="shared" si="22"/>
        <v>1</v>
      </c>
      <c r="Q128">
        <f t="shared" si="23"/>
        <v>10</v>
      </c>
      <c r="R128">
        <f t="shared" si="23"/>
        <v>17</v>
      </c>
      <c r="S128">
        <f t="shared" si="23"/>
        <v>73</v>
      </c>
      <c r="T128">
        <f t="shared" si="23"/>
        <v>1</v>
      </c>
      <c r="U128">
        <f t="shared" si="38"/>
        <v>1</v>
      </c>
      <c r="V128">
        <f t="shared" si="38"/>
        <v>1</v>
      </c>
      <c r="W128">
        <f t="shared" si="36"/>
        <v>17</v>
      </c>
      <c r="X128">
        <f t="shared" si="37"/>
        <v>6</v>
      </c>
      <c r="Y128">
        <f t="shared" si="24"/>
        <v>1000001</v>
      </c>
      <c r="Z128">
        <f t="shared" si="25"/>
        <v>44</v>
      </c>
      <c r="AA128">
        <f t="shared" si="26"/>
        <v>101</v>
      </c>
      <c r="AB128">
        <f t="shared" si="27"/>
        <v>92</v>
      </c>
      <c r="AC128">
        <f t="shared" si="28"/>
        <v>85</v>
      </c>
      <c r="AD128">
        <f t="shared" si="29"/>
        <v>29</v>
      </c>
      <c r="AE128">
        <f t="shared" si="30"/>
        <v>101</v>
      </c>
      <c r="AF128">
        <f t="shared" si="31"/>
        <v>101</v>
      </c>
      <c r="AG128">
        <f t="shared" si="32"/>
        <v>101</v>
      </c>
      <c r="AH128">
        <f t="shared" si="33"/>
        <v>85</v>
      </c>
      <c r="AI128">
        <f t="shared" si="34"/>
        <v>96</v>
      </c>
      <c r="AJ128">
        <f t="shared" si="35"/>
        <v>1000001</v>
      </c>
    </row>
    <row r="129" spans="1:36" x14ac:dyDescent="0.3">
      <c r="A129">
        <v>128</v>
      </c>
      <c r="B129" t="s">
        <v>179</v>
      </c>
      <c r="C129">
        <v>62</v>
      </c>
      <c r="D129">
        <v>0</v>
      </c>
      <c r="E129">
        <v>10</v>
      </c>
      <c r="F129">
        <v>11</v>
      </c>
      <c r="G129">
        <v>80</v>
      </c>
      <c r="H129">
        <v>0</v>
      </c>
      <c r="I129">
        <v>37</v>
      </c>
      <c r="J129">
        <v>0</v>
      </c>
      <c r="K129">
        <v>9</v>
      </c>
      <c r="L129">
        <v>5</v>
      </c>
      <c r="N129">
        <v>1000000</v>
      </c>
      <c r="O129">
        <f t="shared" si="21"/>
        <v>63</v>
      </c>
      <c r="P129">
        <f t="shared" si="22"/>
        <v>1</v>
      </c>
      <c r="Q129">
        <f t="shared" si="23"/>
        <v>11</v>
      </c>
      <c r="R129">
        <f t="shared" si="23"/>
        <v>12</v>
      </c>
      <c r="S129">
        <f t="shared" si="23"/>
        <v>81</v>
      </c>
      <c r="T129">
        <f t="shared" si="23"/>
        <v>1</v>
      </c>
      <c r="U129">
        <f t="shared" si="38"/>
        <v>38</v>
      </c>
      <c r="V129">
        <f t="shared" si="38"/>
        <v>1</v>
      </c>
      <c r="W129">
        <f t="shared" si="36"/>
        <v>10</v>
      </c>
      <c r="X129">
        <f t="shared" si="37"/>
        <v>6</v>
      </c>
      <c r="Y129">
        <f t="shared" si="24"/>
        <v>1000001</v>
      </c>
      <c r="Z129">
        <f t="shared" si="25"/>
        <v>39</v>
      </c>
      <c r="AA129">
        <f t="shared" si="26"/>
        <v>101</v>
      </c>
      <c r="AB129">
        <f t="shared" si="27"/>
        <v>91</v>
      </c>
      <c r="AC129">
        <f t="shared" si="28"/>
        <v>90</v>
      </c>
      <c r="AD129">
        <f t="shared" si="29"/>
        <v>21</v>
      </c>
      <c r="AE129">
        <f t="shared" si="30"/>
        <v>101</v>
      </c>
      <c r="AF129">
        <f t="shared" si="31"/>
        <v>64</v>
      </c>
      <c r="AG129">
        <f t="shared" si="32"/>
        <v>101</v>
      </c>
      <c r="AH129">
        <f t="shared" si="33"/>
        <v>92</v>
      </c>
      <c r="AI129">
        <f t="shared" si="34"/>
        <v>96</v>
      </c>
      <c r="AJ129">
        <f t="shared" si="35"/>
        <v>1000001</v>
      </c>
    </row>
    <row r="130" spans="1:36" x14ac:dyDescent="0.3">
      <c r="A130">
        <v>129</v>
      </c>
      <c r="B130" t="s">
        <v>180</v>
      </c>
      <c r="C130">
        <v>64</v>
      </c>
      <c r="D130">
        <v>0</v>
      </c>
      <c r="E130">
        <v>9</v>
      </c>
      <c r="F130">
        <v>10</v>
      </c>
      <c r="G130">
        <v>83</v>
      </c>
      <c r="H130">
        <v>0</v>
      </c>
      <c r="I130">
        <v>0</v>
      </c>
      <c r="J130">
        <v>0</v>
      </c>
      <c r="K130">
        <v>15</v>
      </c>
      <c r="L130">
        <v>7</v>
      </c>
      <c r="N130">
        <v>1000000</v>
      </c>
      <c r="O130">
        <f t="shared" si="21"/>
        <v>65</v>
      </c>
      <c r="P130">
        <f t="shared" si="22"/>
        <v>1</v>
      </c>
      <c r="Q130">
        <f t="shared" si="23"/>
        <v>10</v>
      </c>
      <c r="R130">
        <f t="shared" si="23"/>
        <v>11</v>
      </c>
      <c r="S130">
        <f t="shared" si="23"/>
        <v>84</v>
      </c>
      <c r="T130">
        <f t="shared" ref="T130:V193" si="39">H130+1</f>
        <v>1</v>
      </c>
      <c r="U130">
        <f t="shared" si="38"/>
        <v>1</v>
      </c>
      <c r="V130">
        <f t="shared" si="38"/>
        <v>1</v>
      </c>
      <c r="W130">
        <f t="shared" si="36"/>
        <v>16</v>
      </c>
      <c r="X130">
        <f t="shared" si="37"/>
        <v>8</v>
      </c>
      <c r="Y130">
        <f t="shared" si="24"/>
        <v>1000001</v>
      </c>
      <c r="Z130">
        <f t="shared" si="25"/>
        <v>37</v>
      </c>
      <c r="AA130">
        <f t="shared" si="26"/>
        <v>101</v>
      </c>
      <c r="AB130">
        <f t="shared" si="27"/>
        <v>92</v>
      </c>
      <c r="AC130">
        <f t="shared" si="28"/>
        <v>91</v>
      </c>
      <c r="AD130">
        <f t="shared" si="29"/>
        <v>18</v>
      </c>
      <c r="AE130">
        <f t="shared" si="30"/>
        <v>101</v>
      </c>
      <c r="AF130">
        <f t="shared" si="31"/>
        <v>101</v>
      </c>
      <c r="AG130">
        <f t="shared" si="32"/>
        <v>101</v>
      </c>
      <c r="AH130">
        <f t="shared" si="33"/>
        <v>86</v>
      </c>
      <c r="AI130">
        <f t="shared" si="34"/>
        <v>94</v>
      </c>
      <c r="AJ130">
        <f t="shared" si="35"/>
        <v>1000001</v>
      </c>
    </row>
    <row r="131" spans="1:36" x14ac:dyDescent="0.3">
      <c r="A131">
        <v>130</v>
      </c>
      <c r="B131" t="s">
        <v>181</v>
      </c>
      <c r="C131">
        <v>64</v>
      </c>
      <c r="D131">
        <v>0</v>
      </c>
      <c r="E131">
        <v>11</v>
      </c>
      <c r="F131">
        <v>22</v>
      </c>
      <c r="G131">
        <v>87</v>
      </c>
      <c r="H131">
        <v>0</v>
      </c>
      <c r="I131">
        <v>62</v>
      </c>
      <c r="J131">
        <v>0</v>
      </c>
      <c r="K131">
        <v>17</v>
      </c>
      <c r="L131">
        <v>7</v>
      </c>
      <c r="N131">
        <v>1000000</v>
      </c>
      <c r="O131">
        <f t="shared" ref="O131:O194" si="40">C131+1</f>
        <v>65</v>
      </c>
      <c r="P131">
        <f t="shared" ref="P131:P194" si="41">D131+1</f>
        <v>1</v>
      </c>
      <c r="Q131">
        <f t="shared" ref="Q131:V194" si="42">E131+1</f>
        <v>12</v>
      </c>
      <c r="R131">
        <f t="shared" si="42"/>
        <v>23</v>
      </c>
      <c r="S131">
        <f t="shared" si="42"/>
        <v>88</v>
      </c>
      <c r="T131">
        <f t="shared" si="39"/>
        <v>1</v>
      </c>
      <c r="U131">
        <f t="shared" si="38"/>
        <v>63</v>
      </c>
      <c r="V131">
        <f t="shared" si="38"/>
        <v>1</v>
      </c>
      <c r="W131">
        <f t="shared" si="36"/>
        <v>18</v>
      </c>
      <c r="X131">
        <f t="shared" si="37"/>
        <v>8</v>
      </c>
      <c r="Y131">
        <f t="shared" ref="Y131:Y194" si="43">N131+1</f>
        <v>1000001</v>
      </c>
      <c r="Z131">
        <f t="shared" ref="Z131:Z194" si="44">102-O131</f>
        <v>37</v>
      </c>
      <c r="AA131">
        <f t="shared" ref="AA131:AA194" si="45">102-P131</f>
        <v>101</v>
      </c>
      <c r="AB131">
        <f t="shared" ref="AB131:AB194" si="46">102-Q131</f>
        <v>90</v>
      </c>
      <c r="AC131">
        <f t="shared" ref="AC131:AC194" si="47">102-R131</f>
        <v>79</v>
      </c>
      <c r="AD131">
        <f t="shared" ref="AD131:AD194" si="48">102-S131</f>
        <v>14</v>
      </c>
      <c r="AE131">
        <f t="shared" ref="AE131:AE194" si="49">102-T131</f>
        <v>101</v>
      </c>
      <c r="AF131">
        <f t="shared" ref="AF131:AF194" si="50">102-U131</f>
        <v>39</v>
      </c>
      <c r="AG131">
        <f t="shared" ref="AG131:AG194" si="51">102-V131</f>
        <v>101</v>
      </c>
      <c r="AH131">
        <f t="shared" ref="AH131:AH194" si="52">102-W131</f>
        <v>84</v>
      </c>
      <c r="AI131">
        <f t="shared" ref="AI131:AI194" si="53">102-X131</f>
        <v>94</v>
      </c>
      <c r="AJ131">
        <f t="shared" ref="AJ131:AJ194" si="54">Y131</f>
        <v>1000001</v>
      </c>
    </row>
    <row r="132" spans="1:36" x14ac:dyDescent="0.3">
      <c r="A132">
        <v>131</v>
      </c>
      <c r="B132" t="s">
        <v>182</v>
      </c>
      <c r="C132">
        <v>61</v>
      </c>
      <c r="D132">
        <v>0</v>
      </c>
      <c r="E132">
        <v>10</v>
      </c>
      <c r="F132">
        <v>16</v>
      </c>
      <c r="G132">
        <v>89</v>
      </c>
      <c r="H132">
        <v>0</v>
      </c>
      <c r="I132">
        <v>59</v>
      </c>
      <c r="J132">
        <v>0</v>
      </c>
      <c r="K132">
        <v>13</v>
      </c>
      <c r="L132">
        <v>6</v>
      </c>
      <c r="N132">
        <v>1000000</v>
      </c>
      <c r="O132">
        <f t="shared" si="40"/>
        <v>62</v>
      </c>
      <c r="P132">
        <f t="shared" si="41"/>
        <v>1</v>
      </c>
      <c r="Q132">
        <f t="shared" si="42"/>
        <v>11</v>
      </c>
      <c r="R132">
        <f t="shared" si="42"/>
        <v>17</v>
      </c>
      <c r="S132">
        <f t="shared" si="42"/>
        <v>90</v>
      </c>
      <c r="T132">
        <f t="shared" si="39"/>
        <v>1</v>
      </c>
      <c r="U132">
        <f t="shared" si="38"/>
        <v>60</v>
      </c>
      <c r="V132">
        <f t="shared" si="38"/>
        <v>1</v>
      </c>
      <c r="W132">
        <f t="shared" si="36"/>
        <v>14</v>
      </c>
      <c r="X132">
        <f t="shared" si="37"/>
        <v>7</v>
      </c>
      <c r="Y132">
        <f t="shared" si="43"/>
        <v>1000001</v>
      </c>
      <c r="Z132">
        <f t="shared" si="44"/>
        <v>40</v>
      </c>
      <c r="AA132">
        <f t="shared" si="45"/>
        <v>101</v>
      </c>
      <c r="AB132">
        <f t="shared" si="46"/>
        <v>91</v>
      </c>
      <c r="AC132">
        <f t="shared" si="47"/>
        <v>85</v>
      </c>
      <c r="AD132">
        <f t="shared" si="48"/>
        <v>12</v>
      </c>
      <c r="AE132">
        <f t="shared" si="49"/>
        <v>101</v>
      </c>
      <c r="AF132">
        <f t="shared" si="50"/>
        <v>42</v>
      </c>
      <c r="AG132">
        <f t="shared" si="51"/>
        <v>101</v>
      </c>
      <c r="AH132">
        <f t="shared" si="52"/>
        <v>88</v>
      </c>
      <c r="AI132">
        <f t="shared" si="53"/>
        <v>95</v>
      </c>
      <c r="AJ132">
        <f t="shared" si="54"/>
        <v>1000001</v>
      </c>
    </row>
    <row r="133" spans="1:36" x14ac:dyDescent="0.3">
      <c r="A133">
        <v>132</v>
      </c>
      <c r="B133" t="s">
        <v>183</v>
      </c>
      <c r="C133">
        <v>69</v>
      </c>
      <c r="D133">
        <v>0</v>
      </c>
      <c r="E133">
        <v>9</v>
      </c>
      <c r="F133">
        <v>14</v>
      </c>
      <c r="G133">
        <v>85</v>
      </c>
      <c r="H133">
        <v>19</v>
      </c>
      <c r="I133">
        <v>41</v>
      </c>
      <c r="J133">
        <v>0</v>
      </c>
      <c r="K133">
        <v>13</v>
      </c>
      <c r="L133">
        <v>6</v>
      </c>
      <c r="N133">
        <v>1000000</v>
      </c>
      <c r="O133">
        <f t="shared" si="40"/>
        <v>70</v>
      </c>
      <c r="P133">
        <f t="shared" si="41"/>
        <v>1</v>
      </c>
      <c r="Q133">
        <f t="shared" si="42"/>
        <v>10</v>
      </c>
      <c r="R133">
        <f t="shared" si="42"/>
        <v>15</v>
      </c>
      <c r="S133">
        <f t="shared" si="42"/>
        <v>86</v>
      </c>
      <c r="T133">
        <f t="shared" si="39"/>
        <v>20</v>
      </c>
      <c r="U133">
        <f t="shared" si="38"/>
        <v>42</v>
      </c>
      <c r="V133">
        <f t="shared" si="38"/>
        <v>1</v>
      </c>
      <c r="W133">
        <f t="shared" si="36"/>
        <v>14</v>
      </c>
      <c r="X133">
        <f t="shared" si="37"/>
        <v>7</v>
      </c>
      <c r="Y133">
        <f t="shared" si="43"/>
        <v>1000001</v>
      </c>
      <c r="Z133">
        <f t="shared" si="44"/>
        <v>32</v>
      </c>
      <c r="AA133">
        <f t="shared" si="45"/>
        <v>101</v>
      </c>
      <c r="AB133">
        <f t="shared" si="46"/>
        <v>92</v>
      </c>
      <c r="AC133">
        <f t="shared" si="47"/>
        <v>87</v>
      </c>
      <c r="AD133">
        <f t="shared" si="48"/>
        <v>16</v>
      </c>
      <c r="AE133">
        <f t="shared" si="49"/>
        <v>82</v>
      </c>
      <c r="AF133">
        <f t="shared" si="50"/>
        <v>60</v>
      </c>
      <c r="AG133">
        <f t="shared" si="51"/>
        <v>101</v>
      </c>
      <c r="AH133">
        <f t="shared" si="52"/>
        <v>88</v>
      </c>
      <c r="AI133">
        <f t="shared" si="53"/>
        <v>95</v>
      </c>
      <c r="AJ133">
        <f t="shared" si="54"/>
        <v>1000001</v>
      </c>
    </row>
    <row r="134" spans="1:36" x14ac:dyDescent="0.3">
      <c r="A134">
        <v>133</v>
      </c>
      <c r="B134" t="s">
        <v>184</v>
      </c>
      <c r="C134">
        <v>66</v>
      </c>
      <c r="D134">
        <v>0</v>
      </c>
      <c r="E134">
        <v>11</v>
      </c>
      <c r="F134">
        <v>17</v>
      </c>
      <c r="G134">
        <v>88</v>
      </c>
      <c r="H134">
        <v>0</v>
      </c>
      <c r="I134">
        <v>32</v>
      </c>
      <c r="J134">
        <v>0</v>
      </c>
      <c r="K134">
        <v>18</v>
      </c>
      <c r="L134">
        <v>6</v>
      </c>
      <c r="N134">
        <v>1000000</v>
      </c>
      <c r="O134">
        <f t="shared" si="40"/>
        <v>67</v>
      </c>
      <c r="P134">
        <f t="shared" si="41"/>
        <v>1</v>
      </c>
      <c r="Q134">
        <f t="shared" si="42"/>
        <v>12</v>
      </c>
      <c r="R134">
        <f t="shared" si="42"/>
        <v>18</v>
      </c>
      <c r="S134">
        <f t="shared" si="42"/>
        <v>89</v>
      </c>
      <c r="T134">
        <f t="shared" si="39"/>
        <v>1</v>
      </c>
      <c r="U134">
        <f t="shared" si="38"/>
        <v>33</v>
      </c>
      <c r="V134">
        <f t="shared" si="38"/>
        <v>1</v>
      </c>
      <c r="W134">
        <f t="shared" si="36"/>
        <v>19</v>
      </c>
      <c r="X134">
        <f t="shared" si="37"/>
        <v>7</v>
      </c>
      <c r="Y134">
        <f t="shared" si="43"/>
        <v>1000001</v>
      </c>
      <c r="Z134">
        <f t="shared" si="44"/>
        <v>35</v>
      </c>
      <c r="AA134">
        <f t="shared" si="45"/>
        <v>101</v>
      </c>
      <c r="AB134">
        <f t="shared" si="46"/>
        <v>90</v>
      </c>
      <c r="AC134">
        <f t="shared" si="47"/>
        <v>84</v>
      </c>
      <c r="AD134">
        <f t="shared" si="48"/>
        <v>13</v>
      </c>
      <c r="AE134">
        <f t="shared" si="49"/>
        <v>101</v>
      </c>
      <c r="AF134">
        <f t="shared" si="50"/>
        <v>69</v>
      </c>
      <c r="AG134">
        <f t="shared" si="51"/>
        <v>101</v>
      </c>
      <c r="AH134">
        <f t="shared" si="52"/>
        <v>83</v>
      </c>
      <c r="AI134">
        <f t="shared" si="53"/>
        <v>95</v>
      </c>
      <c r="AJ134">
        <f t="shared" si="54"/>
        <v>1000001</v>
      </c>
    </row>
    <row r="135" spans="1:36" x14ac:dyDescent="0.3">
      <c r="A135">
        <v>134</v>
      </c>
      <c r="B135" t="s">
        <v>185</v>
      </c>
      <c r="C135">
        <v>64</v>
      </c>
      <c r="D135">
        <v>0</v>
      </c>
      <c r="E135">
        <v>11</v>
      </c>
      <c r="F135">
        <v>12</v>
      </c>
      <c r="G135">
        <v>86</v>
      </c>
      <c r="H135">
        <v>21</v>
      </c>
      <c r="I135">
        <v>61</v>
      </c>
      <c r="J135">
        <v>0</v>
      </c>
      <c r="K135">
        <v>14</v>
      </c>
      <c r="L135">
        <v>6</v>
      </c>
      <c r="N135">
        <v>1000000</v>
      </c>
      <c r="O135">
        <f t="shared" si="40"/>
        <v>65</v>
      </c>
      <c r="P135">
        <f t="shared" si="41"/>
        <v>1</v>
      </c>
      <c r="Q135">
        <f t="shared" si="42"/>
        <v>12</v>
      </c>
      <c r="R135">
        <f t="shared" si="42"/>
        <v>13</v>
      </c>
      <c r="S135">
        <f t="shared" si="42"/>
        <v>87</v>
      </c>
      <c r="T135">
        <f t="shared" si="39"/>
        <v>22</v>
      </c>
      <c r="U135">
        <f t="shared" si="38"/>
        <v>62</v>
      </c>
      <c r="V135">
        <f t="shared" si="38"/>
        <v>1</v>
      </c>
      <c r="W135">
        <f t="shared" si="36"/>
        <v>15</v>
      </c>
      <c r="X135">
        <f t="shared" si="37"/>
        <v>7</v>
      </c>
      <c r="Y135">
        <f t="shared" si="43"/>
        <v>1000001</v>
      </c>
      <c r="Z135">
        <f t="shared" si="44"/>
        <v>37</v>
      </c>
      <c r="AA135">
        <f t="shared" si="45"/>
        <v>101</v>
      </c>
      <c r="AB135">
        <f t="shared" si="46"/>
        <v>90</v>
      </c>
      <c r="AC135">
        <f t="shared" si="47"/>
        <v>89</v>
      </c>
      <c r="AD135">
        <f t="shared" si="48"/>
        <v>15</v>
      </c>
      <c r="AE135">
        <f t="shared" si="49"/>
        <v>80</v>
      </c>
      <c r="AF135">
        <f t="shared" si="50"/>
        <v>40</v>
      </c>
      <c r="AG135">
        <f t="shared" si="51"/>
        <v>101</v>
      </c>
      <c r="AH135">
        <f t="shared" si="52"/>
        <v>87</v>
      </c>
      <c r="AI135">
        <f t="shared" si="53"/>
        <v>95</v>
      </c>
      <c r="AJ135">
        <f t="shared" si="54"/>
        <v>1000001</v>
      </c>
    </row>
    <row r="136" spans="1:36" x14ac:dyDescent="0.3">
      <c r="A136">
        <v>135</v>
      </c>
      <c r="B136" t="s">
        <v>186</v>
      </c>
      <c r="C136">
        <v>54</v>
      </c>
      <c r="D136">
        <v>0</v>
      </c>
      <c r="E136">
        <v>9</v>
      </c>
      <c r="F136">
        <v>13</v>
      </c>
      <c r="G136">
        <v>83</v>
      </c>
      <c r="H136">
        <v>0</v>
      </c>
      <c r="I136">
        <v>41</v>
      </c>
      <c r="J136">
        <v>0</v>
      </c>
      <c r="K136">
        <v>18</v>
      </c>
      <c r="L136">
        <v>5</v>
      </c>
      <c r="N136">
        <v>1000000</v>
      </c>
      <c r="O136">
        <f t="shared" si="40"/>
        <v>55</v>
      </c>
      <c r="P136">
        <f t="shared" si="41"/>
        <v>1</v>
      </c>
      <c r="Q136">
        <f t="shared" si="42"/>
        <v>10</v>
      </c>
      <c r="R136">
        <f t="shared" si="42"/>
        <v>14</v>
      </c>
      <c r="S136">
        <f t="shared" si="42"/>
        <v>84</v>
      </c>
      <c r="T136">
        <f t="shared" si="39"/>
        <v>1</v>
      </c>
      <c r="U136">
        <f t="shared" si="38"/>
        <v>42</v>
      </c>
      <c r="V136">
        <f t="shared" si="38"/>
        <v>1</v>
      </c>
      <c r="W136">
        <f t="shared" si="36"/>
        <v>19</v>
      </c>
      <c r="X136">
        <f t="shared" si="37"/>
        <v>6</v>
      </c>
      <c r="Y136">
        <f t="shared" si="43"/>
        <v>1000001</v>
      </c>
      <c r="Z136">
        <f t="shared" si="44"/>
        <v>47</v>
      </c>
      <c r="AA136">
        <f t="shared" si="45"/>
        <v>101</v>
      </c>
      <c r="AB136">
        <f t="shared" si="46"/>
        <v>92</v>
      </c>
      <c r="AC136">
        <f t="shared" si="47"/>
        <v>88</v>
      </c>
      <c r="AD136">
        <f t="shared" si="48"/>
        <v>18</v>
      </c>
      <c r="AE136">
        <f t="shared" si="49"/>
        <v>101</v>
      </c>
      <c r="AF136">
        <f t="shared" si="50"/>
        <v>60</v>
      </c>
      <c r="AG136">
        <f t="shared" si="51"/>
        <v>101</v>
      </c>
      <c r="AH136">
        <f t="shared" si="52"/>
        <v>83</v>
      </c>
      <c r="AI136">
        <f t="shared" si="53"/>
        <v>96</v>
      </c>
      <c r="AJ136">
        <f t="shared" si="54"/>
        <v>1000001</v>
      </c>
    </row>
    <row r="137" spans="1:36" x14ac:dyDescent="0.3">
      <c r="A137">
        <v>136</v>
      </c>
      <c r="B137" t="s">
        <v>187</v>
      </c>
      <c r="C137">
        <v>51</v>
      </c>
      <c r="D137">
        <v>0</v>
      </c>
      <c r="E137">
        <v>9</v>
      </c>
      <c r="F137">
        <v>15</v>
      </c>
      <c r="G137">
        <v>88</v>
      </c>
      <c r="H137">
        <v>0</v>
      </c>
      <c r="I137">
        <v>38</v>
      </c>
      <c r="J137">
        <v>0</v>
      </c>
      <c r="K137">
        <v>14</v>
      </c>
      <c r="L137">
        <v>6</v>
      </c>
      <c r="N137">
        <v>1000000</v>
      </c>
      <c r="O137">
        <f t="shared" si="40"/>
        <v>52</v>
      </c>
      <c r="P137">
        <f t="shared" si="41"/>
        <v>1</v>
      </c>
      <c r="Q137">
        <f t="shared" si="42"/>
        <v>10</v>
      </c>
      <c r="R137">
        <f t="shared" si="42"/>
        <v>16</v>
      </c>
      <c r="S137">
        <f t="shared" si="42"/>
        <v>89</v>
      </c>
      <c r="T137">
        <f t="shared" si="39"/>
        <v>1</v>
      </c>
      <c r="U137">
        <f t="shared" si="38"/>
        <v>39</v>
      </c>
      <c r="V137">
        <f t="shared" si="38"/>
        <v>1</v>
      </c>
      <c r="W137">
        <f t="shared" si="36"/>
        <v>15</v>
      </c>
      <c r="X137">
        <f t="shared" si="37"/>
        <v>7</v>
      </c>
      <c r="Y137">
        <f t="shared" si="43"/>
        <v>1000001</v>
      </c>
      <c r="Z137">
        <f t="shared" si="44"/>
        <v>50</v>
      </c>
      <c r="AA137">
        <f t="shared" si="45"/>
        <v>101</v>
      </c>
      <c r="AB137">
        <f t="shared" si="46"/>
        <v>92</v>
      </c>
      <c r="AC137">
        <f t="shared" si="47"/>
        <v>86</v>
      </c>
      <c r="AD137">
        <f t="shared" si="48"/>
        <v>13</v>
      </c>
      <c r="AE137">
        <f t="shared" si="49"/>
        <v>101</v>
      </c>
      <c r="AF137">
        <f t="shared" si="50"/>
        <v>63</v>
      </c>
      <c r="AG137">
        <f t="shared" si="51"/>
        <v>101</v>
      </c>
      <c r="AH137">
        <f t="shared" si="52"/>
        <v>87</v>
      </c>
      <c r="AI137">
        <f t="shared" si="53"/>
        <v>95</v>
      </c>
      <c r="AJ137">
        <f t="shared" si="54"/>
        <v>1000001</v>
      </c>
    </row>
    <row r="138" spans="1:36" x14ac:dyDescent="0.3">
      <c r="A138">
        <v>137</v>
      </c>
      <c r="B138" t="s">
        <v>188</v>
      </c>
      <c r="C138">
        <v>50</v>
      </c>
      <c r="D138">
        <v>0</v>
      </c>
      <c r="E138">
        <v>9</v>
      </c>
      <c r="F138">
        <v>12</v>
      </c>
      <c r="G138">
        <v>88</v>
      </c>
      <c r="H138">
        <v>0</v>
      </c>
      <c r="I138">
        <v>0</v>
      </c>
      <c r="J138">
        <v>0</v>
      </c>
      <c r="K138">
        <v>13</v>
      </c>
      <c r="L138">
        <v>5</v>
      </c>
      <c r="N138">
        <v>1000000</v>
      </c>
      <c r="O138">
        <f t="shared" si="40"/>
        <v>51</v>
      </c>
      <c r="P138">
        <f t="shared" si="41"/>
        <v>1</v>
      </c>
      <c r="Q138">
        <f t="shared" si="42"/>
        <v>10</v>
      </c>
      <c r="R138">
        <f t="shared" si="42"/>
        <v>13</v>
      </c>
      <c r="S138">
        <f t="shared" si="42"/>
        <v>89</v>
      </c>
      <c r="T138">
        <f t="shared" si="39"/>
        <v>1</v>
      </c>
      <c r="U138">
        <f t="shared" si="38"/>
        <v>1</v>
      </c>
      <c r="V138">
        <f t="shared" si="38"/>
        <v>1</v>
      </c>
      <c r="W138">
        <f t="shared" si="36"/>
        <v>14</v>
      </c>
      <c r="X138">
        <f t="shared" si="37"/>
        <v>6</v>
      </c>
      <c r="Y138">
        <f t="shared" si="43"/>
        <v>1000001</v>
      </c>
      <c r="Z138">
        <f t="shared" si="44"/>
        <v>51</v>
      </c>
      <c r="AA138">
        <f t="shared" si="45"/>
        <v>101</v>
      </c>
      <c r="AB138">
        <f t="shared" si="46"/>
        <v>92</v>
      </c>
      <c r="AC138">
        <f t="shared" si="47"/>
        <v>89</v>
      </c>
      <c r="AD138">
        <f t="shared" si="48"/>
        <v>13</v>
      </c>
      <c r="AE138">
        <f t="shared" si="49"/>
        <v>101</v>
      </c>
      <c r="AF138">
        <f t="shared" si="50"/>
        <v>101</v>
      </c>
      <c r="AG138">
        <f t="shared" si="51"/>
        <v>101</v>
      </c>
      <c r="AH138">
        <f t="shared" si="52"/>
        <v>88</v>
      </c>
      <c r="AI138">
        <f t="shared" si="53"/>
        <v>96</v>
      </c>
      <c r="AJ138">
        <f t="shared" si="54"/>
        <v>1000001</v>
      </c>
    </row>
    <row r="139" spans="1:36" x14ac:dyDescent="0.3">
      <c r="A139">
        <v>138</v>
      </c>
      <c r="B139" t="s">
        <v>189</v>
      </c>
      <c r="C139">
        <v>46</v>
      </c>
      <c r="D139">
        <v>0</v>
      </c>
      <c r="E139">
        <v>11</v>
      </c>
      <c r="F139">
        <v>10</v>
      </c>
      <c r="G139">
        <v>82</v>
      </c>
      <c r="H139">
        <v>0</v>
      </c>
      <c r="I139">
        <v>37</v>
      </c>
      <c r="J139">
        <v>0</v>
      </c>
      <c r="K139">
        <v>16</v>
      </c>
      <c r="L139">
        <v>5</v>
      </c>
      <c r="N139">
        <v>1000000</v>
      </c>
      <c r="O139">
        <f t="shared" si="40"/>
        <v>47</v>
      </c>
      <c r="P139">
        <f t="shared" si="41"/>
        <v>1</v>
      </c>
      <c r="Q139">
        <f t="shared" si="42"/>
        <v>12</v>
      </c>
      <c r="R139">
        <f t="shared" si="42"/>
        <v>11</v>
      </c>
      <c r="S139">
        <f t="shared" si="42"/>
        <v>83</v>
      </c>
      <c r="T139">
        <f t="shared" si="39"/>
        <v>1</v>
      </c>
      <c r="U139">
        <f t="shared" si="38"/>
        <v>38</v>
      </c>
      <c r="V139">
        <f t="shared" si="38"/>
        <v>1</v>
      </c>
      <c r="W139">
        <f t="shared" si="36"/>
        <v>17</v>
      </c>
      <c r="X139">
        <f t="shared" si="37"/>
        <v>6</v>
      </c>
      <c r="Y139">
        <f t="shared" si="43"/>
        <v>1000001</v>
      </c>
      <c r="Z139">
        <f t="shared" si="44"/>
        <v>55</v>
      </c>
      <c r="AA139">
        <f t="shared" si="45"/>
        <v>101</v>
      </c>
      <c r="AB139">
        <f t="shared" si="46"/>
        <v>90</v>
      </c>
      <c r="AC139">
        <f t="shared" si="47"/>
        <v>91</v>
      </c>
      <c r="AD139">
        <f t="shared" si="48"/>
        <v>19</v>
      </c>
      <c r="AE139">
        <f t="shared" si="49"/>
        <v>101</v>
      </c>
      <c r="AF139">
        <f t="shared" si="50"/>
        <v>64</v>
      </c>
      <c r="AG139">
        <f t="shared" si="51"/>
        <v>101</v>
      </c>
      <c r="AH139">
        <f t="shared" si="52"/>
        <v>85</v>
      </c>
      <c r="AI139">
        <f t="shared" si="53"/>
        <v>96</v>
      </c>
      <c r="AJ139">
        <f t="shared" si="54"/>
        <v>1000001</v>
      </c>
    </row>
    <row r="140" spans="1:36" x14ac:dyDescent="0.3">
      <c r="A140">
        <v>139</v>
      </c>
      <c r="B140" t="s">
        <v>190</v>
      </c>
      <c r="C140">
        <v>54</v>
      </c>
      <c r="D140">
        <v>0</v>
      </c>
      <c r="E140">
        <v>8</v>
      </c>
      <c r="F140">
        <v>10</v>
      </c>
      <c r="G140">
        <v>83</v>
      </c>
      <c r="H140">
        <v>0</v>
      </c>
      <c r="I140">
        <v>43</v>
      </c>
      <c r="J140">
        <v>0</v>
      </c>
      <c r="K140">
        <v>14</v>
      </c>
      <c r="L140">
        <v>5</v>
      </c>
      <c r="N140">
        <v>1000000</v>
      </c>
      <c r="O140">
        <f t="shared" si="40"/>
        <v>55</v>
      </c>
      <c r="P140">
        <f t="shared" si="41"/>
        <v>1</v>
      </c>
      <c r="Q140">
        <f t="shared" si="42"/>
        <v>9</v>
      </c>
      <c r="R140">
        <f t="shared" si="42"/>
        <v>11</v>
      </c>
      <c r="S140">
        <f t="shared" si="42"/>
        <v>84</v>
      </c>
      <c r="T140">
        <f t="shared" si="39"/>
        <v>1</v>
      </c>
      <c r="U140">
        <f t="shared" si="38"/>
        <v>44</v>
      </c>
      <c r="V140">
        <f t="shared" si="38"/>
        <v>1</v>
      </c>
      <c r="W140">
        <f t="shared" si="36"/>
        <v>15</v>
      </c>
      <c r="X140">
        <f t="shared" si="37"/>
        <v>6</v>
      </c>
      <c r="Y140">
        <f t="shared" si="43"/>
        <v>1000001</v>
      </c>
      <c r="Z140">
        <f t="shared" si="44"/>
        <v>47</v>
      </c>
      <c r="AA140">
        <f t="shared" si="45"/>
        <v>101</v>
      </c>
      <c r="AB140">
        <f t="shared" si="46"/>
        <v>93</v>
      </c>
      <c r="AC140">
        <f t="shared" si="47"/>
        <v>91</v>
      </c>
      <c r="AD140">
        <f t="shared" si="48"/>
        <v>18</v>
      </c>
      <c r="AE140">
        <f t="shared" si="49"/>
        <v>101</v>
      </c>
      <c r="AF140">
        <f t="shared" si="50"/>
        <v>58</v>
      </c>
      <c r="AG140">
        <f t="shared" si="51"/>
        <v>101</v>
      </c>
      <c r="AH140">
        <f t="shared" si="52"/>
        <v>87</v>
      </c>
      <c r="AI140">
        <f t="shared" si="53"/>
        <v>96</v>
      </c>
      <c r="AJ140">
        <f t="shared" si="54"/>
        <v>1000001</v>
      </c>
    </row>
    <row r="141" spans="1:36" x14ac:dyDescent="0.3">
      <c r="A141">
        <v>140</v>
      </c>
      <c r="B141" t="s">
        <v>191</v>
      </c>
      <c r="C141">
        <v>49</v>
      </c>
      <c r="D141">
        <v>0</v>
      </c>
      <c r="E141">
        <v>8</v>
      </c>
      <c r="F141">
        <v>12</v>
      </c>
      <c r="G141">
        <v>100</v>
      </c>
      <c r="H141">
        <v>0</v>
      </c>
      <c r="I141">
        <v>68</v>
      </c>
      <c r="J141">
        <v>0</v>
      </c>
      <c r="K141">
        <v>17</v>
      </c>
      <c r="L141">
        <v>5</v>
      </c>
      <c r="N141">
        <v>1000000</v>
      </c>
      <c r="O141">
        <f t="shared" si="40"/>
        <v>50</v>
      </c>
      <c r="P141">
        <f t="shared" si="41"/>
        <v>1</v>
      </c>
      <c r="Q141">
        <f t="shared" si="42"/>
        <v>9</v>
      </c>
      <c r="R141">
        <f t="shared" si="42"/>
        <v>13</v>
      </c>
      <c r="S141">
        <f t="shared" si="42"/>
        <v>101</v>
      </c>
      <c r="T141">
        <f t="shared" si="39"/>
        <v>1</v>
      </c>
      <c r="U141">
        <f t="shared" si="38"/>
        <v>69</v>
      </c>
      <c r="V141">
        <f t="shared" si="38"/>
        <v>1</v>
      </c>
      <c r="W141">
        <f t="shared" si="36"/>
        <v>18</v>
      </c>
      <c r="X141">
        <f t="shared" si="37"/>
        <v>6</v>
      </c>
      <c r="Y141">
        <f t="shared" si="43"/>
        <v>1000001</v>
      </c>
      <c r="Z141">
        <f t="shared" si="44"/>
        <v>52</v>
      </c>
      <c r="AA141">
        <f t="shared" si="45"/>
        <v>101</v>
      </c>
      <c r="AB141">
        <f t="shared" si="46"/>
        <v>93</v>
      </c>
      <c r="AC141">
        <f t="shared" si="47"/>
        <v>89</v>
      </c>
      <c r="AD141">
        <f t="shared" si="48"/>
        <v>1</v>
      </c>
      <c r="AE141">
        <f t="shared" si="49"/>
        <v>101</v>
      </c>
      <c r="AF141">
        <f t="shared" si="50"/>
        <v>33</v>
      </c>
      <c r="AG141">
        <f t="shared" si="51"/>
        <v>101</v>
      </c>
      <c r="AH141">
        <f t="shared" si="52"/>
        <v>84</v>
      </c>
      <c r="AI141">
        <f t="shared" si="53"/>
        <v>96</v>
      </c>
      <c r="AJ141">
        <f t="shared" si="54"/>
        <v>1000001</v>
      </c>
    </row>
    <row r="142" spans="1:36" x14ac:dyDescent="0.3">
      <c r="A142">
        <v>141</v>
      </c>
      <c r="B142" t="s">
        <v>192</v>
      </c>
      <c r="C142">
        <v>48</v>
      </c>
      <c r="D142">
        <v>0</v>
      </c>
      <c r="E142">
        <v>9</v>
      </c>
      <c r="F142">
        <v>12</v>
      </c>
      <c r="G142">
        <v>99</v>
      </c>
      <c r="H142">
        <v>0</v>
      </c>
      <c r="I142">
        <v>62</v>
      </c>
      <c r="J142">
        <v>0</v>
      </c>
      <c r="K142">
        <v>18</v>
      </c>
      <c r="L142">
        <v>5</v>
      </c>
      <c r="N142">
        <v>1000000</v>
      </c>
      <c r="O142">
        <f t="shared" si="40"/>
        <v>49</v>
      </c>
      <c r="P142">
        <f t="shared" si="41"/>
        <v>1</v>
      </c>
      <c r="Q142">
        <f t="shared" si="42"/>
        <v>10</v>
      </c>
      <c r="R142">
        <f t="shared" si="42"/>
        <v>13</v>
      </c>
      <c r="S142">
        <f t="shared" si="42"/>
        <v>100</v>
      </c>
      <c r="T142">
        <f t="shared" si="39"/>
        <v>1</v>
      </c>
      <c r="U142">
        <f t="shared" si="38"/>
        <v>63</v>
      </c>
      <c r="V142">
        <f t="shared" si="38"/>
        <v>1</v>
      </c>
      <c r="W142">
        <f t="shared" si="36"/>
        <v>19</v>
      </c>
      <c r="X142">
        <f t="shared" si="37"/>
        <v>6</v>
      </c>
      <c r="Y142">
        <f t="shared" si="43"/>
        <v>1000001</v>
      </c>
      <c r="Z142">
        <f t="shared" si="44"/>
        <v>53</v>
      </c>
      <c r="AA142">
        <f t="shared" si="45"/>
        <v>101</v>
      </c>
      <c r="AB142">
        <f t="shared" si="46"/>
        <v>92</v>
      </c>
      <c r="AC142">
        <f t="shared" si="47"/>
        <v>89</v>
      </c>
      <c r="AD142">
        <f t="shared" si="48"/>
        <v>2</v>
      </c>
      <c r="AE142">
        <f t="shared" si="49"/>
        <v>101</v>
      </c>
      <c r="AF142">
        <f t="shared" si="50"/>
        <v>39</v>
      </c>
      <c r="AG142">
        <f t="shared" si="51"/>
        <v>101</v>
      </c>
      <c r="AH142">
        <f t="shared" si="52"/>
        <v>83</v>
      </c>
      <c r="AI142">
        <f t="shared" si="53"/>
        <v>96</v>
      </c>
      <c r="AJ142">
        <f t="shared" si="54"/>
        <v>1000001</v>
      </c>
    </row>
    <row r="143" spans="1:36" x14ac:dyDescent="0.3">
      <c r="A143">
        <v>142</v>
      </c>
      <c r="B143" t="s">
        <v>193</v>
      </c>
      <c r="C143">
        <v>45</v>
      </c>
      <c r="D143">
        <v>0</v>
      </c>
      <c r="E143">
        <v>8</v>
      </c>
      <c r="F143">
        <v>10</v>
      </c>
      <c r="G143">
        <v>96</v>
      </c>
      <c r="H143">
        <v>21</v>
      </c>
      <c r="I143">
        <v>63</v>
      </c>
      <c r="J143">
        <v>0</v>
      </c>
      <c r="K143">
        <v>16</v>
      </c>
      <c r="L143">
        <v>6</v>
      </c>
      <c r="N143">
        <v>1000000</v>
      </c>
      <c r="O143">
        <f t="shared" si="40"/>
        <v>46</v>
      </c>
      <c r="P143">
        <f t="shared" si="41"/>
        <v>1</v>
      </c>
      <c r="Q143">
        <f t="shared" si="42"/>
        <v>9</v>
      </c>
      <c r="R143">
        <f t="shared" si="42"/>
        <v>11</v>
      </c>
      <c r="S143">
        <f t="shared" si="42"/>
        <v>97</v>
      </c>
      <c r="T143">
        <f t="shared" si="39"/>
        <v>22</v>
      </c>
      <c r="U143">
        <f t="shared" si="38"/>
        <v>64</v>
      </c>
      <c r="V143">
        <f t="shared" si="38"/>
        <v>1</v>
      </c>
      <c r="W143">
        <f t="shared" si="36"/>
        <v>17</v>
      </c>
      <c r="X143">
        <f t="shared" si="37"/>
        <v>7</v>
      </c>
      <c r="Y143">
        <f t="shared" si="43"/>
        <v>1000001</v>
      </c>
      <c r="Z143">
        <f t="shared" si="44"/>
        <v>56</v>
      </c>
      <c r="AA143">
        <f t="shared" si="45"/>
        <v>101</v>
      </c>
      <c r="AB143">
        <f t="shared" si="46"/>
        <v>93</v>
      </c>
      <c r="AC143">
        <f t="shared" si="47"/>
        <v>91</v>
      </c>
      <c r="AD143">
        <f t="shared" si="48"/>
        <v>5</v>
      </c>
      <c r="AE143">
        <f t="shared" si="49"/>
        <v>80</v>
      </c>
      <c r="AF143">
        <f t="shared" si="50"/>
        <v>38</v>
      </c>
      <c r="AG143">
        <f t="shared" si="51"/>
        <v>101</v>
      </c>
      <c r="AH143">
        <f t="shared" si="52"/>
        <v>85</v>
      </c>
      <c r="AI143">
        <f t="shared" si="53"/>
        <v>95</v>
      </c>
      <c r="AJ143">
        <f t="shared" si="54"/>
        <v>1000001</v>
      </c>
    </row>
    <row r="144" spans="1:36" x14ac:dyDescent="0.3">
      <c r="A144">
        <v>143</v>
      </c>
      <c r="B144" t="s">
        <v>194</v>
      </c>
      <c r="C144">
        <v>40</v>
      </c>
      <c r="D144">
        <v>0</v>
      </c>
      <c r="E144">
        <v>9</v>
      </c>
      <c r="F144">
        <v>16</v>
      </c>
      <c r="G144">
        <v>85</v>
      </c>
      <c r="H144">
        <v>20</v>
      </c>
      <c r="I144">
        <v>38</v>
      </c>
      <c r="J144">
        <v>0</v>
      </c>
      <c r="K144">
        <v>20</v>
      </c>
      <c r="L144">
        <v>5</v>
      </c>
      <c r="N144">
        <v>1000000</v>
      </c>
      <c r="O144">
        <f t="shared" si="40"/>
        <v>41</v>
      </c>
      <c r="P144">
        <f t="shared" si="41"/>
        <v>1</v>
      </c>
      <c r="Q144">
        <f t="shared" si="42"/>
        <v>10</v>
      </c>
      <c r="R144">
        <f t="shared" si="42"/>
        <v>17</v>
      </c>
      <c r="S144">
        <f t="shared" si="42"/>
        <v>86</v>
      </c>
      <c r="T144">
        <f t="shared" si="39"/>
        <v>21</v>
      </c>
      <c r="U144">
        <f t="shared" si="38"/>
        <v>39</v>
      </c>
      <c r="V144">
        <f t="shared" si="38"/>
        <v>1</v>
      </c>
      <c r="W144">
        <f t="shared" si="36"/>
        <v>21</v>
      </c>
      <c r="X144">
        <f t="shared" si="37"/>
        <v>6</v>
      </c>
      <c r="Y144">
        <f t="shared" si="43"/>
        <v>1000001</v>
      </c>
      <c r="Z144">
        <f t="shared" si="44"/>
        <v>61</v>
      </c>
      <c r="AA144">
        <f t="shared" si="45"/>
        <v>101</v>
      </c>
      <c r="AB144">
        <f t="shared" si="46"/>
        <v>92</v>
      </c>
      <c r="AC144">
        <f t="shared" si="47"/>
        <v>85</v>
      </c>
      <c r="AD144">
        <f t="shared" si="48"/>
        <v>16</v>
      </c>
      <c r="AE144">
        <f t="shared" si="49"/>
        <v>81</v>
      </c>
      <c r="AF144">
        <f t="shared" si="50"/>
        <v>63</v>
      </c>
      <c r="AG144">
        <f t="shared" si="51"/>
        <v>101</v>
      </c>
      <c r="AH144">
        <f t="shared" si="52"/>
        <v>81</v>
      </c>
      <c r="AI144">
        <f t="shared" si="53"/>
        <v>96</v>
      </c>
      <c r="AJ144">
        <f t="shared" si="54"/>
        <v>1000001</v>
      </c>
    </row>
    <row r="145" spans="1:36" x14ac:dyDescent="0.3">
      <c r="A145">
        <v>144</v>
      </c>
      <c r="B145" t="s">
        <v>195</v>
      </c>
      <c r="C145">
        <v>48</v>
      </c>
      <c r="D145">
        <v>0</v>
      </c>
      <c r="E145">
        <v>10</v>
      </c>
      <c r="F145">
        <v>14</v>
      </c>
      <c r="G145">
        <v>94</v>
      </c>
      <c r="H145">
        <v>0</v>
      </c>
      <c r="I145">
        <v>56</v>
      </c>
      <c r="J145">
        <v>0</v>
      </c>
      <c r="K145">
        <v>16</v>
      </c>
      <c r="L145">
        <v>6</v>
      </c>
      <c r="N145">
        <v>1000000</v>
      </c>
      <c r="O145">
        <f t="shared" si="40"/>
        <v>49</v>
      </c>
      <c r="P145">
        <f t="shared" si="41"/>
        <v>1</v>
      </c>
      <c r="Q145">
        <f t="shared" si="42"/>
        <v>11</v>
      </c>
      <c r="R145">
        <f t="shared" si="42"/>
        <v>15</v>
      </c>
      <c r="S145">
        <f t="shared" si="42"/>
        <v>95</v>
      </c>
      <c r="T145">
        <f t="shared" si="39"/>
        <v>1</v>
      </c>
      <c r="U145">
        <f t="shared" si="38"/>
        <v>57</v>
      </c>
      <c r="V145">
        <f t="shared" si="38"/>
        <v>1</v>
      </c>
      <c r="W145">
        <f t="shared" si="36"/>
        <v>17</v>
      </c>
      <c r="X145">
        <f t="shared" si="37"/>
        <v>7</v>
      </c>
      <c r="Y145">
        <f t="shared" si="43"/>
        <v>1000001</v>
      </c>
      <c r="Z145">
        <f t="shared" si="44"/>
        <v>53</v>
      </c>
      <c r="AA145">
        <f t="shared" si="45"/>
        <v>101</v>
      </c>
      <c r="AB145">
        <f t="shared" si="46"/>
        <v>91</v>
      </c>
      <c r="AC145">
        <f t="shared" si="47"/>
        <v>87</v>
      </c>
      <c r="AD145">
        <f t="shared" si="48"/>
        <v>7</v>
      </c>
      <c r="AE145">
        <f t="shared" si="49"/>
        <v>101</v>
      </c>
      <c r="AF145">
        <f t="shared" si="50"/>
        <v>45</v>
      </c>
      <c r="AG145">
        <f t="shared" si="51"/>
        <v>101</v>
      </c>
      <c r="AH145">
        <f t="shared" si="52"/>
        <v>85</v>
      </c>
      <c r="AI145">
        <f t="shared" si="53"/>
        <v>95</v>
      </c>
      <c r="AJ145">
        <f t="shared" si="54"/>
        <v>1000001</v>
      </c>
    </row>
    <row r="146" spans="1:36" x14ac:dyDescent="0.3">
      <c r="A146">
        <v>145</v>
      </c>
      <c r="B146" t="s">
        <v>196</v>
      </c>
      <c r="C146">
        <v>28</v>
      </c>
      <c r="D146">
        <v>0</v>
      </c>
      <c r="E146">
        <v>12</v>
      </c>
      <c r="F146">
        <v>11</v>
      </c>
      <c r="G146">
        <v>62</v>
      </c>
      <c r="H146">
        <v>0</v>
      </c>
      <c r="I146">
        <v>52</v>
      </c>
      <c r="J146">
        <v>0</v>
      </c>
      <c r="K146">
        <v>15</v>
      </c>
      <c r="L146">
        <v>5</v>
      </c>
      <c r="N146">
        <v>1000000</v>
      </c>
      <c r="O146">
        <f t="shared" si="40"/>
        <v>29</v>
      </c>
      <c r="P146">
        <f t="shared" si="41"/>
        <v>1</v>
      </c>
      <c r="Q146">
        <f t="shared" si="42"/>
        <v>13</v>
      </c>
      <c r="R146">
        <f t="shared" si="42"/>
        <v>12</v>
      </c>
      <c r="S146">
        <f t="shared" si="42"/>
        <v>63</v>
      </c>
      <c r="T146">
        <f t="shared" si="39"/>
        <v>1</v>
      </c>
      <c r="U146">
        <f t="shared" si="38"/>
        <v>53</v>
      </c>
      <c r="V146">
        <f t="shared" si="38"/>
        <v>1</v>
      </c>
      <c r="W146">
        <f t="shared" ref="W146:W209" si="55">K146+1</f>
        <v>16</v>
      </c>
      <c r="X146">
        <f t="shared" ref="X146:X209" si="56">L146+1</f>
        <v>6</v>
      </c>
      <c r="Y146">
        <f t="shared" si="43"/>
        <v>1000001</v>
      </c>
      <c r="Z146">
        <f t="shared" si="44"/>
        <v>73</v>
      </c>
      <c r="AA146">
        <f t="shared" si="45"/>
        <v>101</v>
      </c>
      <c r="AB146">
        <f t="shared" si="46"/>
        <v>89</v>
      </c>
      <c r="AC146">
        <f t="shared" si="47"/>
        <v>90</v>
      </c>
      <c r="AD146">
        <f t="shared" si="48"/>
        <v>39</v>
      </c>
      <c r="AE146">
        <f t="shared" si="49"/>
        <v>101</v>
      </c>
      <c r="AF146">
        <f t="shared" si="50"/>
        <v>49</v>
      </c>
      <c r="AG146">
        <f t="shared" si="51"/>
        <v>101</v>
      </c>
      <c r="AH146">
        <f t="shared" si="52"/>
        <v>86</v>
      </c>
      <c r="AI146">
        <f t="shared" si="53"/>
        <v>96</v>
      </c>
      <c r="AJ146">
        <f t="shared" si="54"/>
        <v>1000001</v>
      </c>
    </row>
    <row r="147" spans="1:36" x14ac:dyDescent="0.3">
      <c r="A147">
        <v>146</v>
      </c>
      <c r="B147" t="s">
        <v>197</v>
      </c>
      <c r="C147">
        <v>34</v>
      </c>
      <c r="D147">
        <v>0</v>
      </c>
      <c r="E147">
        <v>14</v>
      </c>
      <c r="F147">
        <v>16</v>
      </c>
      <c r="G147">
        <v>68</v>
      </c>
      <c r="H147">
        <v>0</v>
      </c>
      <c r="I147">
        <v>35</v>
      </c>
      <c r="J147">
        <v>0</v>
      </c>
      <c r="K147">
        <v>20</v>
      </c>
      <c r="L147">
        <v>5</v>
      </c>
      <c r="N147">
        <v>1000000</v>
      </c>
      <c r="O147">
        <f t="shared" si="40"/>
        <v>35</v>
      </c>
      <c r="P147">
        <f t="shared" si="41"/>
        <v>1</v>
      </c>
      <c r="Q147">
        <f t="shared" si="42"/>
        <v>15</v>
      </c>
      <c r="R147">
        <f t="shared" si="42"/>
        <v>17</v>
      </c>
      <c r="S147">
        <f t="shared" si="42"/>
        <v>69</v>
      </c>
      <c r="T147">
        <f t="shared" si="39"/>
        <v>1</v>
      </c>
      <c r="U147">
        <f t="shared" si="38"/>
        <v>36</v>
      </c>
      <c r="V147">
        <f t="shared" si="38"/>
        <v>1</v>
      </c>
      <c r="W147">
        <f t="shared" si="55"/>
        <v>21</v>
      </c>
      <c r="X147">
        <f t="shared" si="56"/>
        <v>6</v>
      </c>
      <c r="Y147">
        <f t="shared" si="43"/>
        <v>1000001</v>
      </c>
      <c r="Z147">
        <f t="shared" si="44"/>
        <v>67</v>
      </c>
      <c r="AA147">
        <f t="shared" si="45"/>
        <v>101</v>
      </c>
      <c r="AB147">
        <f t="shared" si="46"/>
        <v>87</v>
      </c>
      <c r="AC147">
        <f t="shared" si="47"/>
        <v>85</v>
      </c>
      <c r="AD147">
        <f t="shared" si="48"/>
        <v>33</v>
      </c>
      <c r="AE147">
        <f t="shared" si="49"/>
        <v>101</v>
      </c>
      <c r="AF147">
        <f t="shared" si="50"/>
        <v>66</v>
      </c>
      <c r="AG147">
        <f t="shared" si="51"/>
        <v>101</v>
      </c>
      <c r="AH147">
        <f t="shared" si="52"/>
        <v>81</v>
      </c>
      <c r="AI147">
        <f t="shared" si="53"/>
        <v>96</v>
      </c>
      <c r="AJ147">
        <f t="shared" si="54"/>
        <v>1000001</v>
      </c>
    </row>
    <row r="148" spans="1:36" x14ac:dyDescent="0.3">
      <c r="A148">
        <v>147</v>
      </c>
      <c r="B148" t="s">
        <v>198</v>
      </c>
      <c r="C148">
        <v>30</v>
      </c>
      <c r="D148">
        <v>0</v>
      </c>
      <c r="E148">
        <v>10</v>
      </c>
      <c r="F148">
        <v>14</v>
      </c>
      <c r="G148">
        <v>73</v>
      </c>
      <c r="H148">
        <v>0</v>
      </c>
      <c r="I148">
        <v>84</v>
      </c>
      <c r="J148">
        <v>0</v>
      </c>
      <c r="K148">
        <v>20</v>
      </c>
      <c r="L148">
        <v>4</v>
      </c>
      <c r="N148">
        <v>1000000</v>
      </c>
      <c r="O148">
        <f t="shared" si="40"/>
        <v>31</v>
      </c>
      <c r="P148">
        <f t="shared" si="41"/>
        <v>1</v>
      </c>
      <c r="Q148">
        <f t="shared" si="42"/>
        <v>11</v>
      </c>
      <c r="R148">
        <f t="shared" si="42"/>
        <v>15</v>
      </c>
      <c r="S148">
        <f t="shared" si="42"/>
        <v>74</v>
      </c>
      <c r="T148">
        <f t="shared" si="39"/>
        <v>1</v>
      </c>
      <c r="U148">
        <f t="shared" si="38"/>
        <v>85</v>
      </c>
      <c r="V148">
        <f t="shared" si="38"/>
        <v>1</v>
      </c>
      <c r="W148">
        <f t="shared" si="55"/>
        <v>21</v>
      </c>
      <c r="X148">
        <f t="shared" si="56"/>
        <v>5</v>
      </c>
      <c r="Y148">
        <f t="shared" si="43"/>
        <v>1000001</v>
      </c>
      <c r="Z148">
        <f t="shared" si="44"/>
        <v>71</v>
      </c>
      <c r="AA148">
        <f t="shared" si="45"/>
        <v>101</v>
      </c>
      <c r="AB148">
        <f t="shared" si="46"/>
        <v>91</v>
      </c>
      <c r="AC148">
        <f t="shared" si="47"/>
        <v>87</v>
      </c>
      <c r="AD148">
        <f t="shared" si="48"/>
        <v>28</v>
      </c>
      <c r="AE148">
        <f t="shared" si="49"/>
        <v>101</v>
      </c>
      <c r="AF148">
        <f t="shared" si="50"/>
        <v>17</v>
      </c>
      <c r="AG148">
        <f t="shared" si="51"/>
        <v>101</v>
      </c>
      <c r="AH148">
        <f t="shared" si="52"/>
        <v>81</v>
      </c>
      <c r="AI148">
        <f t="shared" si="53"/>
        <v>97</v>
      </c>
      <c r="AJ148">
        <f t="shared" si="54"/>
        <v>1000001</v>
      </c>
    </row>
    <row r="149" spans="1:36" x14ac:dyDescent="0.3">
      <c r="A149">
        <v>148</v>
      </c>
      <c r="B149" t="s">
        <v>199</v>
      </c>
      <c r="C149">
        <v>25</v>
      </c>
      <c r="D149">
        <v>0</v>
      </c>
      <c r="E149">
        <v>10</v>
      </c>
      <c r="F149">
        <v>16</v>
      </c>
      <c r="G149">
        <v>58</v>
      </c>
      <c r="H149">
        <v>0</v>
      </c>
      <c r="I149">
        <v>34</v>
      </c>
      <c r="J149">
        <v>0</v>
      </c>
      <c r="K149">
        <v>22</v>
      </c>
      <c r="L149">
        <v>5</v>
      </c>
      <c r="N149">
        <v>1000000</v>
      </c>
      <c r="O149">
        <f t="shared" si="40"/>
        <v>26</v>
      </c>
      <c r="P149">
        <f t="shared" si="41"/>
        <v>1</v>
      </c>
      <c r="Q149">
        <f t="shared" si="42"/>
        <v>11</v>
      </c>
      <c r="R149">
        <f t="shared" si="42"/>
        <v>17</v>
      </c>
      <c r="S149">
        <f t="shared" si="42"/>
        <v>59</v>
      </c>
      <c r="T149">
        <f t="shared" si="39"/>
        <v>1</v>
      </c>
      <c r="U149">
        <f t="shared" si="38"/>
        <v>35</v>
      </c>
      <c r="V149">
        <f t="shared" si="38"/>
        <v>1</v>
      </c>
      <c r="W149">
        <f t="shared" si="55"/>
        <v>23</v>
      </c>
      <c r="X149">
        <f t="shared" si="56"/>
        <v>6</v>
      </c>
      <c r="Y149">
        <f t="shared" si="43"/>
        <v>1000001</v>
      </c>
      <c r="Z149">
        <f t="shared" si="44"/>
        <v>76</v>
      </c>
      <c r="AA149">
        <f t="shared" si="45"/>
        <v>101</v>
      </c>
      <c r="AB149">
        <f t="shared" si="46"/>
        <v>91</v>
      </c>
      <c r="AC149">
        <f t="shared" si="47"/>
        <v>85</v>
      </c>
      <c r="AD149">
        <f t="shared" si="48"/>
        <v>43</v>
      </c>
      <c r="AE149">
        <f t="shared" si="49"/>
        <v>101</v>
      </c>
      <c r="AF149">
        <f t="shared" si="50"/>
        <v>67</v>
      </c>
      <c r="AG149">
        <f t="shared" si="51"/>
        <v>101</v>
      </c>
      <c r="AH149">
        <f t="shared" si="52"/>
        <v>79</v>
      </c>
      <c r="AI149">
        <f t="shared" si="53"/>
        <v>96</v>
      </c>
      <c r="AJ149">
        <f t="shared" si="54"/>
        <v>1000001</v>
      </c>
    </row>
    <row r="150" spans="1:36" x14ac:dyDescent="0.3">
      <c r="A150">
        <v>149</v>
      </c>
      <c r="B150" t="s">
        <v>200</v>
      </c>
      <c r="C150">
        <v>24</v>
      </c>
      <c r="D150">
        <v>0</v>
      </c>
      <c r="E150">
        <v>10</v>
      </c>
      <c r="F150">
        <v>14</v>
      </c>
      <c r="G150">
        <v>55</v>
      </c>
      <c r="H150">
        <v>0</v>
      </c>
      <c r="I150">
        <v>0</v>
      </c>
      <c r="J150">
        <v>0</v>
      </c>
      <c r="K150">
        <v>18</v>
      </c>
      <c r="L150">
        <v>4</v>
      </c>
      <c r="N150">
        <v>1000000</v>
      </c>
      <c r="O150">
        <f t="shared" si="40"/>
        <v>25</v>
      </c>
      <c r="P150">
        <f t="shared" si="41"/>
        <v>1</v>
      </c>
      <c r="Q150">
        <f t="shared" si="42"/>
        <v>11</v>
      </c>
      <c r="R150">
        <f t="shared" si="42"/>
        <v>15</v>
      </c>
      <c r="S150">
        <f t="shared" si="42"/>
        <v>56</v>
      </c>
      <c r="T150">
        <f t="shared" si="39"/>
        <v>1</v>
      </c>
      <c r="U150">
        <f t="shared" si="38"/>
        <v>1</v>
      </c>
      <c r="V150">
        <f t="shared" si="38"/>
        <v>1</v>
      </c>
      <c r="W150">
        <f t="shared" si="55"/>
        <v>19</v>
      </c>
      <c r="X150">
        <f t="shared" si="56"/>
        <v>5</v>
      </c>
      <c r="Y150">
        <f t="shared" si="43"/>
        <v>1000001</v>
      </c>
      <c r="Z150">
        <f t="shared" si="44"/>
        <v>77</v>
      </c>
      <c r="AA150">
        <f t="shared" si="45"/>
        <v>101</v>
      </c>
      <c r="AB150">
        <f t="shared" si="46"/>
        <v>91</v>
      </c>
      <c r="AC150">
        <f t="shared" si="47"/>
        <v>87</v>
      </c>
      <c r="AD150">
        <f t="shared" si="48"/>
        <v>46</v>
      </c>
      <c r="AE150">
        <f t="shared" si="49"/>
        <v>101</v>
      </c>
      <c r="AF150">
        <f t="shared" si="50"/>
        <v>101</v>
      </c>
      <c r="AG150">
        <f t="shared" si="51"/>
        <v>101</v>
      </c>
      <c r="AH150">
        <f t="shared" si="52"/>
        <v>83</v>
      </c>
      <c r="AI150">
        <f t="shared" si="53"/>
        <v>97</v>
      </c>
      <c r="AJ150">
        <f t="shared" si="54"/>
        <v>1000001</v>
      </c>
    </row>
    <row r="151" spans="1:36" x14ac:dyDescent="0.3">
      <c r="A151">
        <v>150</v>
      </c>
      <c r="B151" t="s">
        <v>201</v>
      </c>
      <c r="C151">
        <v>23</v>
      </c>
      <c r="D151">
        <v>0</v>
      </c>
      <c r="E151">
        <v>9</v>
      </c>
      <c r="F151">
        <v>10</v>
      </c>
      <c r="G151">
        <v>56</v>
      </c>
      <c r="H151">
        <v>0</v>
      </c>
      <c r="I151">
        <v>0</v>
      </c>
      <c r="J151">
        <v>0</v>
      </c>
      <c r="K151">
        <v>15</v>
      </c>
      <c r="L151">
        <v>4</v>
      </c>
      <c r="N151">
        <v>1000000</v>
      </c>
      <c r="O151">
        <f t="shared" si="40"/>
        <v>24</v>
      </c>
      <c r="P151">
        <f t="shared" si="41"/>
        <v>1</v>
      </c>
      <c r="Q151">
        <f t="shared" si="42"/>
        <v>10</v>
      </c>
      <c r="R151">
        <f t="shared" si="42"/>
        <v>11</v>
      </c>
      <c r="S151">
        <f t="shared" si="42"/>
        <v>57</v>
      </c>
      <c r="T151">
        <f t="shared" si="39"/>
        <v>1</v>
      </c>
      <c r="U151">
        <f t="shared" si="38"/>
        <v>1</v>
      </c>
      <c r="V151">
        <f t="shared" si="38"/>
        <v>1</v>
      </c>
      <c r="W151">
        <f t="shared" si="55"/>
        <v>16</v>
      </c>
      <c r="X151">
        <f t="shared" si="56"/>
        <v>5</v>
      </c>
      <c r="Y151">
        <f t="shared" si="43"/>
        <v>1000001</v>
      </c>
      <c r="Z151">
        <f t="shared" si="44"/>
        <v>78</v>
      </c>
      <c r="AA151">
        <f t="shared" si="45"/>
        <v>101</v>
      </c>
      <c r="AB151">
        <f t="shared" si="46"/>
        <v>92</v>
      </c>
      <c r="AC151">
        <f t="shared" si="47"/>
        <v>91</v>
      </c>
      <c r="AD151">
        <f t="shared" si="48"/>
        <v>45</v>
      </c>
      <c r="AE151">
        <f t="shared" si="49"/>
        <v>101</v>
      </c>
      <c r="AF151">
        <f t="shared" si="50"/>
        <v>101</v>
      </c>
      <c r="AG151">
        <f t="shared" si="51"/>
        <v>101</v>
      </c>
      <c r="AH151">
        <f t="shared" si="52"/>
        <v>86</v>
      </c>
      <c r="AI151">
        <f t="shared" si="53"/>
        <v>97</v>
      </c>
      <c r="AJ151">
        <f t="shared" si="54"/>
        <v>1000001</v>
      </c>
    </row>
    <row r="152" spans="1:36" x14ac:dyDescent="0.3">
      <c r="A152">
        <v>151</v>
      </c>
      <c r="B152" t="s">
        <v>202</v>
      </c>
      <c r="C152">
        <v>22</v>
      </c>
      <c r="D152">
        <v>0</v>
      </c>
      <c r="E152">
        <v>8</v>
      </c>
      <c r="F152">
        <v>8</v>
      </c>
      <c r="G152">
        <v>58</v>
      </c>
      <c r="H152">
        <v>0</v>
      </c>
      <c r="I152">
        <v>39</v>
      </c>
      <c r="J152">
        <v>0</v>
      </c>
      <c r="K152">
        <v>13</v>
      </c>
      <c r="L152">
        <v>3</v>
      </c>
      <c r="N152">
        <v>1000000</v>
      </c>
      <c r="O152">
        <f t="shared" si="40"/>
        <v>23</v>
      </c>
      <c r="P152">
        <f t="shared" si="41"/>
        <v>1</v>
      </c>
      <c r="Q152">
        <f t="shared" si="42"/>
        <v>9</v>
      </c>
      <c r="R152">
        <f t="shared" si="42"/>
        <v>9</v>
      </c>
      <c r="S152">
        <f t="shared" si="42"/>
        <v>59</v>
      </c>
      <c r="T152">
        <f t="shared" si="39"/>
        <v>1</v>
      </c>
      <c r="U152">
        <f t="shared" si="38"/>
        <v>40</v>
      </c>
      <c r="V152">
        <f t="shared" si="38"/>
        <v>1</v>
      </c>
      <c r="W152">
        <f t="shared" si="55"/>
        <v>14</v>
      </c>
      <c r="X152">
        <f t="shared" si="56"/>
        <v>4</v>
      </c>
      <c r="Y152">
        <f t="shared" si="43"/>
        <v>1000001</v>
      </c>
      <c r="Z152">
        <f t="shared" si="44"/>
        <v>79</v>
      </c>
      <c r="AA152">
        <f t="shared" si="45"/>
        <v>101</v>
      </c>
      <c r="AB152">
        <f t="shared" si="46"/>
        <v>93</v>
      </c>
      <c r="AC152">
        <f t="shared" si="47"/>
        <v>93</v>
      </c>
      <c r="AD152">
        <f t="shared" si="48"/>
        <v>43</v>
      </c>
      <c r="AE152">
        <f t="shared" si="49"/>
        <v>101</v>
      </c>
      <c r="AF152">
        <f t="shared" si="50"/>
        <v>62</v>
      </c>
      <c r="AG152">
        <f t="shared" si="51"/>
        <v>101</v>
      </c>
      <c r="AH152">
        <f t="shared" si="52"/>
        <v>88</v>
      </c>
      <c r="AI152">
        <f t="shared" si="53"/>
        <v>98</v>
      </c>
      <c r="AJ152">
        <f t="shared" si="54"/>
        <v>1000001</v>
      </c>
    </row>
    <row r="153" spans="1:36" x14ac:dyDescent="0.3">
      <c r="A153">
        <v>152</v>
      </c>
      <c r="B153" t="s">
        <v>203</v>
      </c>
      <c r="C153">
        <v>26</v>
      </c>
      <c r="D153">
        <v>0</v>
      </c>
      <c r="E153">
        <v>8</v>
      </c>
      <c r="F153">
        <v>10</v>
      </c>
      <c r="G153">
        <v>58</v>
      </c>
      <c r="H153">
        <v>25</v>
      </c>
      <c r="I153">
        <v>84</v>
      </c>
      <c r="J153">
        <v>0</v>
      </c>
      <c r="K153">
        <v>14</v>
      </c>
      <c r="L153">
        <v>4</v>
      </c>
      <c r="N153">
        <v>1000000</v>
      </c>
      <c r="O153">
        <f t="shared" si="40"/>
        <v>27</v>
      </c>
      <c r="P153">
        <f t="shared" si="41"/>
        <v>1</v>
      </c>
      <c r="Q153">
        <f t="shared" si="42"/>
        <v>9</v>
      </c>
      <c r="R153">
        <f t="shared" si="42"/>
        <v>11</v>
      </c>
      <c r="S153">
        <f t="shared" si="42"/>
        <v>59</v>
      </c>
      <c r="T153">
        <f t="shared" si="39"/>
        <v>26</v>
      </c>
      <c r="U153">
        <f t="shared" si="38"/>
        <v>85</v>
      </c>
      <c r="V153">
        <f t="shared" si="38"/>
        <v>1</v>
      </c>
      <c r="W153">
        <f t="shared" si="55"/>
        <v>15</v>
      </c>
      <c r="X153">
        <f t="shared" si="56"/>
        <v>5</v>
      </c>
      <c r="Y153">
        <f t="shared" si="43"/>
        <v>1000001</v>
      </c>
      <c r="Z153">
        <f t="shared" si="44"/>
        <v>75</v>
      </c>
      <c r="AA153">
        <f t="shared" si="45"/>
        <v>101</v>
      </c>
      <c r="AB153">
        <f t="shared" si="46"/>
        <v>93</v>
      </c>
      <c r="AC153">
        <f t="shared" si="47"/>
        <v>91</v>
      </c>
      <c r="AD153">
        <f t="shared" si="48"/>
        <v>43</v>
      </c>
      <c r="AE153">
        <f t="shared" si="49"/>
        <v>76</v>
      </c>
      <c r="AF153">
        <f t="shared" si="50"/>
        <v>17</v>
      </c>
      <c r="AG153">
        <f t="shared" si="51"/>
        <v>101</v>
      </c>
      <c r="AH153">
        <f t="shared" si="52"/>
        <v>87</v>
      </c>
      <c r="AI153">
        <f t="shared" si="53"/>
        <v>97</v>
      </c>
      <c r="AJ153">
        <f t="shared" si="54"/>
        <v>1000001</v>
      </c>
    </row>
    <row r="154" spans="1:36" x14ac:dyDescent="0.3">
      <c r="A154">
        <v>153</v>
      </c>
      <c r="B154" t="s">
        <v>204</v>
      </c>
      <c r="C154">
        <v>29</v>
      </c>
      <c r="D154">
        <v>0</v>
      </c>
      <c r="E154">
        <v>9</v>
      </c>
      <c r="F154">
        <v>11</v>
      </c>
      <c r="G154">
        <v>56</v>
      </c>
      <c r="H154">
        <v>0</v>
      </c>
      <c r="I154">
        <v>65</v>
      </c>
      <c r="J154">
        <v>0</v>
      </c>
      <c r="K154">
        <v>18</v>
      </c>
      <c r="L154">
        <v>4</v>
      </c>
      <c r="N154">
        <v>1000000</v>
      </c>
      <c r="O154">
        <f t="shared" si="40"/>
        <v>30</v>
      </c>
      <c r="P154">
        <f t="shared" si="41"/>
        <v>1</v>
      </c>
      <c r="Q154">
        <f t="shared" si="42"/>
        <v>10</v>
      </c>
      <c r="R154">
        <f t="shared" si="42"/>
        <v>12</v>
      </c>
      <c r="S154">
        <f t="shared" si="42"/>
        <v>57</v>
      </c>
      <c r="T154">
        <f t="shared" si="39"/>
        <v>1</v>
      </c>
      <c r="U154">
        <f t="shared" si="38"/>
        <v>66</v>
      </c>
      <c r="V154">
        <f t="shared" si="38"/>
        <v>1</v>
      </c>
      <c r="W154">
        <f t="shared" si="55"/>
        <v>19</v>
      </c>
      <c r="X154">
        <f t="shared" si="56"/>
        <v>5</v>
      </c>
      <c r="Y154">
        <f t="shared" si="43"/>
        <v>1000001</v>
      </c>
      <c r="Z154">
        <f t="shared" si="44"/>
        <v>72</v>
      </c>
      <c r="AA154">
        <f t="shared" si="45"/>
        <v>101</v>
      </c>
      <c r="AB154">
        <f t="shared" si="46"/>
        <v>92</v>
      </c>
      <c r="AC154">
        <f t="shared" si="47"/>
        <v>90</v>
      </c>
      <c r="AD154">
        <f t="shared" si="48"/>
        <v>45</v>
      </c>
      <c r="AE154">
        <f t="shared" si="49"/>
        <v>101</v>
      </c>
      <c r="AF154">
        <f t="shared" si="50"/>
        <v>36</v>
      </c>
      <c r="AG154">
        <f t="shared" si="51"/>
        <v>101</v>
      </c>
      <c r="AH154">
        <f t="shared" si="52"/>
        <v>83</v>
      </c>
      <c r="AI154">
        <f t="shared" si="53"/>
        <v>97</v>
      </c>
      <c r="AJ154">
        <f t="shared" si="54"/>
        <v>1000001</v>
      </c>
    </row>
    <row r="155" spans="1:36" x14ac:dyDescent="0.3">
      <c r="A155">
        <v>154</v>
      </c>
      <c r="B155" t="s">
        <v>205</v>
      </c>
      <c r="C155">
        <v>25</v>
      </c>
      <c r="D155">
        <v>0</v>
      </c>
      <c r="E155">
        <v>9</v>
      </c>
      <c r="F155">
        <v>15</v>
      </c>
      <c r="G155">
        <v>51</v>
      </c>
      <c r="H155">
        <v>33</v>
      </c>
      <c r="I155">
        <v>0</v>
      </c>
      <c r="J155">
        <v>0</v>
      </c>
      <c r="K155">
        <v>17</v>
      </c>
      <c r="L155">
        <v>5</v>
      </c>
      <c r="N155">
        <v>1000000</v>
      </c>
      <c r="O155">
        <f t="shared" si="40"/>
        <v>26</v>
      </c>
      <c r="P155">
        <f t="shared" si="41"/>
        <v>1</v>
      </c>
      <c r="Q155">
        <f t="shared" si="42"/>
        <v>10</v>
      </c>
      <c r="R155">
        <f t="shared" si="42"/>
        <v>16</v>
      </c>
      <c r="S155">
        <f t="shared" si="42"/>
        <v>52</v>
      </c>
      <c r="T155">
        <f t="shared" si="39"/>
        <v>34</v>
      </c>
      <c r="U155">
        <f t="shared" si="38"/>
        <v>1</v>
      </c>
      <c r="V155">
        <f t="shared" si="38"/>
        <v>1</v>
      </c>
      <c r="W155">
        <f t="shared" si="55"/>
        <v>18</v>
      </c>
      <c r="X155">
        <f t="shared" si="56"/>
        <v>6</v>
      </c>
      <c r="Y155">
        <f t="shared" si="43"/>
        <v>1000001</v>
      </c>
      <c r="Z155">
        <f t="shared" si="44"/>
        <v>76</v>
      </c>
      <c r="AA155">
        <f t="shared" si="45"/>
        <v>101</v>
      </c>
      <c r="AB155">
        <f t="shared" si="46"/>
        <v>92</v>
      </c>
      <c r="AC155">
        <f t="shared" si="47"/>
        <v>86</v>
      </c>
      <c r="AD155">
        <f t="shared" si="48"/>
        <v>50</v>
      </c>
      <c r="AE155">
        <f t="shared" si="49"/>
        <v>68</v>
      </c>
      <c r="AF155">
        <f t="shared" si="50"/>
        <v>101</v>
      </c>
      <c r="AG155">
        <f t="shared" si="51"/>
        <v>101</v>
      </c>
      <c r="AH155">
        <f t="shared" si="52"/>
        <v>84</v>
      </c>
      <c r="AI155">
        <f t="shared" si="53"/>
        <v>96</v>
      </c>
      <c r="AJ155">
        <f t="shared" si="54"/>
        <v>1000001</v>
      </c>
    </row>
    <row r="156" spans="1:36" x14ac:dyDescent="0.3">
      <c r="A156">
        <v>155</v>
      </c>
      <c r="B156" t="s">
        <v>206</v>
      </c>
      <c r="C156">
        <v>5</v>
      </c>
      <c r="D156">
        <v>0</v>
      </c>
      <c r="E156">
        <v>7</v>
      </c>
      <c r="F156">
        <v>12</v>
      </c>
      <c r="G156">
        <v>63</v>
      </c>
      <c r="H156">
        <v>22</v>
      </c>
      <c r="I156">
        <v>0</v>
      </c>
      <c r="J156">
        <v>0</v>
      </c>
      <c r="K156">
        <v>15</v>
      </c>
      <c r="L156">
        <v>3</v>
      </c>
      <c r="N156">
        <v>1000000</v>
      </c>
      <c r="O156">
        <f t="shared" si="40"/>
        <v>6</v>
      </c>
      <c r="P156">
        <f t="shared" si="41"/>
        <v>1</v>
      </c>
      <c r="Q156">
        <f t="shared" si="42"/>
        <v>8</v>
      </c>
      <c r="R156">
        <f t="shared" si="42"/>
        <v>13</v>
      </c>
      <c r="S156">
        <f t="shared" si="42"/>
        <v>64</v>
      </c>
      <c r="T156">
        <f t="shared" si="39"/>
        <v>23</v>
      </c>
      <c r="U156">
        <f t="shared" si="38"/>
        <v>1</v>
      </c>
      <c r="V156">
        <f t="shared" si="38"/>
        <v>1</v>
      </c>
      <c r="W156">
        <f t="shared" si="55"/>
        <v>16</v>
      </c>
      <c r="X156">
        <f t="shared" si="56"/>
        <v>4</v>
      </c>
      <c r="Y156">
        <f t="shared" si="43"/>
        <v>1000001</v>
      </c>
      <c r="Z156">
        <f t="shared" si="44"/>
        <v>96</v>
      </c>
      <c r="AA156">
        <f t="shared" si="45"/>
        <v>101</v>
      </c>
      <c r="AB156">
        <f t="shared" si="46"/>
        <v>94</v>
      </c>
      <c r="AC156">
        <f t="shared" si="47"/>
        <v>89</v>
      </c>
      <c r="AD156">
        <f t="shared" si="48"/>
        <v>38</v>
      </c>
      <c r="AE156">
        <f t="shared" si="49"/>
        <v>79</v>
      </c>
      <c r="AF156">
        <f t="shared" si="50"/>
        <v>101</v>
      </c>
      <c r="AG156">
        <f t="shared" si="51"/>
        <v>101</v>
      </c>
      <c r="AH156">
        <f t="shared" si="52"/>
        <v>86</v>
      </c>
      <c r="AI156">
        <f t="shared" si="53"/>
        <v>98</v>
      </c>
      <c r="AJ156">
        <f t="shared" si="54"/>
        <v>1000001</v>
      </c>
    </row>
    <row r="157" spans="1:36" x14ac:dyDescent="0.3">
      <c r="A157">
        <v>156</v>
      </c>
      <c r="B157" t="s">
        <v>207</v>
      </c>
      <c r="C157">
        <v>4</v>
      </c>
      <c r="D157">
        <v>0</v>
      </c>
      <c r="E157">
        <v>8</v>
      </c>
      <c r="F157">
        <v>12</v>
      </c>
      <c r="G157">
        <v>61</v>
      </c>
      <c r="H157">
        <v>0</v>
      </c>
      <c r="I157">
        <v>70</v>
      </c>
      <c r="J157">
        <v>0</v>
      </c>
      <c r="K157">
        <v>12</v>
      </c>
      <c r="L157">
        <v>3</v>
      </c>
      <c r="N157">
        <v>1000000</v>
      </c>
      <c r="O157">
        <f t="shared" si="40"/>
        <v>5</v>
      </c>
      <c r="P157">
        <f t="shared" si="41"/>
        <v>1</v>
      </c>
      <c r="Q157">
        <f t="shared" si="42"/>
        <v>9</v>
      </c>
      <c r="R157">
        <f t="shared" si="42"/>
        <v>13</v>
      </c>
      <c r="S157">
        <f t="shared" si="42"/>
        <v>62</v>
      </c>
      <c r="T157">
        <f t="shared" si="39"/>
        <v>1</v>
      </c>
      <c r="U157">
        <f t="shared" si="38"/>
        <v>71</v>
      </c>
      <c r="V157">
        <f t="shared" si="38"/>
        <v>1</v>
      </c>
      <c r="W157">
        <f t="shared" si="55"/>
        <v>13</v>
      </c>
      <c r="X157">
        <f t="shared" si="56"/>
        <v>4</v>
      </c>
      <c r="Y157">
        <f t="shared" si="43"/>
        <v>1000001</v>
      </c>
      <c r="Z157">
        <f t="shared" si="44"/>
        <v>97</v>
      </c>
      <c r="AA157">
        <f t="shared" si="45"/>
        <v>101</v>
      </c>
      <c r="AB157">
        <f t="shared" si="46"/>
        <v>93</v>
      </c>
      <c r="AC157">
        <f t="shared" si="47"/>
        <v>89</v>
      </c>
      <c r="AD157">
        <f t="shared" si="48"/>
        <v>40</v>
      </c>
      <c r="AE157">
        <f t="shared" si="49"/>
        <v>101</v>
      </c>
      <c r="AF157">
        <f t="shared" si="50"/>
        <v>31</v>
      </c>
      <c r="AG157">
        <f t="shared" si="51"/>
        <v>101</v>
      </c>
      <c r="AH157">
        <f t="shared" si="52"/>
        <v>89</v>
      </c>
      <c r="AI157">
        <f t="shared" si="53"/>
        <v>98</v>
      </c>
      <c r="AJ157">
        <f t="shared" si="54"/>
        <v>1000001</v>
      </c>
    </row>
    <row r="158" spans="1:36" x14ac:dyDescent="0.3">
      <c r="A158">
        <v>157</v>
      </c>
      <c r="B158" t="s">
        <v>208</v>
      </c>
      <c r="C158">
        <v>3</v>
      </c>
      <c r="D158">
        <v>0</v>
      </c>
      <c r="E158">
        <v>7</v>
      </c>
      <c r="F158">
        <v>7</v>
      </c>
      <c r="G158">
        <v>62</v>
      </c>
      <c r="H158">
        <v>0</v>
      </c>
      <c r="I158">
        <v>0</v>
      </c>
      <c r="J158">
        <v>0</v>
      </c>
      <c r="K158">
        <v>14</v>
      </c>
      <c r="L158">
        <v>3</v>
      </c>
      <c r="N158">
        <v>1000000</v>
      </c>
      <c r="O158">
        <f t="shared" si="40"/>
        <v>4</v>
      </c>
      <c r="P158">
        <f t="shared" si="41"/>
        <v>1</v>
      </c>
      <c r="Q158">
        <f t="shared" si="42"/>
        <v>8</v>
      </c>
      <c r="R158">
        <f t="shared" si="42"/>
        <v>8</v>
      </c>
      <c r="S158">
        <f t="shared" si="42"/>
        <v>63</v>
      </c>
      <c r="T158">
        <f t="shared" si="39"/>
        <v>1</v>
      </c>
      <c r="U158">
        <f t="shared" si="38"/>
        <v>1</v>
      </c>
      <c r="V158">
        <f t="shared" si="38"/>
        <v>1</v>
      </c>
      <c r="W158">
        <f t="shared" si="55"/>
        <v>15</v>
      </c>
      <c r="X158">
        <f t="shared" si="56"/>
        <v>4</v>
      </c>
      <c r="Y158">
        <f t="shared" si="43"/>
        <v>1000001</v>
      </c>
      <c r="Z158">
        <f t="shared" si="44"/>
        <v>98</v>
      </c>
      <c r="AA158">
        <f t="shared" si="45"/>
        <v>101</v>
      </c>
      <c r="AB158">
        <f t="shared" si="46"/>
        <v>94</v>
      </c>
      <c r="AC158">
        <f t="shared" si="47"/>
        <v>94</v>
      </c>
      <c r="AD158">
        <f t="shared" si="48"/>
        <v>39</v>
      </c>
      <c r="AE158">
        <f t="shared" si="49"/>
        <v>101</v>
      </c>
      <c r="AF158">
        <f t="shared" si="50"/>
        <v>101</v>
      </c>
      <c r="AG158">
        <f t="shared" si="51"/>
        <v>101</v>
      </c>
      <c r="AH158">
        <f t="shared" si="52"/>
        <v>87</v>
      </c>
      <c r="AI158">
        <f t="shared" si="53"/>
        <v>98</v>
      </c>
      <c r="AJ158">
        <f t="shared" si="54"/>
        <v>1000001</v>
      </c>
    </row>
    <row r="159" spans="1:36" x14ac:dyDescent="0.3">
      <c r="A159">
        <v>158</v>
      </c>
      <c r="B159" t="s">
        <v>209</v>
      </c>
      <c r="C159">
        <v>5</v>
      </c>
      <c r="D159">
        <v>0</v>
      </c>
      <c r="E159">
        <v>6</v>
      </c>
      <c r="F159">
        <v>14</v>
      </c>
      <c r="G159">
        <v>53</v>
      </c>
      <c r="H159">
        <v>0</v>
      </c>
      <c r="I159">
        <v>0</v>
      </c>
      <c r="J159">
        <v>0</v>
      </c>
      <c r="K159">
        <v>16</v>
      </c>
      <c r="L159">
        <v>3</v>
      </c>
      <c r="N159">
        <v>1000000</v>
      </c>
      <c r="O159">
        <f t="shared" si="40"/>
        <v>6</v>
      </c>
      <c r="P159">
        <f t="shared" si="41"/>
        <v>1</v>
      </c>
      <c r="Q159">
        <f t="shared" si="42"/>
        <v>7</v>
      </c>
      <c r="R159">
        <f t="shared" si="42"/>
        <v>15</v>
      </c>
      <c r="S159">
        <f t="shared" si="42"/>
        <v>54</v>
      </c>
      <c r="T159">
        <f t="shared" si="39"/>
        <v>1</v>
      </c>
      <c r="U159">
        <f t="shared" si="38"/>
        <v>1</v>
      </c>
      <c r="V159">
        <f t="shared" si="38"/>
        <v>1</v>
      </c>
      <c r="W159">
        <f t="shared" si="55"/>
        <v>17</v>
      </c>
      <c r="X159">
        <f t="shared" si="56"/>
        <v>4</v>
      </c>
      <c r="Y159">
        <f t="shared" si="43"/>
        <v>1000001</v>
      </c>
      <c r="Z159">
        <f t="shared" si="44"/>
        <v>96</v>
      </c>
      <c r="AA159">
        <f t="shared" si="45"/>
        <v>101</v>
      </c>
      <c r="AB159">
        <f t="shared" si="46"/>
        <v>95</v>
      </c>
      <c r="AC159">
        <f t="shared" si="47"/>
        <v>87</v>
      </c>
      <c r="AD159">
        <f t="shared" si="48"/>
        <v>48</v>
      </c>
      <c r="AE159">
        <f t="shared" si="49"/>
        <v>101</v>
      </c>
      <c r="AF159">
        <f t="shared" si="50"/>
        <v>101</v>
      </c>
      <c r="AG159">
        <f t="shared" si="51"/>
        <v>101</v>
      </c>
      <c r="AH159">
        <f t="shared" si="52"/>
        <v>85</v>
      </c>
      <c r="AI159">
        <f t="shared" si="53"/>
        <v>98</v>
      </c>
      <c r="AJ159">
        <f t="shared" si="54"/>
        <v>1000001</v>
      </c>
    </row>
    <row r="160" spans="1:36" x14ac:dyDescent="0.3">
      <c r="A160">
        <v>159</v>
      </c>
      <c r="B160" t="s">
        <v>210</v>
      </c>
      <c r="C160">
        <v>10</v>
      </c>
      <c r="D160">
        <v>0</v>
      </c>
      <c r="E160">
        <v>5</v>
      </c>
      <c r="F160">
        <v>11</v>
      </c>
      <c r="G160">
        <v>52</v>
      </c>
      <c r="H160">
        <v>0</v>
      </c>
      <c r="I160">
        <v>0</v>
      </c>
      <c r="J160">
        <v>0</v>
      </c>
      <c r="K160">
        <v>15</v>
      </c>
      <c r="L160">
        <v>3</v>
      </c>
      <c r="N160">
        <v>1000000</v>
      </c>
      <c r="O160">
        <f t="shared" si="40"/>
        <v>11</v>
      </c>
      <c r="P160">
        <f t="shared" si="41"/>
        <v>1</v>
      </c>
      <c r="Q160">
        <f t="shared" si="42"/>
        <v>6</v>
      </c>
      <c r="R160">
        <f t="shared" si="42"/>
        <v>12</v>
      </c>
      <c r="S160">
        <f t="shared" si="42"/>
        <v>53</v>
      </c>
      <c r="T160">
        <f t="shared" si="39"/>
        <v>1</v>
      </c>
      <c r="U160">
        <f t="shared" si="38"/>
        <v>1</v>
      </c>
      <c r="V160">
        <f t="shared" si="38"/>
        <v>1</v>
      </c>
      <c r="W160">
        <f t="shared" si="55"/>
        <v>16</v>
      </c>
      <c r="X160">
        <f t="shared" si="56"/>
        <v>4</v>
      </c>
      <c r="Y160">
        <f t="shared" si="43"/>
        <v>1000001</v>
      </c>
      <c r="Z160">
        <f t="shared" si="44"/>
        <v>91</v>
      </c>
      <c r="AA160">
        <f t="shared" si="45"/>
        <v>101</v>
      </c>
      <c r="AB160">
        <f t="shared" si="46"/>
        <v>96</v>
      </c>
      <c r="AC160">
        <f t="shared" si="47"/>
        <v>90</v>
      </c>
      <c r="AD160">
        <f t="shared" si="48"/>
        <v>49</v>
      </c>
      <c r="AE160">
        <f t="shared" si="49"/>
        <v>101</v>
      </c>
      <c r="AF160">
        <f t="shared" si="50"/>
        <v>101</v>
      </c>
      <c r="AG160">
        <f t="shared" si="51"/>
        <v>101</v>
      </c>
      <c r="AH160">
        <f t="shared" si="52"/>
        <v>86</v>
      </c>
      <c r="AI160">
        <f t="shared" si="53"/>
        <v>98</v>
      </c>
      <c r="AJ160">
        <f t="shared" si="54"/>
        <v>1000001</v>
      </c>
    </row>
    <row r="161" spans="1:36" x14ac:dyDescent="0.3">
      <c r="A161">
        <v>160</v>
      </c>
      <c r="B161" t="s">
        <v>211</v>
      </c>
      <c r="C161">
        <v>8</v>
      </c>
      <c r="D161">
        <v>0</v>
      </c>
      <c r="E161">
        <v>5</v>
      </c>
      <c r="F161">
        <v>13</v>
      </c>
      <c r="G161">
        <v>52</v>
      </c>
      <c r="H161">
        <v>0</v>
      </c>
      <c r="I161">
        <v>0</v>
      </c>
      <c r="J161">
        <v>0</v>
      </c>
      <c r="K161">
        <v>15</v>
      </c>
      <c r="L161">
        <v>3</v>
      </c>
      <c r="N161">
        <v>1000000</v>
      </c>
      <c r="O161">
        <f t="shared" si="40"/>
        <v>9</v>
      </c>
      <c r="P161">
        <f t="shared" si="41"/>
        <v>1</v>
      </c>
      <c r="Q161">
        <f t="shared" si="42"/>
        <v>6</v>
      </c>
      <c r="R161">
        <f t="shared" si="42"/>
        <v>14</v>
      </c>
      <c r="S161">
        <f t="shared" si="42"/>
        <v>53</v>
      </c>
      <c r="T161">
        <f t="shared" si="39"/>
        <v>1</v>
      </c>
      <c r="U161">
        <f t="shared" si="38"/>
        <v>1</v>
      </c>
      <c r="V161">
        <f t="shared" si="38"/>
        <v>1</v>
      </c>
      <c r="W161">
        <f t="shared" si="55"/>
        <v>16</v>
      </c>
      <c r="X161">
        <f t="shared" si="56"/>
        <v>4</v>
      </c>
      <c r="Y161">
        <f t="shared" si="43"/>
        <v>1000001</v>
      </c>
      <c r="Z161">
        <f t="shared" si="44"/>
        <v>93</v>
      </c>
      <c r="AA161">
        <f t="shared" si="45"/>
        <v>101</v>
      </c>
      <c r="AB161">
        <f t="shared" si="46"/>
        <v>96</v>
      </c>
      <c r="AC161">
        <f t="shared" si="47"/>
        <v>88</v>
      </c>
      <c r="AD161">
        <f t="shared" si="48"/>
        <v>49</v>
      </c>
      <c r="AE161">
        <f t="shared" si="49"/>
        <v>101</v>
      </c>
      <c r="AF161">
        <f t="shared" si="50"/>
        <v>101</v>
      </c>
      <c r="AG161">
        <f t="shared" si="51"/>
        <v>101</v>
      </c>
      <c r="AH161">
        <f t="shared" si="52"/>
        <v>86</v>
      </c>
      <c r="AI161">
        <f t="shared" si="53"/>
        <v>98</v>
      </c>
      <c r="AJ161">
        <f t="shared" si="54"/>
        <v>1000001</v>
      </c>
    </row>
    <row r="162" spans="1:36" x14ac:dyDescent="0.3">
      <c r="A162">
        <v>161</v>
      </c>
      <c r="B162" t="s">
        <v>212</v>
      </c>
      <c r="C162">
        <v>10</v>
      </c>
      <c r="D162">
        <v>0</v>
      </c>
      <c r="E162">
        <v>6</v>
      </c>
      <c r="F162">
        <v>15</v>
      </c>
      <c r="G162">
        <v>61</v>
      </c>
      <c r="H162">
        <v>28</v>
      </c>
      <c r="I162">
        <v>57</v>
      </c>
      <c r="J162">
        <v>0</v>
      </c>
      <c r="K162">
        <v>16</v>
      </c>
      <c r="L162">
        <v>3</v>
      </c>
      <c r="N162">
        <v>1000000</v>
      </c>
      <c r="O162">
        <f t="shared" si="40"/>
        <v>11</v>
      </c>
      <c r="P162">
        <f t="shared" si="41"/>
        <v>1</v>
      </c>
      <c r="Q162">
        <f t="shared" si="42"/>
        <v>7</v>
      </c>
      <c r="R162">
        <f t="shared" si="42"/>
        <v>16</v>
      </c>
      <c r="S162">
        <f t="shared" si="42"/>
        <v>62</v>
      </c>
      <c r="T162">
        <f t="shared" si="39"/>
        <v>29</v>
      </c>
      <c r="U162">
        <f t="shared" si="38"/>
        <v>58</v>
      </c>
      <c r="V162">
        <f t="shared" si="38"/>
        <v>1</v>
      </c>
      <c r="W162">
        <f t="shared" si="55"/>
        <v>17</v>
      </c>
      <c r="X162">
        <f t="shared" si="56"/>
        <v>4</v>
      </c>
      <c r="Y162">
        <f t="shared" si="43"/>
        <v>1000001</v>
      </c>
      <c r="Z162">
        <f t="shared" si="44"/>
        <v>91</v>
      </c>
      <c r="AA162">
        <f t="shared" si="45"/>
        <v>101</v>
      </c>
      <c r="AB162">
        <f t="shared" si="46"/>
        <v>95</v>
      </c>
      <c r="AC162">
        <f t="shared" si="47"/>
        <v>86</v>
      </c>
      <c r="AD162">
        <f t="shared" si="48"/>
        <v>40</v>
      </c>
      <c r="AE162">
        <f t="shared" si="49"/>
        <v>73</v>
      </c>
      <c r="AF162">
        <f t="shared" si="50"/>
        <v>44</v>
      </c>
      <c r="AG162">
        <f t="shared" si="51"/>
        <v>101</v>
      </c>
      <c r="AH162">
        <f t="shared" si="52"/>
        <v>85</v>
      </c>
      <c r="AI162">
        <f t="shared" si="53"/>
        <v>98</v>
      </c>
      <c r="AJ162">
        <f t="shared" si="54"/>
        <v>1000001</v>
      </c>
    </row>
    <row r="163" spans="1:36" x14ac:dyDescent="0.3">
      <c r="A163">
        <v>162</v>
      </c>
      <c r="B163" t="s">
        <v>213</v>
      </c>
      <c r="C163">
        <v>10</v>
      </c>
      <c r="D163">
        <v>0</v>
      </c>
      <c r="E163">
        <v>6</v>
      </c>
      <c r="F163">
        <v>13</v>
      </c>
      <c r="G163">
        <v>51</v>
      </c>
      <c r="H163">
        <v>0</v>
      </c>
      <c r="I163">
        <v>42</v>
      </c>
      <c r="J163">
        <v>0</v>
      </c>
      <c r="K163">
        <v>15</v>
      </c>
      <c r="L163">
        <v>3</v>
      </c>
      <c r="N163">
        <v>1000000</v>
      </c>
      <c r="O163">
        <f t="shared" si="40"/>
        <v>11</v>
      </c>
      <c r="P163">
        <f t="shared" si="41"/>
        <v>1</v>
      </c>
      <c r="Q163">
        <f t="shared" si="42"/>
        <v>7</v>
      </c>
      <c r="R163">
        <f t="shared" si="42"/>
        <v>14</v>
      </c>
      <c r="S163">
        <f t="shared" si="42"/>
        <v>52</v>
      </c>
      <c r="T163">
        <f t="shared" si="39"/>
        <v>1</v>
      </c>
      <c r="U163">
        <f t="shared" si="38"/>
        <v>43</v>
      </c>
      <c r="V163">
        <f t="shared" si="38"/>
        <v>1</v>
      </c>
      <c r="W163">
        <f t="shared" si="55"/>
        <v>16</v>
      </c>
      <c r="X163">
        <f t="shared" si="56"/>
        <v>4</v>
      </c>
      <c r="Y163">
        <f t="shared" si="43"/>
        <v>1000001</v>
      </c>
      <c r="Z163">
        <f t="shared" si="44"/>
        <v>91</v>
      </c>
      <c r="AA163">
        <f t="shared" si="45"/>
        <v>101</v>
      </c>
      <c r="AB163">
        <f t="shared" si="46"/>
        <v>95</v>
      </c>
      <c r="AC163">
        <f t="shared" si="47"/>
        <v>88</v>
      </c>
      <c r="AD163">
        <f t="shared" si="48"/>
        <v>50</v>
      </c>
      <c r="AE163">
        <f t="shared" si="49"/>
        <v>101</v>
      </c>
      <c r="AF163">
        <f t="shared" si="50"/>
        <v>59</v>
      </c>
      <c r="AG163">
        <f t="shared" si="51"/>
        <v>101</v>
      </c>
      <c r="AH163">
        <f t="shared" si="52"/>
        <v>86</v>
      </c>
      <c r="AI163">
        <f t="shared" si="53"/>
        <v>98</v>
      </c>
      <c r="AJ163">
        <f t="shared" si="54"/>
        <v>1000001</v>
      </c>
    </row>
    <row r="164" spans="1:36" x14ac:dyDescent="0.3">
      <c r="A164">
        <v>163</v>
      </c>
      <c r="B164" t="s">
        <v>214</v>
      </c>
      <c r="C164">
        <v>11</v>
      </c>
      <c r="D164">
        <v>0</v>
      </c>
      <c r="E164">
        <v>5</v>
      </c>
      <c r="F164">
        <v>9</v>
      </c>
      <c r="G164">
        <v>45</v>
      </c>
      <c r="H164">
        <v>0</v>
      </c>
      <c r="I164">
        <v>41</v>
      </c>
      <c r="J164">
        <v>0</v>
      </c>
      <c r="K164">
        <v>15</v>
      </c>
      <c r="L164">
        <v>3</v>
      </c>
      <c r="N164">
        <v>1000000</v>
      </c>
      <c r="O164">
        <f t="shared" si="40"/>
        <v>12</v>
      </c>
      <c r="P164">
        <f t="shared" si="41"/>
        <v>1</v>
      </c>
      <c r="Q164">
        <f t="shared" si="42"/>
        <v>6</v>
      </c>
      <c r="R164">
        <f t="shared" si="42"/>
        <v>10</v>
      </c>
      <c r="S164">
        <f t="shared" si="42"/>
        <v>46</v>
      </c>
      <c r="T164">
        <f t="shared" si="39"/>
        <v>1</v>
      </c>
      <c r="U164">
        <f t="shared" si="38"/>
        <v>42</v>
      </c>
      <c r="V164">
        <f t="shared" si="38"/>
        <v>1</v>
      </c>
      <c r="W164">
        <f t="shared" si="55"/>
        <v>16</v>
      </c>
      <c r="X164">
        <f t="shared" si="56"/>
        <v>4</v>
      </c>
      <c r="Y164">
        <f t="shared" si="43"/>
        <v>1000001</v>
      </c>
      <c r="Z164">
        <f t="shared" si="44"/>
        <v>90</v>
      </c>
      <c r="AA164">
        <f t="shared" si="45"/>
        <v>101</v>
      </c>
      <c r="AB164">
        <f t="shared" si="46"/>
        <v>96</v>
      </c>
      <c r="AC164">
        <f t="shared" si="47"/>
        <v>92</v>
      </c>
      <c r="AD164">
        <f t="shared" si="48"/>
        <v>56</v>
      </c>
      <c r="AE164">
        <f t="shared" si="49"/>
        <v>101</v>
      </c>
      <c r="AF164">
        <f t="shared" si="50"/>
        <v>60</v>
      </c>
      <c r="AG164">
        <f t="shared" si="51"/>
        <v>101</v>
      </c>
      <c r="AH164">
        <f t="shared" si="52"/>
        <v>86</v>
      </c>
      <c r="AI164">
        <f t="shared" si="53"/>
        <v>98</v>
      </c>
      <c r="AJ164">
        <f t="shared" si="54"/>
        <v>1000001</v>
      </c>
    </row>
    <row r="165" spans="1:36" x14ac:dyDescent="0.3">
      <c r="A165">
        <v>164</v>
      </c>
      <c r="B165" t="s">
        <v>215</v>
      </c>
      <c r="C165">
        <v>9</v>
      </c>
      <c r="D165">
        <v>0</v>
      </c>
      <c r="E165">
        <v>6</v>
      </c>
      <c r="F165">
        <v>24</v>
      </c>
      <c r="G165">
        <v>46</v>
      </c>
      <c r="H165">
        <v>0</v>
      </c>
      <c r="I165">
        <v>0</v>
      </c>
      <c r="J165">
        <v>0</v>
      </c>
      <c r="K165">
        <v>13</v>
      </c>
      <c r="L165">
        <v>2</v>
      </c>
      <c r="N165">
        <v>1000000</v>
      </c>
      <c r="O165">
        <f t="shared" si="40"/>
        <v>10</v>
      </c>
      <c r="P165">
        <f t="shared" si="41"/>
        <v>1</v>
      </c>
      <c r="Q165">
        <f t="shared" si="42"/>
        <v>7</v>
      </c>
      <c r="R165">
        <f t="shared" si="42"/>
        <v>25</v>
      </c>
      <c r="S165">
        <f t="shared" si="42"/>
        <v>47</v>
      </c>
      <c r="T165">
        <f t="shared" si="39"/>
        <v>1</v>
      </c>
      <c r="U165">
        <f t="shared" si="38"/>
        <v>1</v>
      </c>
      <c r="V165">
        <f t="shared" si="38"/>
        <v>1</v>
      </c>
      <c r="W165">
        <f t="shared" si="55"/>
        <v>14</v>
      </c>
      <c r="X165">
        <f t="shared" si="56"/>
        <v>3</v>
      </c>
      <c r="Y165">
        <f t="shared" si="43"/>
        <v>1000001</v>
      </c>
      <c r="Z165">
        <f t="shared" si="44"/>
        <v>92</v>
      </c>
      <c r="AA165">
        <f t="shared" si="45"/>
        <v>101</v>
      </c>
      <c r="AB165">
        <f t="shared" si="46"/>
        <v>95</v>
      </c>
      <c r="AC165">
        <f t="shared" si="47"/>
        <v>77</v>
      </c>
      <c r="AD165">
        <f t="shared" si="48"/>
        <v>55</v>
      </c>
      <c r="AE165">
        <f t="shared" si="49"/>
        <v>101</v>
      </c>
      <c r="AF165">
        <f t="shared" si="50"/>
        <v>101</v>
      </c>
      <c r="AG165">
        <f t="shared" si="51"/>
        <v>101</v>
      </c>
      <c r="AH165">
        <f t="shared" si="52"/>
        <v>88</v>
      </c>
      <c r="AI165">
        <f t="shared" si="53"/>
        <v>99</v>
      </c>
      <c r="AJ165">
        <f t="shared" si="54"/>
        <v>1000001</v>
      </c>
    </row>
    <row r="166" spans="1:36" x14ac:dyDescent="0.3">
      <c r="A166">
        <v>165</v>
      </c>
      <c r="B166" t="s">
        <v>216</v>
      </c>
      <c r="C166">
        <v>9</v>
      </c>
      <c r="D166">
        <v>0</v>
      </c>
      <c r="E166">
        <v>6</v>
      </c>
      <c r="F166">
        <v>16</v>
      </c>
      <c r="G166">
        <v>46</v>
      </c>
      <c r="H166">
        <v>0</v>
      </c>
      <c r="I166">
        <v>36</v>
      </c>
      <c r="J166">
        <v>0</v>
      </c>
      <c r="K166">
        <v>17</v>
      </c>
      <c r="L166">
        <v>2</v>
      </c>
      <c r="N166">
        <v>1000000</v>
      </c>
      <c r="O166">
        <f t="shared" si="40"/>
        <v>10</v>
      </c>
      <c r="P166">
        <f t="shared" si="41"/>
        <v>1</v>
      </c>
      <c r="Q166">
        <f t="shared" si="42"/>
        <v>7</v>
      </c>
      <c r="R166">
        <f t="shared" si="42"/>
        <v>17</v>
      </c>
      <c r="S166">
        <f t="shared" si="42"/>
        <v>47</v>
      </c>
      <c r="T166">
        <f t="shared" si="39"/>
        <v>1</v>
      </c>
      <c r="U166">
        <f t="shared" si="38"/>
        <v>37</v>
      </c>
      <c r="V166">
        <f t="shared" si="38"/>
        <v>1</v>
      </c>
      <c r="W166">
        <f t="shared" si="55"/>
        <v>18</v>
      </c>
      <c r="X166">
        <f t="shared" si="56"/>
        <v>3</v>
      </c>
      <c r="Y166">
        <f t="shared" si="43"/>
        <v>1000001</v>
      </c>
      <c r="Z166">
        <f t="shared" si="44"/>
        <v>92</v>
      </c>
      <c r="AA166">
        <f t="shared" si="45"/>
        <v>101</v>
      </c>
      <c r="AB166">
        <f t="shared" si="46"/>
        <v>95</v>
      </c>
      <c r="AC166">
        <f t="shared" si="47"/>
        <v>85</v>
      </c>
      <c r="AD166">
        <f t="shared" si="48"/>
        <v>55</v>
      </c>
      <c r="AE166">
        <f t="shared" si="49"/>
        <v>101</v>
      </c>
      <c r="AF166">
        <f t="shared" si="50"/>
        <v>65</v>
      </c>
      <c r="AG166">
        <f t="shared" si="51"/>
        <v>101</v>
      </c>
      <c r="AH166">
        <f t="shared" si="52"/>
        <v>84</v>
      </c>
      <c r="AI166">
        <f t="shared" si="53"/>
        <v>99</v>
      </c>
      <c r="AJ166">
        <f t="shared" si="54"/>
        <v>1000001</v>
      </c>
    </row>
    <row r="167" spans="1:36" x14ac:dyDescent="0.3">
      <c r="A167">
        <v>166</v>
      </c>
      <c r="B167" t="s">
        <v>217</v>
      </c>
      <c r="C167">
        <v>8</v>
      </c>
      <c r="D167">
        <v>9</v>
      </c>
      <c r="E167">
        <v>7</v>
      </c>
      <c r="F167">
        <v>13</v>
      </c>
      <c r="G167">
        <v>40</v>
      </c>
      <c r="H167">
        <v>32</v>
      </c>
      <c r="I167">
        <v>39</v>
      </c>
      <c r="J167">
        <v>0</v>
      </c>
      <c r="K167">
        <v>13</v>
      </c>
      <c r="L167">
        <v>3</v>
      </c>
      <c r="N167">
        <v>1000000</v>
      </c>
      <c r="O167">
        <f t="shared" si="40"/>
        <v>9</v>
      </c>
      <c r="P167">
        <f t="shared" si="41"/>
        <v>10</v>
      </c>
      <c r="Q167">
        <f t="shared" si="42"/>
        <v>8</v>
      </c>
      <c r="R167">
        <f t="shared" si="42"/>
        <v>14</v>
      </c>
      <c r="S167">
        <f t="shared" si="42"/>
        <v>41</v>
      </c>
      <c r="T167">
        <f t="shared" si="39"/>
        <v>33</v>
      </c>
      <c r="U167">
        <f t="shared" si="38"/>
        <v>40</v>
      </c>
      <c r="V167">
        <f t="shared" si="38"/>
        <v>1</v>
      </c>
      <c r="W167">
        <f t="shared" si="55"/>
        <v>14</v>
      </c>
      <c r="X167">
        <f t="shared" si="56"/>
        <v>4</v>
      </c>
      <c r="Y167">
        <f t="shared" si="43"/>
        <v>1000001</v>
      </c>
      <c r="Z167">
        <f t="shared" si="44"/>
        <v>93</v>
      </c>
      <c r="AA167">
        <f t="shared" si="45"/>
        <v>92</v>
      </c>
      <c r="AB167">
        <f t="shared" si="46"/>
        <v>94</v>
      </c>
      <c r="AC167">
        <f t="shared" si="47"/>
        <v>88</v>
      </c>
      <c r="AD167">
        <f t="shared" si="48"/>
        <v>61</v>
      </c>
      <c r="AE167">
        <f t="shared" si="49"/>
        <v>69</v>
      </c>
      <c r="AF167">
        <f t="shared" si="50"/>
        <v>62</v>
      </c>
      <c r="AG167">
        <f t="shared" si="51"/>
        <v>101</v>
      </c>
      <c r="AH167">
        <f t="shared" si="52"/>
        <v>88</v>
      </c>
      <c r="AI167">
        <f t="shared" si="53"/>
        <v>98</v>
      </c>
      <c r="AJ167">
        <f t="shared" si="54"/>
        <v>1000001</v>
      </c>
    </row>
    <row r="168" spans="1:36" x14ac:dyDescent="0.3">
      <c r="A168">
        <v>167</v>
      </c>
      <c r="B168" t="s">
        <v>218</v>
      </c>
      <c r="C168">
        <v>9</v>
      </c>
      <c r="D168">
        <v>0</v>
      </c>
      <c r="E168">
        <v>6</v>
      </c>
      <c r="F168">
        <v>16</v>
      </c>
      <c r="G168">
        <v>45</v>
      </c>
      <c r="H168">
        <v>0</v>
      </c>
      <c r="I168">
        <v>0</v>
      </c>
      <c r="J168">
        <v>0</v>
      </c>
      <c r="K168">
        <v>18</v>
      </c>
      <c r="L168">
        <v>3</v>
      </c>
      <c r="N168">
        <v>1000000</v>
      </c>
      <c r="O168">
        <f t="shared" si="40"/>
        <v>10</v>
      </c>
      <c r="P168">
        <f t="shared" si="41"/>
        <v>1</v>
      </c>
      <c r="Q168">
        <f t="shared" si="42"/>
        <v>7</v>
      </c>
      <c r="R168">
        <f t="shared" si="42"/>
        <v>17</v>
      </c>
      <c r="S168">
        <f t="shared" si="42"/>
        <v>46</v>
      </c>
      <c r="T168">
        <f t="shared" si="39"/>
        <v>1</v>
      </c>
      <c r="U168">
        <f t="shared" si="38"/>
        <v>1</v>
      </c>
      <c r="V168">
        <f t="shared" si="38"/>
        <v>1</v>
      </c>
      <c r="W168">
        <f t="shared" si="55"/>
        <v>19</v>
      </c>
      <c r="X168">
        <f t="shared" si="56"/>
        <v>4</v>
      </c>
      <c r="Y168">
        <f t="shared" si="43"/>
        <v>1000001</v>
      </c>
      <c r="Z168">
        <f t="shared" si="44"/>
        <v>92</v>
      </c>
      <c r="AA168">
        <f t="shared" si="45"/>
        <v>101</v>
      </c>
      <c r="AB168">
        <f t="shared" si="46"/>
        <v>95</v>
      </c>
      <c r="AC168">
        <f t="shared" si="47"/>
        <v>85</v>
      </c>
      <c r="AD168">
        <f t="shared" si="48"/>
        <v>56</v>
      </c>
      <c r="AE168">
        <f t="shared" si="49"/>
        <v>101</v>
      </c>
      <c r="AF168">
        <f t="shared" si="50"/>
        <v>101</v>
      </c>
      <c r="AG168">
        <f t="shared" si="51"/>
        <v>101</v>
      </c>
      <c r="AH168">
        <f t="shared" si="52"/>
        <v>83</v>
      </c>
      <c r="AI168">
        <f t="shared" si="53"/>
        <v>98</v>
      </c>
      <c r="AJ168">
        <f t="shared" si="54"/>
        <v>1000001</v>
      </c>
    </row>
    <row r="169" spans="1:36" x14ac:dyDescent="0.3">
      <c r="A169">
        <v>168</v>
      </c>
      <c r="B169" t="s">
        <v>219</v>
      </c>
      <c r="C169">
        <v>5</v>
      </c>
      <c r="D169">
        <v>0</v>
      </c>
      <c r="E169">
        <v>7</v>
      </c>
      <c r="F169">
        <v>16</v>
      </c>
      <c r="G169">
        <v>44</v>
      </c>
      <c r="H169">
        <v>25</v>
      </c>
      <c r="I169">
        <v>0</v>
      </c>
      <c r="J169">
        <v>0</v>
      </c>
      <c r="K169">
        <v>15</v>
      </c>
      <c r="L169">
        <v>2</v>
      </c>
      <c r="N169">
        <v>1000000</v>
      </c>
      <c r="O169">
        <f t="shared" si="40"/>
        <v>6</v>
      </c>
      <c r="P169">
        <f t="shared" si="41"/>
        <v>1</v>
      </c>
      <c r="Q169">
        <f t="shared" si="42"/>
        <v>8</v>
      </c>
      <c r="R169">
        <f t="shared" si="42"/>
        <v>17</v>
      </c>
      <c r="S169">
        <f t="shared" si="42"/>
        <v>45</v>
      </c>
      <c r="T169">
        <f t="shared" si="39"/>
        <v>26</v>
      </c>
      <c r="U169">
        <f t="shared" si="38"/>
        <v>1</v>
      </c>
      <c r="V169">
        <f t="shared" si="38"/>
        <v>1</v>
      </c>
      <c r="W169">
        <f t="shared" si="55"/>
        <v>16</v>
      </c>
      <c r="X169">
        <f t="shared" si="56"/>
        <v>3</v>
      </c>
      <c r="Y169">
        <f t="shared" si="43"/>
        <v>1000001</v>
      </c>
      <c r="Z169">
        <f t="shared" si="44"/>
        <v>96</v>
      </c>
      <c r="AA169">
        <f t="shared" si="45"/>
        <v>101</v>
      </c>
      <c r="AB169">
        <f t="shared" si="46"/>
        <v>94</v>
      </c>
      <c r="AC169">
        <f t="shared" si="47"/>
        <v>85</v>
      </c>
      <c r="AD169">
        <f t="shared" si="48"/>
        <v>57</v>
      </c>
      <c r="AE169">
        <f t="shared" si="49"/>
        <v>76</v>
      </c>
      <c r="AF169">
        <f t="shared" si="50"/>
        <v>101</v>
      </c>
      <c r="AG169">
        <f t="shared" si="51"/>
        <v>101</v>
      </c>
      <c r="AH169">
        <f t="shared" si="52"/>
        <v>86</v>
      </c>
      <c r="AI169">
        <f t="shared" si="53"/>
        <v>99</v>
      </c>
      <c r="AJ169">
        <f t="shared" si="54"/>
        <v>1000001</v>
      </c>
    </row>
    <row r="170" spans="1:36" x14ac:dyDescent="0.3">
      <c r="A170">
        <v>169</v>
      </c>
      <c r="B170" t="s">
        <v>220</v>
      </c>
      <c r="C170">
        <v>9</v>
      </c>
      <c r="D170">
        <v>0</v>
      </c>
      <c r="E170">
        <v>7</v>
      </c>
      <c r="F170">
        <v>16</v>
      </c>
      <c r="G170">
        <v>51</v>
      </c>
      <c r="H170">
        <v>0</v>
      </c>
      <c r="I170">
        <v>58</v>
      </c>
      <c r="J170">
        <v>0</v>
      </c>
      <c r="K170">
        <v>18</v>
      </c>
      <c r="L170">
        <v>3</v>
      </c>
      <c r="N170">
        <v>1000000</v>
      </c>
      <c r="O170">
        <f t="shared" si="40"/>
        <v>10</v>
      </c>
      <c r="P170">
        <f t="shared" si="41"/>
        <v>1</v>
      </c>
      <c r="Q170">
        <f t="shared" si="42"/>
        <v>8</v>
      </c>
      <c r="R170">
        <f t="shared" si="42"/>
        <v>17</v>
      </c>
      <c r="S170">
        <f t="shared" si="42"/>
        <v>52</v>
      </c>
      <c r="T170">
        <f t="shared" si="39"/>
        <v>1</v>
      </c>
      <c r="U170">
        <f t="shared" si="38"/>
        <v>59</v>
      </c>
      <c r="V170">
        <f t="shared" si="38"/>
        <v>1</v>
      </c>
      <c r="W170">
        <f t="shared" si="55"/>
        <v>19</v>
      </c>
      <c r="X170">
        <f t="shared" si="56"/>
        <v>4</v>
      </c>
      <c r="Y170">
        <f t="shared" si="43"/>
        <v>1000001</v>
      </c>
      <c r="Z170">
        <f t="shared" si="44"/>
        <v>92</v>
      </c>
      <c r="AA170">
        <f t="shared" si="45"/>
        <v>101</v>
      </c>
      <c r="AB170">
        <f t="shared" si="46"/>
        <v>94</v>
      </c>
      <c r="AC170">
        <f t="shared" si="47"/>
        <v>85</v>
      </c>
      <c r="AD170">
        <f t="shared" si="48"/>
        <v>50</v>
      </c>
      <c r="AE170">
        <f t="shared" si="49"/>
        <v>101</v>
      </c>
      <c r="AF170">
        <f t="shared" si="50"/>
        <v>43</v>
      </c>
      <c r="AG170">
        <f t="shared" si="51"/>
        <v>101</v>
      </c>
      <c r="AH170">
        <f t="shared" si="52"/>
        <v>83</v>
      </c>
      <c r="AI170">
        <f t="shared" si="53"/>
        <v>98</v>
      </c>
      <c r="AJ170">
        <f t="shared" si="54"/>
        <v>1000001</v>
      </c>
    </row>
    <row r="171" spans="1:36" x14ac:dyDescent="0.3">
      <c r="A171">
        <v>170</v>
      </c>
      <c r="B171" t="s">
        <v>221</v>
      </c>
      <c r="C171">
        <v>15</v>
      </c>
      <c r="D171">
        <v>0</v>
      </c>
      <c r="E171">
        <v>7</v>
      </c>
      <c r="F171">
        <v>16</v>
      </c>
      <c r="G171">
        <v>47</v>
      </c>
      <c r="H171">
        <v>0</v>
      </c>
      <c r="I171">
        <v>60</v>
      </c>
      <c r="J171">
        <v>0</v>
      </c>
      <c r="K171">
        <v>16</v>
      </c>
      <c r="L171">
        <v>3</v>
      </c>
      <c r="N171">
        <v>1000000</v>
      </c>
      <c r="O171">
        <f t="shared" si="40"/>
        <v>16</v>
      </c>
      <c r="P171">
        <f t="shared" si="41"/>
        <v>1</v>
      </c>
      <c r="Q171">
        <f t="shared" si="42"/>
        <v>8</v>
      </c>
      <c r="R171">
        <f t="shared" si="42"/>
        <v>17</v>
      </c>
      <c r="S171">
        <f t="shared" si="42"/>
        <v>48</v>
      </c>
      <c r="T171">
        <f t="shared" si="39"/>
        <v>1</v>
      </c>
      <c r="U171">
        <f t="shared" si="38"/>
        <v>61</v>
      </c>
      <c r="V171">
        <f t="shared" si="38"/>
        <v>1</v>
      </c>
      <c r="W171">
        <f t="shared" si="55"/>
        <v>17</v>
      </c>
      <c r="X171">
        <f t="shared" si="56"/>
        <v>4</v>
      </c>
      <c r="Y171">
        <f t="shared" si="43"/>
        <v>1000001</v>
      </c>
      <c r="Z171">
        <f t="shared" si="44"/>
        <v>86</v>
      </c>
      <c r="AA171">
        <f t="shared" si="45"/>
        <v>101</v>
      </c>
      <c r="AB171">
        <f t="shared" si="46"/>
        <v>94</v>
      </c>
      <c r="AC171">
        <f t="shared" si="47"/>
        <v>85</v>
      </c>
      <c r="AD171">
        <f t="shared" si="48"/>
        <v>54</v>
      </c>
      <c r="AE171">
        <f t="shared" si="49"/>
        <v>101</v>
      </c>
      <c r="AF171">
        <f t="shared" si="50"/>
        <v>41</v>
      </c>
      <c r="AG171">
        <f t="shared" si="51"/>
        <v>101</v>
      </c>
      <c r="AH171">
        <f t="shared" si="52"/>
        <v>85</v>
      </c>
      <c r="AI171">
        <f t="shared" si="53"/>
        <v>98</v>
      </c>
      <c r="AJ171">
        <f t="shared" si="54"/>
        <v>1000001</v>
      </c>
    </row>
    <row r="172" spans="1:36" x14ac:dyDescent="0.3">
      <c r="A172">
        <v>171</v>
      </c>
      <c r="B172" t="s">
        <v>222</v>
      </c>
      <c r="C172">
        <v>17</v>
      </c>
      <c r="D172">
        <v>0</v>
      </c>
      <c r="E172">
        <v>6</v>
      </c>
      <c r="F172">
        <v>13</v>
      </c>
      <c r="G172">
        <v>36</v>
      </c>
      <c r="H172">
        <v>0</v>
      </c>
      <c r="I172">
        <v>55</v>
      </c>
      <c r="J172">
        <v>0</v>
      </c>
      <c r="K172">
        <v>15</v>
      </c>
      <c r="L172">
        <v>3</v>
      </c>
      <c r="N172">
        <v>1000000</v>
      </c>
      <c r="O172">
        <f t="shared" si="40"/>
        <v>18</v>
      </c>
      <c r="P172">
        <f t="shared" si="41"/>
        <v>1</v>
      </c>
      <c r="Q172">
        <f t="shared" si="42"/>
        <v>7</v>
      </c>
      <c r="R172">
        <f t="shared" si="42"/>
        <v>14</v>
      </c>
      <c r="S172">
        <f t="shared" si="42"/>
        <v>37</v>
      </c>
      <c r="T172">
        <f t="shared" si="39"/>
        <v>1</v>
      </c>
      <c r="U172">
        <f t="shared" si="38"/>
        <v>56</v>
      </c>
      <c r="V172">
        <f t="shared" si="38"/>
        <v>1</v>
      </c>
      <c r="W172">
        <f t="shared" si="55"/>
        <v>16</v>
      </c>
      <c r="X172">
        <f t="shared" si="56"/>
        <v>4</v>
      </c>
      <c r="Y172">
        <f t="shared" si="43"/>
        <v>1000001</v>
      </c>
      <c r="Z172">
        <f t="shared" si="44"/>
        <v>84</v>
      </c>
      <c r="AA172">
        <f t="shared" si="45"/>
        <v>101</v>
      </c>
      <c r="AB172">
        <f t="shared" si="46"/>
        <v>95</v>
      </c>
      <c r="AC172">
        <f t="shared" si="47"/>
        <v>88</v>
      </c>
      <c r="AD172">
        <f t="shared" si="48"/>
        <v>65</v>
      </c>
      <c r="AE172">
        <f t="shared" si="49"/>
        <v>101</v>
      </c>
      <c r="AF172">
        <f t="shared" si="50"/>
        <v>46</v>
      </c>
      <c r="AG172">
        <f t="shared" si="51"/>
        <v>101</v>
      </c>
      <c r="AH172">
        <f t="shared" si="52"/>
        <v>86</v>
      </c>
      <c r="AI172">
        <f t="shared" si="53"/>
        <v>98</v>
      </c>
      <c r="AJ172">
        <f t="shared" si="54"/>
        <v>1000001</v>
      </c>
    </row>
    <row r="173" spans="1:36" x14ac:dyDescent="0.3">
      <c r="A173">
        <v>172</v>
      </c>
      <c r="B173" t="s">
        <v>223</v>
      </c>
      <c r="C173">
        <v>14</v>
      </c>
      <c r="D173">
        <v>8</v>
      </c>
      <c r="E173">
        <v>6</v>
      </c>
      <c r="F173">
        <v>12</v>
      </c>
      <c r="G173">
        <v>33</v>
      </c>
      <c r="H173">
        <v>0</v>
      </c>
      <c r="I173">
        <v>55</v>
      </c>
      <c r="J173">
        <v>0</v>
      </c>
      <c r="K173">
        <v>19</v>
      </c>
      <c r="L173">
        <v>2</v>
      </c>
      <c r="N173">
        <v>1000000</v>
      </c>
      <c r="O173">
        <f t="shared" si="40"/>
        <v>15</v>
      </c>
      <c r="P173">
        <f t="shared" si="41"/>
        <v>9</v>
      </c>
      <c r="Q173">
        <f t="shared" si="42"/>
        <v>7</v>
      </c>
      <c r="R173">
        <f t="shared" si="42"/>
        <v>13</v>
      </c>
      <c r="S173">
        <f t="shared" si="42"/>
        <v>34</v>
      </c>
      <c r="T173">
        <f t="shared" si="39"/>
        <v>1</v>
      </c>
      <c r="U173">
        <f t="shared" si="38"/>
        <v>56</v>
      </c>
      <c r="V173">
        <f t="shared" si="38"/>
        <v>1</v>
      </c>
      <c r="W173">
        <f t="shared" si="55"/>
        <v>20</v>
      </c>
      <c r="X173">
        <f t="shared" si="56"/>
        <v>3</v>
      </c>
      <c r="Y173">
        <f t="shared" si="43"/>
        <v>1000001</v>
      </c>
      <c r="Z173">
        <f t="shared" si="44"/>
        <v>87</v>
      </c>
      <c r="AA173">
        <f t="shared" si="45"/>
        <v>93</v>
      </c>
      <c r="AB173">
        <f t="shared" si="46"/>
        <v>95</v>
      </c>
      <c r="AC173">
        <f t="shared" si="47"/>
        <v>89</v>
      </c>
      <c r="AD173">
        <f t="shared" si="48"/>
        <v>68</v>
      </c>
      <c r="AE173">
        <f t="shared" si="49"/>
        <v>101</v>
      </c>
      <c r="AF173">
        <f t="shared" si="50"/>
        <v>46</v>
      </c>
      <c r="AG173">
        <f t="shared" si="51"/>
        <v>101</v>
      </c>
      <c r="AH173">
        <f t="shared" si="52"/>
        <v>82</v>
      </c>
      <c r="AI173">
        <f t="shared" si="53"/>
        <v>99</v>
      </c>
      <c r="AJ173">
        <f t="shared" si="54"/>
        <v>1000001</v>
      </c>
    </row>
    <row r="174" spans="1:36" x14ac:dyDescent="0.3">
      <c r="A174">
        <v>173</v>
      </c>
      <c r="B174" t="s">
        <v>224</v>
      </c>
      <c r="C174">
        <v>30</v>
      </c>
      <c r="D174">
        <v>14</v>
      </c>
      <c r="E174">
        <v>6</v>
      </c>
      <c r="F174">
        <v>13</v>
      </c>
      <c r="G174">
        <v>43</v>
      </c>
      <c r="H174">
        <v>0</v>
      </c>
      <c r="I174">
        <v>100</v>
      </c>
      <c r="J174">
        <v>0</v>
      </c>
      <c r="K174">
        <v>23</v>
      </c>
      <c r="L174">
        <v>3</v>
      </c>
      <c r="N174">
        <v>1000000</v>
      </c>
      <c r="O174">
        <f t="shared" si="40"/>
        <v>31</v>
      </c>
      <c r="P174">
        <f t="shared" si="41"/>
        <v>15</v>
      </c>
      <c r="Q174">
        <f t="shared" si="42"/>
        <v>7</v>
      </c>
      <c r="R174">
        <f t="shared" si="42"/>
        <v>14</v>
      </c>
      <c r="S174">
        <f t="shared" si="42"/>
        <v>44</v>
      </c>
      <c r="T174">
        <f t="shared" si="39"/>
        <v>1</v>
      </c>
      <c r="U174">
        <f t="shared" si="38"/>
        <v>101</v>
      </c>
      <c r="V174">
        <f t="shared" si="38"/>
        <v>1</v>
      </c>
      <c r="W174">
        <f t="shared" si="55"/>
        <v>24</v>
      </c>
      <c r="X174">
        <f t="shared" si="56"/>
        <v>4</v>
      </c>
      <c r="Y174">
        <f t="shared" si="43"/>
        <v>1000001</v>
      </c>
      <c r="Z174">
        <f t="shared" si="44"/>
        <v>71</v>
      </c>
      <c r="AA174">
        <f t="shared" si="45"/>
        <v>87</v>
      </c>
      <c r="AB174">
        <f t="shared" si="46"/>
        <v>95</v>
      </c>
      <c r="AC174">
        <f t="shared" si="47"/>
        <v>88</v>
      </c>
      <c r="AD174">
        <f t="shared" si="48"/>
        <v>58</v>
      </c>
      <c r="AE174">
        <f t="shared" si="49"/>
        <v>101</v>
      </c>
      <c r="AF174">
        <f t="shared" si="50"/>
        <v>1</v>
      </c>
      <c r="AG174">
        <f t="shared" si="51"/>
        <v>101</v>
      </c>
      <c r="AH174">
        <f t="shared" si="52"/>
        <v>78</v>
      </c>
      <c r="AI174">
        <f t="shared" si="53"/>
        <v>98</v>
      </c>
      <c r="AJ174">
        <f t="shared" si="54"/>
        <v>1000001</v>
      </c>
    </row>
    <row r="175" spans="1:36" x14ac:dyDescent="0.3">
      <c r="A175">
        <v>174</v>
      </c>
      <c r="B175" t="s">
        <v>225</v>
      </c>
      <c r="C175">
        <v>23</v>
      </c>
      <c r="D175">
        <v>0</v>
      </c>
      <c r="E175">
        <v>6</v>
      </c>
      <c r="F175">
        <v>18</v>
      </c>
      <c r="G175">
        <v>31</v>
      </c>
      <c r="H175">
        <v>0</v>
      </c>
      <c r="I175">
        <v>53</v>
      </c>
      <c r="J175">
        <v>0</v>
      </c>
      <c r="K175">
        <v>16</v>
      </c>
      <c r="L175">
        <v>2</v>
      </c>
      <c r="N175">
        <v>1000000</v>
      </c>
      <c r="O175">
        <f t="shared" si="40"/>
        <v>24</v>
      </c>
      <c r="P175">
        <f t="shared" si="41"/>
        <v>1</v>
      </c>
      <c r="Q175">
        <f t="shared" si="42"/>
        <v>7</v>
      </c>
      <c r="R175">
        <f t="shared" si="42"/>
        <v>19</v>
      </c>
      <c r="S175">
        <f t="shared" si="42"/>
        <v>32</v>
      </c>
      <c r="T175">
        <f t="shared" si="39"/>
        <v>1</v>
      </c>
      <c r="U175">
        <f t="shared" si="38"/>
        <v>54</v>
      </c>
      <c r="V175">
        <f t="shared" si="38"/>
        <v>1</v>
      </c>
      <c r="W175">
        <f t="shared" si="55"/>
        <v>17</v>
      </c>
      <c r="X175">
        <f t="shared" si="56"/>
        <v>3</v>
      </c>
      <c r="Y175">
        <f t="shared" si="43"/>
        <v>1000001</v>
      </c>
      <c r="Z175">
        <f t="shared" si="44"/>
        <v>78</v>
      </c>
      <c r="AA175">
        <f t="shared" si="45"/>
        <v>101</v>
      </c>
      <c r="AB175">
        <f t="shared" si="46"/>
        <v>95</v>
      </c>
      <c r="AC175">
        <f t="shared" si="47"/>
        <v>83</v>
      </c>
      <c r="AD175">
        <f t="shared" si="48"/>
        <v>70</v>
      </c>
      <c r="AE175">
        <f t="shared" si="49"/>
        <v>101</v>
      </c>
      <c r="AF175">
        <f t="shared" si="50"/>
        <v>48</v>
      </c>
      <c r="AG175">
        <f t="shared" si="51"/>
        <v>101</v>
      </c>
      <c r="AH175">
        <f t="shared" si="52"/>
        <v>85</v>
      </c>
      <c r="AI175">
        <f t="shared" si="53"/>
        <v>99</v>
      </c>
      <c r="AJ175">
        <f t="shared" si="54"/>
        <v>1000001</v>
      </c>
    </row>
    <row r="176" spans="1:36" x14ac:dyDescent="0.3">
      <c r="A176">
        <v>175</v>
      </c>
      <c r="B176" t="s">
        <v>226</v>
      </c>
      <c r="C176">
        <v>15</v>
      </c>
      <c r="D176">
        <v>0</v>
      </c>
      <c r="E176">
        <v>5</v>
      </c>
      <c r="F176">
        <v>13</v>
      </c>
      <c r="G176">
        <v>32</v>
      </c>
      <c r="H176">
        <v>0</v>
      </c>
      <c r="I176">
        <v>49</v>
      </c>
      <c r="J176">
        <v>0</v>
      </c>
      <c r="K176">
        <v>14</v>
      </c>
      <c r="L176">
        <v>3</v>
      </c>
      <c r="N176">
        <v>1000000</v>
      </c>
      <c r="O176">
        <f t="shared" si="40"/>
        <v>16</v>
      </c>
      <c r="P176">
        <f t="shared" si="41"/>
        <v>1</v>
      </c>
      <c r="Q176">
        <f t="shared" si="42"/>
        <v>6</v>
      </c>
      <c r="R176">
        <f t="shared" si="42"/>
        <v>14</v>
      </c>
      <c r="S176">
        <f t="shared" si="42"/>
        <v>33</v>
      </c>
      <c r="T176">
        <f t="shared" si="39"/>
        <v>1</v>
      </c>
      <c r="U176">
        <f t="shared" si="38"/>
        <v>50</v>
      </c>
      <c r="V176">
        <f t="shared" si="38"/>
        <v>1</v>
      </c>
      <c r="W176">
        <f t="shared" si="55"/>
        <v>15</v>
      </c>
      <c r="X176">
        <f t="shared" si="56"/>
        <v>4</v>
      </c>
      <c r="Y176">
        <f t="shared" si="43"/>
        <v>1000001</v>
      </c>
      <c r="Z176">
        <f t="shared" si="44"/>
        <v>86</v>
      </c>
      <c r="AA176">
        <f t="shared" si="45"/>
        <v>101</v>
      </c>
      <c r="AB176">
        <f t="shared" si="46"/>
        <v>96</v>
      </c>
      <c r="AC176">
        <f t="shared" si="47"/>
        <v>88</v>
      </c>
      <c r="AD176">
        <f t="shared" si="48"/>
        <v>69</v>
      </c>
      <c r="AE176">
        <f t="shared" si="49"/>
        <v>101</v>
      </c>
      <c r="AF176">
        <f t="shared" si="50"/>
        <v>52</v>
      </c>
      <c r="AG176">
        <f t="shared" si="51"/>
        <v>101</v>
      </c>
      <c r="AH176">
        <f t="shared" si="52"/>
        <v>87</v>
      </c>
      <c r="AI176">
        <f t="shared" si="53"/>
        <v>98</v>
      </c>
      <c r="AJ176">
        <f t="shared" si="54"/>
        <v>1000001</v>
      </c>
    </row>
    <row r="177" spans="1:36" x14ac:dyDescent="0.3">
      <c r="A177">
        <v>176</v>
      </c>
      <c r="B177" t="s">
        <v>227</v>
      </c>
      <c r="C177">
        <v>18</v>
      </c>
      <c r="D177">
        <v>0</v>
      </c>
      <c r="E177">
        <v>6</v>
      </c>
      <c r="F177">
        <v>15</v>
      </c>
      <c r="G177">
        <v>28</v>
      </c>
      <c r="H177">
        <v>21</v>
      </c>
      <c r="I177">
        <v>58</v>
      </c>
      <c r="J177">
        <v>0</v>
      </c>
      <c r="K177">
        <v>15</v>
      </c>
      <c r="L177">
        <v>3</v>
      </c>
      <c r="N177">
        <v>1000000</v>
      </c>
      <c r="O177">
        <f t="shared" si="40"/>
        <v>19</v>
      </c>
      <c r="P177">
        <f t="shared" si="41"/>
        <v>1</v>
      </c>
      <c r="Q177">
        <f t="shared" si="42"/>
        <v>7</v>
      </c>
      <c r="R177">
        <f t="shared" si="42"/>
        <v>16</v>
      </c>
      <c r="S177">
        <f t="shared" si="42"/>
        <v>29</v>
      </c>
      <c r="T177">
        <f t="shared" si="39"/>
        <v>22</v>
      </c>
      <c r="U177">
        <f t="shared" si="38"/>
        <v>59</v>
      </c>
      <c r="V177">
        <f t="shared" si="38"/>
        <v>1</v>
      </c>
      <c r="W177">
        <f t="shared" si="55"/>
        <v>16</v>
      </c>
      <c r="X177">
        <f t="shared" si="56"/>
        <v>4</v>
      </c>
      <c r="Y177">
        <f t="shared" si="43"/>
        <v>1000001</v>
      </c>
      <c r="Z177">
        <f t="shared" si="44"/>
        <v>83</v>
      </c>
      <c r="AA177">
        <f t="shared" si="45"/>
        <v>101</v>
      </c>
      <c r="AB177">
        <f t="shared" si="46"/>
        <v>95</v>
      </c>
      <c r="AC177">
        <f t="shared" si="47"/>
        <v>86</v>
      </c>
      <c r="AD177">
        <f t="shared" si="48"/>
        <v>73</v>
      </c>
      <c r="AE177">
        <f t="shared" si="49"/>
        <v>80</v>
      </c>
      <c r="AF177">
        <f t="shared" si="50"/>
        <v>43</v>
      </c>
      <c r="AG177">
        <f t="shared" si="51"/>
        <v>101</v>
      </c>
      <c r="AH177">
        <f t="shared" si="52"/>
        <v>86</v>
      </c>
      <c r="AI177">
        <f t="shared" si="53"/>
        <v>98</v>
      </c>
      <c r="AJ177">
        <f t="shared" si="54"/>
        <v>1000001</v>
      </c>
    </row>
    <row r="178" spans="1:36" x14ac:dyDescent="0.3">
      <c r="A178">
        <v>177</v>
      </c>
      <c r="B178" t="s">
        <v>228</v>
      </c>
      <c r="C178">
        <v>28</v>
      </c>
      <c r="D178">
        <v>9</v>
      </c>
      <c r="E178">
        <v>7</v>
      </c>
      <c r="F178">
        <v>21</v>
      </c>
      <c r="G178">
        <v>39</v>
      </c>
      <c r="H178">
        <v>0</v>
      </c>
      <c r="I178">
        <v>81</v>
      </c>
      <c r="J178">
        <v>0</v>
      </c>
      <c r="K178">
        <v>16</v>
      </c>
      <c r="L178">
        <v>3</v>
      </c>
      <c r="N178">
        <v>1000000</v>
      </c>
      <c r="O178">
        <f t="shared" si="40"/>
        <v>29</v>
      </c>
      <c r="P178">
        <f t="shared" si="41"/>
        <v>10</v>
      </c>
      <c r="Q178">
        <f t="shared" si="42"/>
        <v>8</v>
      </c>
      <c r="R178">
        <f t="shared" si="42"/>
        <v>22</v>
      </c>
      <c r="S178">
        <f t="shared" si="42"/>
        <v>40</v>
      </c>
      <c r="T178">
        <f t="shared" si="39"/>
        <v>1</v>
      </c>
      <c r="U178">
        <f t="shared" si="38"/>
        <v>82</v>
      </c>
      <c r="V178">
        <f t="shared" si="38"/>
        <v>1</v>
      </c>
      <c r="W178">
        <f t="shared" si="55"/>
        <v>17</v>
      </c>
      <c r="X178">
        <f t="shared" si="56"/>
        <v>4</v>
      </c>
      <c r="Y178">
        <f t="shared" si="43"/>
        <v>1000001</v>
      </c>
      <c r="Z178">
        <f t="shared" si="44"/>
        <v>73</v>
      </c>
      <c r="AA178">
        <f t="shared" si="45"/>
        <v>92</v>
      </c>
      <c r="AB178">
        <f t="shared" si="46"/>
        <v>94</v>
      </c>
      <c r="AC178">
        <f t="shared" si="47"/>
        <v>80</v>
      </c>
      <c r="AD178">
        <f t="shared" si="48"/>
        <v>62</v>
      </c>
      <c r="AE178">
        <f t="shared" si="49"/>
        <v>101</v>
      </c>
      <c r="AF178">
        <f t="shared" si="50"/>
        <v>20</v>
      </c>
      <c r="AG178">
        <f t="shared" si="51"/>
        <v>101</v>
      </c>
      <c r="AH178">
        <f t="shared" si="52"/>
        <v>85</v>
      </c>
      <c r="AI178">
        <f t="shared" si="53"/>
        <v>98</v>
      </c>
      <c r="AJ178">
        <f t="shared" si="54"/>
        <v>1000001</v>
      </c>
    </row>
    <row r="179" spans="1:36" x14ac:dyDescent="0.3">
      <c r="A179">
        <v>178</v>
      </c>
      <c r="B179" t="s">
        <v>229</v>
      </c>
      <c r="C179">
        <v>27</v>
      </c>
      <c r="D179">
        <v>8</v>
      </c>
      <c r="E179">
        <v>7</v>
      </c>
      <c r="F179">
        <v>20</v>
      </c>
      <c r="G179">
        <v>31</v>
      </c>
      <c r="H179">
        <v>19</v>
      </c>
      <c r="I179">
        <v>79</v>
      </c>
      <c r="J179">
        <v>0</v>
      </c>
      <c r="K179">
        <v>13</v>
      </c>
      <c r="L179">
        <v>4</v>
      </c>
      <c r="N179">
        <v>1000000</v>
      </c>
      <c r="O179">
        <f t="shared" si="40"/>
        <v>28</v>
      </c>
      <c r="P179">
        <f t="shared" si="41"/>
        <v>9</v>
      </c>
      <c r="Q179">
        <f t="shared" si="42"/>
        <v>8</v>
      </c>
      <c r="R179">
        <f t="shared" si="42"/>
        <v>21</v>
      </c>
      <c r="S179">
        <f t="shared" si="42"/>
        <v>32</v>
      </c>
      <c r="T179">
        <f t="shared" si="39"/>
        <v>20</v>
      </c>
      <c r="U179">
        <f t="shared" si="38"/>
        <v>80</v>
      </c>
      <c r="V179">
        <f t="shared" si="38"/>
        <v>1</v>
      </c>
      <c r="W179">
        <f t="shared" si="55"/>
        <v>14</v>
      </c>
      <c r="X179">
        <f t="shared" si="56"/>
        <v>5</v>
      </c>
      <c r="Y179">
        <f t="shared" si="43"/>
        <v>1000001</v>
      </c>
      <c r="Z179">
        <f t="shared" si="44"/>
        <v>74</v>
      </c>
      <c r="AA179">
        <f t="shared" si="45"/>
        <v>93</v>
      </c>
      <c r="AB179">
        <f t="shared" si="46"/>
        <v>94</v>
      </c>
      <c r="AC179">
        <f t="shared" si="47"/>
        <v>81</v>
      </c>
      <c r="AD179">
        <f t="shared" si="48"/>
        <v>70</v>
      </c>
      <c r="AE179">
        <f t="shared" si="49"/>
        <v>82</v>
      </c>
      <c r="AF179">
        <f t="shared" si="50"/>
        <v>22</v>
      </c>
      <c r="AG179">
        <f t="shared" si="51"/>
        <v>101</v>
      </c>
      <c r="AH179">
        <f t="shared" si="52"/>
        <v>88</v>
      </c>
      <c r="AI179">
        <f t="shared" si="53"/>
        <v>97</v>
      </c>
      <c r="AJ179">
        <f t="shared" si="54"/>
        <v>1000001</v>
      </c>
    </row>
    <row r="180" spans="1:36" x14ac:dyDescent="0.3">
      <c r="A180">
        <v>179</v>
      </c>
      <c r="B180" t="s">
        <v>230</v>
      </c>
      <c r="C180">
        <v>29</v>
      </c>
      <c r="D180">
        <v>8</v>
      </c>
      <c r="E180">
        <v>7</v>
      </c>
      <c r="F180">
        <v>14</v>
      </c>
      <c r="G180">
        <v>34</v>
      </c>
      <c r="H180">
        <v>30</v>
      </c>
      <c r="I180">
        <v>51</v>
      </c>
      <c r="J180">
        <v>0</v>
      </c>
      <c r="K180">
        <v>12</v>
      </c>
      <c r="L180">
        <v>3</v>
      </c>
      <c r="N180">
        <v>1000000</v>
      </c>
      <c r="O180">
        <f t="shared" si="40"/>
        <v>30</v>
      </c>
      <c r="P180">
        <f t="shared" si="41"/>
        <v>9</v>
      </c>
      <c r="Q180">
        <f t="shared" si="42"/>
        <v>8</v>
      </c>
      <c r="R180">
        <f t="shared" si="42"/>
        <v>15</v>
      </c>
      <c r="S180">
        <f t="shared" si="42"/>
        <v>35</v>
      </c>
      <c r="T180">
        <f t="shared" si="39"/>
        <v>31</v>
      </c>
      <c r="U180">
        <f t="shared" si="38"/>
        <v>52</v>
      </c>
      <c r="V180">
        <f t="shared" si="38"/>
        <v>1</v>
      </c>
      <c r="W180">
        <f t="shared" si="55"/>
        <v>13</v>
      </c>
      <c r="X180">
        <f t="shared" si="56"/>
        <v>4</v>
      </c>
      <c r="Y180">
        <f t="shared" si="43"/>
        <v>1000001</v>
      </c>
      <c r="Z180">
        <f t="shared" si="44"/>
        <v>72</v>
      </c>
      <c r="AA180">
        <f t="shared" si="45"/>
        <v>93</v>
      </c>
      <c r="AB180">
        <f t="shared" si="46"/>
        <v>94</v>
      </c>
      <c r="AC180">
        <f t="shared" si="47"/>
        <v>87</v>
      </c>
      <c r="AD180">
        <f t="shared" si="48"/>
        <v>67</v>
      </c>
      <c r="AE180">
        <f t="shared" si="49"/>
        <v>71</v>
      </c>
      <c r="AF180">
        <f t="shared" si="50"/>
        <v>50</v>
      </c>
      <c r="AG180">
        <f t="shared" si="51"/>
        <v>101</v>
      </c>
      <c r="AH180">
        <f t="shared" si="52"/>
        <v>89</v>
      </c>
      <c r="AI180">
        <f t="shared" si="53"/>
        <v>98</v>
      </c>
      <c r="AJ180">
        <f t="shared" si="54"/>
        <v>1000001</v>
      </c>
    </row>
    <row r="181" spans="1:36" x14ac:dyDescent="0.3">
      <c r="A181">
        <v>180</v>
      </c>
      <c r="B181" t="s">
        <v>231</v>
      </c>
      <c r="C181">
        <v>42</v>
      </c>
      <c r="D181">
        <v>8</v>
      </c>
      <c r="E181">
        <v>8</v>
      </c>
      <c r="F181">
        <v>9</v>
      </c>
      <c r="G181">
        <v>28</v>
      </c>
      <c r="H181">
        <v>29</v>
      </c>
      <c r="I181">
        <v>55</v>
      </c>
      <c r="J181">
        <v>10</v>
      </c>
      <c r="K181">
        <v>12</v>
      </c>
      <c r="L181">
        <v>3</v>
      </c>
      <c r="N181">
        <v>1000000</v>
      </c>
      <c r="O181">
        <f t="shared" si="40"/>
        <v>43</v>
      </c>
      <c r="P181">
        <f t="shared" si="41"/>
        <v>9</v>
      </c>
      <c r="Q181">
        <f t="shared" si="42"/>
        <v>9</v>
      </c>
      <c r="R181">
        <f t="shared" si="42"/>
        <v>10</v>
      </c>
      <c r="S181">
        <f t="shared" si="42"/>
        <v>29</v>
      </c>
      <c r="T181">
        <f t="shared" si="39"/>
        <v>30</v>
      </c>
      <c r="U181">
        <f t="shared" si="38"/>
        <v>56</v>
      </c>
      <c r="V181">
        <f t="shared" si="38"/>
        <v>11</v>
      </c>
      <c r="W181">
        <f t="shared" si="55"/>
        <v>13</v>
      </c>
      <c r="X181">
        <f t="shared" si="56"/>
        <v>4</v>
      </c>
      <c r="Y181">
        <f t="shared" si="43"/>
        <v>1000001</v>
      </c>
      <c r="Z181">
        <f t="shared" si="44"/>
        <v>59</v>
      </c>
      <c r="AA181">
        <f t="shared" si="45"/>
        <v>93</v>
      </c>
      <c r="AB181">
        <f t="shared" si="46"/>
        <v>93</v>
      </c>
      <c r="AC181">
        <f t="shared" si="47"/>
        <v>92</v>
      </c>
      <c r="AD181">
        <f t="shared" si="48"/>
        <v>73</v>
      </c>
      <c r="AE181">
        <f t="shared" si="49"/>
        <v>72</v>
      </c>
      <c r="AF181">
        <f t="shared" si="50"/>
        <v>46</v>
      </c>
      <c r="AG181">
        <f t="shared" si="51"/>
        <v>91</v>
      </c>
      <c r="AH181">
        <f t="shared" si="52"/>
        <v>89</v>
      </c>
      <c r="AI181">
        <f t="shared" si="53"/>
        <v>98</v>
      </c>
      <c r="AJ181">
        <f t="shared" si="54"/>
        <v>1000001</v>
      </c>
    </row>
    <row r="182" spans="1:36" x14ac:dyDescent="0.3">
      <c r="A182">
        <v>181</v>
      </c>
      <c r="B182" t="s">
        <v>232</v>
      </c>
      <c r="C182">
        <v>34</v>
      </c>
      <c r="D182">
        <v>10</v>
      </c>
      <c r="E182">
        <v>9</v>
      </c>
      <c r="F182">
        <v>12</v>
      </c>
      <c r="G182">
        <v>29</v>
      </c>
      <c r="H182">
        <v>0</v>
      </c>
      <c r="I182">
        <v>71</v>
      </c>
      <c r="J182">
        <v>0</v>
      </c>
      <c r="K182">
        <v>18</v>
      </c>
      <c r="L182">
        <v>3</v>
      </c>
      <c r="N182">
        <v>1000000</v>
      </c>
      <c r="O182">
        <f t="shared" si="40"/>
        <v>35</v>
      </c>
      <c r="P182">
        <f t="shared" si="41"/>
        <v>11</v>
      </c>
      <c r="Q182">
        <f t="shared" si="42"/>
        <v>10</v>
      </c>
      <c r="R182">
        <f t="shared" si="42"/>
        <v>13</v>
      </c>
      <c r="S182">
        <f t="shared" si="42"/>
        <v>30</v>
      </c>
      <c r="T182">
        <f t="shared" si="39"/>
        <v>1</v>
      </c>
      <c r="U182">
        <f t="shared" si="38"/>
        <v>72</v>
      </c>
      <c r="V182">
        <f t="shared" si="38"/>
        <v>1</v>
      </c>
      <c r="W182">
        <f t="shared" si="55"/>
        <v>19</v>
      </c>
      <c r="X182">
        <f t="shared" si="56"/>
        <v>4</v>
      </c>
      <c r="Y182">
        <f t="shared" si="43"/>
        <v>1000001</v>
      </c>
      <c r="Z182">
        <f t="shared" si="44"/>
        <v>67</v>
      </c>
      <c r="AA182">
        <f t="shared" si="45"/>
        <v>91</v>
      </c>
      <c r="AB182">
        <f t="shared" si="46"/>
        <v>92</v>
      </c>
      <c r="AC182">
        <f t="shared" si="47"/>
        <v>89</v>
      </c>
      <c r="AD182">
        <f t="shared" si="48"/>
        <v>72</v>
      </c>
      <c r="AE182">
        <f t="shared" si="49"/>
        <v>101</v>
      </c>
      <c r="AF182">
        <f t="shared" si="50"/>
        <v>30</v>
      </c>
      <c r="AG182">
        <f t="shared" si="51"/>
        <v>101</v>
      </c>
      <c r="AH182">
        <f t="shared" si="52"/>
        <v>83</v>
      </c>
      <c r="AI182">
        <f t="shared" si="53"/>
        <v>98</v>
      </c>
      <c r="AJ182">
        <f t="shared" si="54"/>
        <v>1000001</v>
      </c>
    </row>
    <row r="183" spans="1:36" x14ac:dyDescent="0.3">
      <c r="A183">
        <v>182</v>
      </c>
      <c r="B183" t="s">
        <v>233</v>
      </c>
      <c r="C183">
        <v>37</v>
      </c>
      <c r="D183">
        <v>0</v>
      </c>
      <c r="E183">
        <v>9</v>
      </c>
      <c r="F183">
        <v>11</v>
      </c>
      <c r="G183">
        <v>26</v>
      </c>
      <c r="H183">
        <v>0</v>
      </c>
      <c r="I183">
        <v>48</v>
      </c>
      <c r="J183">
        <v>0</v>
      </c>
      <c r="K183">
        <v>12</v>
      </c>
      <c r="L183">
        <v>3</v>
      </c>
      <c r="N183">
        <v>1000000</v>
      </c>
      <c r="O183">
        <f t="shared" si="40"/>
        <v>38</v>
      </c>
      <c r="P183">
        <f t="shared" si="41"/>
        <v>1</v>
      </c>
      <c r="Q183">
        <f t="shared" si="42"/>
        <v>10</v>
      </c>
      <c r="R183">
        <f t="shared" si="42"/>
        <v>12</v>
      </c>
      <c r="S183">
        <f t="shared" si="42"/>
        <v>27</v>
      </c>
      <c r="T183">
        <f t="shared" si="39"/>
        <v>1</v>
      </c>
      <c r="U183">
        <f t="shared" si="38"/>
        <v>49</v>
      </c>
      <c r="V183">
        <f t="shared" si="38"/>
        <v>1</v>
      </c>
      <c r="W183">
        <f t="shared" si="55"/>
        <v>13</v>
      </c>
      <c r="X183">
        <f t="shared" si="56"/>
        <v>4</v>
      </c>
      <c r="Y183">
        <f t="shared" si="43"/>
        <v>1000001</v>
      </c>
      <c r="Z183">
        <f t="shared" si="44"/>
        <v>64</v>
      </c>
      <c r="AA183">
        <f t="shared" si="45"/>
        <v>101</v>
      </c>
      <c r="AB183">
        <f t="shared" si="46"/>
        <v>92</v>
      </c>
      <c r="AC183">
        <f t="shared" si="47"/>
        <v>90</v>
      </c>
      <c r="AD183">
        <f t="shared" si="48"/>
        <v>75</v>
      </c>
      <c r="AE183">
        <f t="shared" si="49"/>
        <v>101</v>
      </c>
      <c r="AF183">
        <f t="shared" si="50"/>
        <v>53</v>
      </c>
      <c r="AG183">
        <f t="shared" si="51"/>
        <v>101</v>
      </c>
      <c r="AH183">
        <f t="shared" si="52"/>
        <v>89</v>
      </c>
      <c r="AI183">
        <f t="shared" si="53"/>
        <v>98</v>
      </c>
      <c r="AJ183">
        <f t="shared" si="54"/>
        <v>1000001</v>
      </c>
    </row>
    <row r="184" spans="1:36" x14ac:dyDescent="0.3">
      <c r="A184">
        <v>183</v>
      </c>
      <c r="B184" t="s">
        <v>234</v>
      </c>
      <c r="C184">
        <v>33</v>
      </c>
      <c r="D184">
        <v>0</v>
      </c>
      <c r="E184">
        <v>8</v>
      </c>
      <c r="F184">
        <v>19</v>
      </c>
      <c r="G184">
        <v>26</v>
      </c>
      <c r="H184">
        <v>0</v>
      </c>
      <c r="I184">
        <v>32</v>
      </c>
      <c r="J184">
        <v>0</v>
      </c>
      <c r="K184">
        <v>12</v>
      </c>
      <c r="L184">
        <v>3</v>
      </c>
      <c r="N184">
        <v>1000000</v>
      </c>
      <c r="O184">
        <f t="shared" si="40"/>
        <v>34</v>
      </c>
      <c r="P184">
        <f t="shared" si="41"/>
        <v>1</v>
      </c>
      <c r="Q184">
        <f t="shared" si="42"/>
        <v>9</v>
      </c>
      <c r="R184">
        <f t="shared" si="42"/>
        <v>20</v>
      </c>
      <c r="S184">
        <f t="shared" si="42"/>
        <v>27</v>
      </c>
      <c r="T184">
        <f t="shared" si="39"/>
        <v>1</v>
      </c>
      <c r="U184">
        <f t="shared" si="38"/>
        <v>33</v>
      </c>
      <c r="V184">
        <f t="shared" si="38"/>
        <v>1</v>
      </c>
      <c r="W184">
        <f t="shared" si="55"/>
        <v>13</v>
      </c>
      <c r="X184">
        <f t="shared" si="56"/>
        <v>4</v>
      </c>
      <c r="Y184">
        <f t="shared" si="43"/>
        <v>1000001</v>
      </c>
      <c r="Z184">
        <f t="shared" si="44"/>
        <v>68</v>
      </c>
      <c r="AA184">
        <f t="shared" si="45"/>
        <v>101</v>
      </c>
      <c r="AB184">
        <f t="shared" si="46"/>
        <v>93</v>
      </c>
      <c r="AC184">
        <f t="shared" si="47"/>
        <v>82</v>
      </c>
      <c r="AD184">
        <f t="shared" si="48"/>
        <v>75</v>
      </c>
      <c r="AE184">
        <f t="shared" si="49"/>
        <v>101</v>
      </c>
      <c r="AF184">
        <f t="shared" si="50"/>
        <v>69</v>
      </c>
      <c r="AG184">
        <f t="shared" si="51"/>
        <v>101</v>
      </c>
      <c r="AH184">
        <f t="shared" si="52"/>
        <v>89</v>
      </c>
      <c r="AI184">
        <f t="shared" si="53"/>
        <v>98</v>
      </c>
      <c r="AJ184">
        <f t="shared" si="54"/>
        <v>1000001</v>
      </c>
    </row>
    <row r="185" spans="1:36" x14ac:dyDescent="0.3">
      <c r="A185">
        <v>184</v>
      </c>
      <c r="B185" t="s">
        <v>235</v>
      </c>
      <c r="C185">
        <v>30</v>
      </c>
      <c r="D185">
        <v>7</v>
      </c>
      <c r="E185">
        <v>8</v>
      </c>
      <c r="F185">
        <v>15</v>
      </c>
      <c r="G185">
        <v>30</v>
      </c>
      <c r="H185">
        <v>0</v>
      </c>
      <c r="I185">
        <v>61</v>
      </c>
      <c r="J185">
        <v>0</v>
      </c>
      <c r="K185">
        <v>13</v>
      </c>
      <c r="L185">
        <v>3</v>
      </c>
      <c r="N185">
        <v>1000000</v>
      </c>
      <c r="O185">
        <f t="shared" si="40"/>
        <v>31</v>
      </c>
      <c r="P185">
        <f t="shared" si="41"/>
        <v>8</v>
      </c>
      <c r="Q185">
        <f t="shared" si="42"/>
        <v>9</v>
      </c>
      <c r="R185">
        <f t="shared" si="42"/>
        <v>16</v>
      </c>
      <c r="S185">
        <f t="shared" si="42"/>
        <v>31</v>
      </c>
      <c r="T185">
        <f t="shared" si="39"/>
        <v>1</v>
      </c>
      <c r="U185">
        <f t="shared" si="38"/>
        <v>62</v>
      </c>
      <c r="V185">
        <f t="shared" si="38"/>
        <v>1</v>
      </c>
      <c r="W185">
        <f t="shared" si="55"/>
        <v>14</v>
      </c>
      <c r="X185">
        <f t="shared" si="56"/>
        <v>4</v>
      </c>
      <c r="Y185">
        <f t="shared" si="43"/>
        <v>1000001</v>
      </c>
      <c r="Z185">
        <f t="shared" si="44"/>
        <v>71</v>
      </c>
      <c r="AA185">
        <f t="shared" si="45"/>
        <v>94</v>
      </c>
      <c r="AB185">
        <f t="shared" si="46"/>
        <v>93</v>
      </c>
      <c r="AC185">
        <f t="shared" si="47"/>
        <v>86</v>
      </c>
      <c r="AD185">
        <f t="shared" si="48"/>
        <v>71</v>
      </c>
      <c r="AE185">
        <f t="shared" si="49"/>
        <v>101</v>
      </c>
      <c r="AF185">
        <f t="shared" si="50"/>
        <v>40</v>
      </c>
      <c r="AG185">
        <f t="shared" si="51"/>
        <v>101</v>
      </c>
      <c r="AH185">
        <f t="shared" si="52"/>
        <v>88</v>
      </c>
      <c r="AI185">
        <f t="shared" si="53"/>
        <v>98</v>
      </c>
      <c r="AJ185">
        <f t="shared" si="54"/>
        <v>1000001</v>
      </c>
    </row>
    <row r="186" spans="1:36" x14ac:dyDescent="0.3">
      <c r="A186">
        <v>185</v>
      </c>
      <c r="B186" t="s">
        <v>236</v>
      </c>
      <c r="C186">
        <v>24</v>
      </c>
      <c r="D186">
        <v>0</v>
      </c>
      <c r="E186">
        <v>7</v>
      </c>
      <c r="F186">
        <v>16</v>
      </c>
      <c r="G186">
        <v>24</v>
      </c>
      <c r="H186">
        <v>0</v>
      </c>
      <c r="I186">
        <v>70</v>
      </c>
      <c r="J186">
        <v>0</v>
      </c>
      <c r="K186">
        <v>15</v>
      </c>
      <c r="L186">
        <v>3</v>
      </c>
      <c r="N186">
        <v>1000000</v>
      </c>
      <c r="O186">
        <f t="shared" si="40"/>
        <v>25</v>
      </c>
      <c r="P186">
        <f t="shared" si="41"/>
        <v>1</v>
      </c>
      <c r="Q186">
        <f t="shared" si="42"/>
        <v>8</v>
      </c>
      <c r="R186">
        <f t="shared" si="42"/>
        <v>17</v>
      </c>
      <c r="S186">
        <f t="shared" si="42"/>
        <v>25</v>
      </c>
      <c r="T186">
        <f t="shared" si="39"/>
        <v>1</v>
      </c>
      <c r="U186">
        <f t="shared" si="38"/>
        <v>71</v>
      </c>
      <c r="V186">
        <f t="shared" si="38"/>
        <v>1</v>
      </c>
      <c r="W186">
        <f t="shared" si="55"/>
        <v>16</v>
      </c>
      <c r="X186">
        <f t="shared" si="56"/>
        <v>4</v>
      </c>
      <c r="Y186">
        <f t="shared" si="43"/>
        <v>1000001</v>
      </c>
      <c r="Z186">
        <f t="shared" si="44"/>
        <v>77</v>
      </c>
      <c r="AA186">
        <f t="shared" si="45"/>
        <v>101</v>
      </c>
      <c r="AB186">
        <f t="shared" si="46"/>
        <v>94</v>
      </c>
      <c r="AC186">
        <f t="shared" si="47"/>
        <v>85</v>
      </c>
      <c r="AD186">
        <f t="shared" si="48"/>
        <v>77</v>
      </c>
      <c r="AE186">
        <f t="shared" si="49"/>
        <v>101</v>
      </c>
      <c r="AF186">
        <f t="shared" si="50"/>
        <v>31</v>
      </c>
      <c r="AG186">
        <f t="shared" si="51"/>
        <v>101</v>
      </c>
      <c r="AH186">
        <f t="shared" si="52"/>
        <v>86</v>
      </c>
      <c r="AI186">
        <f t="shared" si="53"/>
        <v>98</v>
      </c>
      <c r="AJ186">
        <f t="shared" si="54"/>
        <v>1000001</v>
      </c>
    </row>
    <row r="187" spans="1:36" x14ac:dyDescent="0.3">
      <c r="A187">
        <v>186</v>
      </c>
      <c r="B187" t="s">
        <v>237</v>
      </c>
      <c r="C187">
        <v>29</v>
      </c>
      <c r="D187">
        <v>0</v>
      </c>
      <c r="E187">
        <v>7</v>
      </c>
      <c r="F187">
        <v>14</v>
      </c>
      <c r="G187">
        <v>23</v>
      </c>
      <c r="H187">
        <v>21</v>
      </c>
      <c r="I187">
        <v>33</v>
      </c>
      <c r="J187">
        <v>0</v>
      </c>
      <c r="K187">
        <v>13</v>
      </c>
      <c r="L187">
        <v>3</v>
      </c>
      <c r="N187">
        <v>1000000</v>
      </c>
      <c r="O187">
        <f t="shared" si="40"/>
        <v>30</v>
      </c>
      <c r="P187">
        <f t="shared" si="41"/>
        <v>1</v>
      </c>
      <c r="Q187">
        <f t="shared" si="42"/>
        <v>8</v>
      </c>
      <c r="R187">
        <f t="shared" si="42"/>
        <v>15</v>
      </c>
      <c r="S187">
        <f t="shared" si="42"/>
        <v>24</v>
      </c>
      <c r="T187">
        <f t="shared" si="39"/>
        <v>22</v>
      </c>
      <c r="U187">
        <f t="shared" si="38"/>
        <v>34</v>
      </c>
      <c r="V187">
        <f t="shared" si="38"/>
        <v>1</v>
      </c>
      <c r="W187">
        <f t="shared" si="55"/>
        <v>14</v>
      </c>
      <c r="X187">
        <f t="shared" si="56"/>
        <v>4</v>
      </c>
      <c r="Y187">
        <f t="shared" si="43"/>
        <v>1000001</v>
      </c>
      <c r="Z187">
        <f t="shared" si="44"/>
        <v>72</v>
      </c>
      <c r="AA187">
        <f t="shared" si="45"/>
        <v>101</v>
      </c>
      <c r="AB187">
        <f t="shared" si="46"/>
        <v>94</v>
      </c>
      <c r="AC187">
        <f t="shared" si="47"/>
        <v>87</v>
      </c>
      <c r="AD187">
        <f t="shared" si="48"/>
        <v>78</v>
      </c>
      <c r="AE187">
        <f t="shared" si="49"/>
        <v>80</v>
      </c>
      <c r="AF187">
        <f t="shared" si="50"/>
        <v>68</v>
      </c>
      <c r="AG187">
        <f t="shared" si="51"/>
        <v>101</v>
      </c>
      <c r="AH187">
        <f t="shared" si="52"/>
        <v>88</v>
      </c>
      <c r="AI187">
        <f t="shared" si="53"/>
        <v>98</v>
      </c>
      <c r="AJ187">
        <f t="shared" si="54"/>
        <v>1000001</v>
      </c>
    </row>
    <row r="188" spans="1:36" x14ac:dyDescent="0.3">
      <c r="A188">
        <v>187</v>
      </c>
      <c r="B188" t="s">
        <v>238</v>
      </c>
      <c r="C188">
        <v>27</v>
      </c>
      <c r="D188">
        <v>0</v>
      </c>
      <c r="E188">
        <v>7</v>
      </c>
      <c r="F188">
        <v>9</v>
      </c>
      <c r="G188">
        <v>24</v>
      </c>
      <c r="H188">
        <v>18</v>
      </c>
      <c r="I188">
        <v>34</v>
      </c>
      <c r="J188">
        <v>0</v>
      </c>
      <c r="K188">
        <v>13</v>
      </c>
      <c r="L188">
        <v>3</v>
      </c>
      <c r="N188">
        <v>1000000</v>
      </c>
      <c r="O188">
        <f t="shared" si="40"/>
        <v>28</v>
      </c>
      <c r="P188">
        <f t="shared" si="41"/>
        <v>1</v>
      </c>
      <c r="Q188">
        <f t="shared" si="42"/>
        <v>8</v>
      </c>
      <c r="R188">
        <f t="shared" si="42"/>
        <v>10</v>
      </c>
      <c r="S188">
        <f t="shared" si="42"/>
        <v>25</v>
      </c>
      <c r="T188">
        <f t="shared" si="39"/>
        <v>19</v>
      </c>
      <c r="U188">
        <f t="shared" si="38"/>
        <v>35</v>
      </c>
      <c r="V188">
        <f t="shared" si="38"/>
        <v>1</v>
      </c>
      <c r="W188">
        <f t="shared" si="55"/>
        <v>14</v>
      </c>
      <c r="X188">
        <f t="shared" si="56"/>
        <v>4</v>
      </c>
      <c r="Y188">
        <f t="shared" si="43"/>
        <v>1000001</v>
      </c>
      <c r="Z188">
        <f t="shared" si="44"/>
        <v>74</v>
      </c>
      <c r="AA188">
        <f t="shared" si="45"/>
        <v>101</v>
      </c>
      <c r="AB188">
        <f t="shared" si="46"/>
        <v>94</v>
      </c>
      <c r="AC188">
        <f t="shared" si="47"/>
        <v>92</v>
      </c>
      <c r="AD188">
        <f t="shared" si="48"/>
        <v>77</v>
      </c>
      <c r="AE188">
        <f t="shared" si="49"/>
        <v>83</v>
      </c>
      <c r="AF188">
        <f t="shared" si="50"/>
        <v>67</v>
      </c>
      <c r="AG188">
        <f t="shared" si="51"/>
        <v>101</v>
      </c>
      <c r="AH188">
        <f t="shared" si="52"/>
        <v>88</v>
      </c>
      <c r="AI188">
        <f t="shared" si="53"/>
        <v>98</v>
      </c>
      <c r="AJ188">
        <f t="shared" si="54"/>
        <v>1000001</v>
      </c>
    </row>
    <row r="189" spans="1:36" x14ac:dyDescent="0.3">
      <c r="A189">
        <v>188</v>
      </c>
      <c r="B189" t="s">
        <v>239</v>
      </c>
      <c r="C189">
        <v>24</v>
      </c>
      <c r="D189">
        <v>0</v>
      </c>
      <c r="E189">
        <v>6</v>
      </c>
      <c r="F189">
        <v>12</v>
      </c>
      <c r="G189">
        <v>21</v>
      </c>
      <c r="H189">
        <v>0</v>
      </c>
      <c r="I189">
        <v>33</v>
      </c>
      <c r="J189">
        <v>0</v>
      </c>
      <c r="K189">
        <v>13</v>
      </c>
      <c r="L189">
        <v>3</v>
      </c>
      <c r="N189">
        <v>1000000</v>
      </c>
      <c r="O189">
        <f t="shared" si="40"/>
        <v>25</v>
      </c>
      <c r="P189">
        <f t="shared" si="41"/>
        <v>1</v>
      </c>
      <c r="Q189">
        <f t="shared" si="42"/>
        <v>7</v>
      </c>
      <c r="R189">
        <f t="shared" si="42"/>
        <v>13</v>
      </c>
      <c r="S189">
        <f t="shared" si="42"/>
        <v>22</v>
      </c>
      <c r="T189">
        <f t="shared" si="39"/>
        <v>1</v>
      </c>
      <c r="U189">
        <f t="shared" si="38"/>
        <v>34</v>
      </c>
      <c r="V189">
        <f t="shared" si="38"/>
        <v>1</v>
      </c>
      <c r="W189">
        <f t="shared" si="55"/>
        <v>14</v>
      </c>
      <c r="X189">
        <f t="shared" si="56"/>
        <v>4</v>
      </c>
      <c r="Y189">
        <f t="shared" si="43"/>
        <v>1000001</v>
      </c>
      <c r="Z189">
        <f t="shared" si="44"/>
        <v>77</v>
      </c>
      <c r="AA189">
        <f t="shared" si="45"/>
        <v>101</v>
      </c>
      <c r="AB189">
        <f t="shared" si="46"/>
        <v>95</v>
      </c>
      <c r="AC189">
        <f t="shared" si="47"/>
        <v>89</v>
      </c>
      <c r="AD189">
        <f t="shared" si="48"/>
        <v>80</v>
      </c>
      <c r="AE189">
        <f t="shared" si="49"/>
        <v>101</v>
      </c>
      <c r="AF189">
        <f t="shared" si="50"/>
        <v>68</v>
      </c>
      <c r="AG189">
        <f t="shared" si="51"/>
        <v>101</v>
      </c>
      <c r="AH189">
        <f t="shared" si="52"/>
        <v>88</v>
      </c>
      <c r="AI189">
        <f t="shared" si="53"/>
        <v>98</v>
      </c>
      <c r="AJ189">
        <f t="shared" si="54"/>
        <v>1000001</v>
      </c>
    </row>
    <row r="190" spans="1:36" x14ac:dyDescent="0.3">
      <c r="A190">
        <v>189</v>
      </c>
      <c r="B190" t="s">
        <v>240</v>
      </c>
      <c r="C190">
        <v>22</v>
      </c>
      <c r="D190">
        <v>9</v>
      </c>
      <c r="E190">
        <v>7</v>
      </c>
      <c r="F190">
        <v>15</v>
      </c>
      <c r="G190">
        <v>24</v>
      </c>
      <c r="H190">
        <v>0</v>
      </c>
      <c r="I190">
        <v>0</v>
      </c>
      <c r="J190">
        <v>0</v>
      </c>
      <c r="K190">
        <v>17</v>
      </c>
      <c r="L190">
        <v>3</v>
      </c>
      <c r="N190">
        <v>1000000</v>
      </c>
      <c r="O190">
        <f t="shared" si="40"/>
        <v>23</v>
      </c>
      <c r="P190">
        <f t="shared" si="41"/>
        <v>10</v>
      </c>
      <c r="Q190">
        <f t="shared" si="42"/>
        <v>8</v>
      </c>
      <c r="R190">
        <f t="shared" si="42"/>
        <v>16</v>
      </c>
      <c r="S190">
        <f t="shared" si="42"/>
        <v>25</v>
      </c>
      <c r="T190">
        <f t="shared" si="39"/>
        <v>1</v>
      </c>
      <c r="U190">
        <f t="shared" si="39"/>
        <v>1</v>
      </c>
      <c r="V190">
        <f t="shared" si="39"/>
        <v>1</v>
      </c>
      <c r="W190">
        <f t="shared" si="55"/>
        <v>18</v>
      </c>
      <c r="X190">
        <f t="shared" si="56"/>
        <v>4</v>
      </c>
      <c r="Y190">
        <f t="shared" si="43"/>
        <v>1000001</v>
      </c>
      <c r="Z190">
        <f t="shared" si="44"/>
        <v>79</v>
      </c>
      <c r="AA190">
        <f t="shared" si="45"/>
        <v>92</v>
      </c>
      <c r="AB190">
        <f t="shared" si="46"/>
        <v>94</v>
      </c>
      <c r="AC190">
        <f t="shared" si="47"/>
        <v>86</v>
      </c>
      <c r="AD190">
        <f t="shared" si="48"/>
        <v>77</v>
      </c>
      <c r="AE190">
        <f t="shared" si="49"/>
        <v>101</v>
      </c>
      <c r="AF190">
        <f t="shared" si="50"/>
        <v>101</v>
      </c>
      <c r="AG190">
        <f t="shared" si="51"/>
        <v>101</v>
      </c>
      <c r="AH190">
        <f t="shared" si="52"/>
        <v>84</v>
      </c>
      <c r="AI190">
        <f t="shared" si="53"/>
        <v>98</v>
      </c>
      <c r="AJ190">
        <f t="shared" si="54"/>
        <v>1000001</v>
      </c>
    </row>
    <row r="191" spans="1:36" x14ac:dyDescent="0.3">
      <c r="A191">
        <v>190</v>
      </c>
      <c r="B191" t="s">
        <v>241</v>
      </c>
      <c r="C191">
        <v>25</v>
      </c>
      <c r="D191">
        <v>11</v>
      </c>
      <c r="E191">
        <v>7</v>
      </c>
      <c r="F191">
        <v>18</v>
      </c>
      <c r="G191">
        <v>20</v>
      </c>
      <c r="H191">
        <v>0</v>
      </c>
      <c r="I191">
        <v>0</v>
      </c>
      <c r="J191">
        <v>0</v>
      </c>
      <c r="K191">
        <v>11</v>
      </c>
      <c r="L191">
        <v>3</v>
      </c>
      <c r="N191">
        <v>1000000</v>
      </c>
      <c r="O191">
        <f t="shared" si="40"/>
        <v>26</v>
      </c>
      <c r="P191">
        <f t="shared" si="41"/>
        <v>12</v>
      </c>
      <c r="Q191">
        <f t="shared" si="42"/>
        <v>8</v>
      </c>
      <c r="R191">
        <f t="shared" si="42"/>
        <v>19</v>
      </c>
      <c r="S191">
        <f t="shared" si="42"/>
        <v>21</v>
      </c>
      <c r="T191">
        <f t="shared" si="39"/>
        <v>1</v>
      </c>
      <c r="U191">
        <f t="shared" si="39"/>
        <v>1</v>
      </c>
      <c r="V191">
        <f t="shared" si="39"/>
        <v>1</v>
      </c>
      <c r="W191">
        <f t="shared" si="55"/>
        <v>12</v>
      </c>
      <c r="X191">
        <f t="shared" si="56"/>
        <v>4</v>
      </c>
      <c r="Y191">
        <f t="shared" si="43"/>
        <v>1000001</v>
      </c>
      <c r="Z191">
        <f t="shared" si="44"/>
        <v>76</v>
      </c>
      <c r="AA191">
        <f t="shared" si="45"/>
        <v>90</v>
      </c>
      <c r="AB191">
        <f t="shared" si="46"/>
        <v>94</v>
      </c>
      <c r="AC191">
        <f t="shared" si="47"/>
        <v>83</v>
      </c>
      <c r="AD191">
        <f t="shared" si="48"/>
        <v>81</v>
      </c>
      <c r="AE191">
        <f t="shared" si="49"/>
        <v>101</v>
      </c>
      <c r="AF191">
        <f t="shared" si="50"/>
        <v>101</v>
      </c>
      <c r="AG191">
        <f t="shared" si="51"/>
        <v>101</v>
      </c>
      <c r="AH191">
        <f t="shared" si="52"/>
        <v>90</v>
      </c>
      <c r="AI191">
        <f t="shared" si="53"/>
        <v>98</v>
      </c>
      <c r="AJ191">
        <f t="shared" si="54"/>
        <v>1000001</v>
      </c>
    </row>
    <row r="192" spans="1:36" x14ac:dyDescent="0.3">
      <c r="A192">
        <v>191</v>
      </c>
      <c r="B192" t="s">
        <v>242</v>
      </c>
      <c r="C192">
        <v>24</v>
      </c>
      <c r="D192">
        <v>7</v>
      </c>
      <c r="E192">
        <v>7</v>
      </c>
      <c r="F192">
        <v>13</v>
      </c>
      <c r="G192">
        <v>24</v>
      </c>
      <c r="H192">
        <v>0</v>
      </c>
      <c r="I192">
        <v>33</v>
      </c>
      <c r="J192">
        <v>0</v>
      </c>
      <c r="K192">
        <v>16</v>
      </c>
      <c r="L192">
        <v>3</v>
      </c>
      <c r="N192">
        <v>1000000</v>
      </c>
      <c r="O192">
        <f t="shared" si="40"/>
        <v>25</v>
      </c>
      <c r="P192">
        <f t="shared" si="41"/>
        <v>8</v>
      </c>
      <c r="Q192">
        <f t="shared" si="42"/>
        <v>8</v>
      </c>
      <c r="R192">
        <f t="shared" si="42"/>
        <v>14</v>
      </c>
      <c r="S192">
        <f t="shared" si="42"/>
        <v>25</v>
      </c>
      <c r="T192">
        <f t="shared" si="39"/>
        <v>1</v>
      </c>
      <c r="U192">
        <f t="shared" si="39"/>
        <v>34</v>
      </c>
      <c r="V192">
        <f t="shared" si="39"/>
        <v>1</v>
      </c>
      <c r="W192">
        <f t="shared" si="55"/>
        <v>17</v>
      </c>
      <c r="X192">
        <f t="shared" si="56"/>
        <v>4</v>
      </c>
      <c r="Y192">
        <f t="shared" si="43"/>
        <v>1000001</v>
      </c>
      <c r="Z192">
        <f t="shared" si="44"/>
        <v>77</v>
      </c>
      <c r="AA192">
        <f t="shared" si="45"/>
        <v>94</v>
      </c>
      <c r="AB192">
        <f t="shared" si="46"/>
        <v>94</v>
      </c>
      <c r="AC192">
        <f t="shared" si="47"/>
        <v>88</v>
      </c>
      <c r="AD192">
        <f t="shared" si="48"/>
        <v>77</v>
      </c>
      <c r="AE192">
        <f t="shared" si="49"/>
        <v>101</v>
      </c>
      <c r="AF192">
        <f t="shared" si="50"/>
        <v>68</v>
      </c>
      <c r="AG192">
        <f t="shared" si="51"/>
        <v>101</v>
      </c>
      <c r="AH192">
        <f t="shared" si="52"/>
        <v>85</v>
      </c>
      <c r="AI192">
        <f t="shared" si="53"/>
        <v>98</v>
      </c>
      <c r="AJ192">
        <f t="shared" si="54"/>
        <v>1000001</v>
      </c>
    </row>
    <row r="193" spans="1:36" x14ac:dyDescent="0.3">
      <c r="A193">
        <v>192</v>
      </c>
      <c r="B193" t="s">
        <v>243</v>
      </c>
      <c r="C193">
        <v>22</v>
      </c>
      <c r="D193">
        <v>6</v>
      </c>
      <c r="E193">
        <v>7</v>
      </c>
      <c r="F193">
        <v>9</v>
      </c>
      <c r="G193">
        <v>26</v>
      </c>
      <c r="H193">
        <v>0</v>
      </c>
      <c r="I193">
        <v>36</v>
      </c>
      <c r="J193">
        <v>0</v>
      </c>
      <c r="K193">
        <v>13</v>
      </c>
      <c r="L193">
        <v>3</v>
      </c>
      <c r="N193">
        <v>1000000</v>
      </c>
      <c r="O193">
        <f t="shared" si="40"/>
        <v>23</v>
      </c>
      <c r="P193">
        <f t="shared" si="41"/>
        <v>7</v>
      </c>
      <c r="Q193">
        <f t="shared" si="42"/>
        <v>8</v>
      </c>
      <c r="R193">
        <f t="shared" si="42"/>
        <v>10</v>
      </c>
      <c r="S193">
        <f t="shared" si="42"/>
        <v>27</v>
      </c>
      <c r="T193">
        <f t="shared" si="39"/>
        <v>1</v>
      </c>
      <c r="U193">
        <f t="shared" si="39"/>
        <v>37</v>
      </c>
      <c r="V193">
        <f t="shared" si="39"/>
        <v>1</v>
      </c>
      <c r="W193">
        <f t="shared" si="55"/>
        <v>14</v>
      </c>
      <c r="X193">
        <f t="shared" si="56"/>
        <v>4</v>
      </c>
      <c r="Y193">
        <f t="shared" si="43"/>
        <v>1000001</v>
      </c>
      <c r="Z193">
        <f t="shared" si="44"/>
        <v>79</v>
      </c>
      <c r="AA193">
        <f t="shared" si="45"/>
        <v>95</v>
      </c>
      <c r="AB193">
        <f t="shared" si="46"/>
        <v>94</v>
      </c>
      <c r="AC193">
        <f t="shared" si="47"/>
        <v>92</v>
      </c>
      <c r="AD193">
        <f t="shared" si="48"/>
        <v>75</v>
      </c>
      <c r="AE193">
        <f t="shared" si="49"/>
        <v>101</v>
      </c>
      <c r="AF193">
        <f t="shared" si="50"/>
        <v>65</v>
      </c>
      <c r="AG193">
        <f t="shared" si="51"/>
        <v>101</v>
      </c>
      <c r="AH193">
        <f t="shared" si="52"/>
        <v>88</v>
      </c>
      <c r="AI193">
        <f t="shared" si="53"/>
        <v>98</v>
      </c>
      <c r="AJ193">
        <f t="shared" si="54"/>
        <v>1000001</v>
      </c>
    </row>
    <row r="194" spans="1:36" x14ac:dyDescent="0.3">
      <c r="A194">
        <v>193</v>
      </c>
      <c r="B194" t="s">
        <v>244</v>
      </c>
      <c r="C194">
        <v>22</v>
      </c>
      <c r="D194">
        <v>6</v>
      </c>
      <c r="E194">
        <v>36</v>
      </c>
      <c r="F194">
        <v>17</v>
      </c>
      <c r="G194">
        <v>22</v>
      </c>
      <c r="H194">
        <v>17</v>
      </c>
      <c r="I194">
        <v>33</v>
      </c>
      <c r="J194">
        <v>0</v>
      </c>
      <c r="K194">
        <v>13</v>
      </c>
      <c r="L194">
        <v>3</v>
      </c>
      <c r="N194">
        <v>1000000</v>
      </c>
      <c r="O194">
        <f t="shared" si="40"/>
        <v>23</v>
      </c>
      <c r="P194">
        <f t="shared" si="41"/>
        <v>7</v>
      </c>
      <c r="Q194">
        <f t="shared" si="42"/>
        <v>37</v>
      </c>
      <c r="R194">
        <f t="shared" si="42"/>
        <v>18</v>
      </c>
      <c r="S194">
        <f t="shared" si="42"/>
        <v>23</v>
      </c>
      <c r="T194">
        <f t="shared" si="42"/>
        <v>18</v>
      </c>
      <c r="U194">
        <f t="shared" si="42"/>
        <v>34</v>
      </c>
      <c r="V194">
        <f t="shared" si="42"/>
        <v>1</v>
      </c>
      <c r="W194">
        <f t="shared" si="55"/>
        <v>14</v>
      </c>
      <c r="X194">
        <f t="shared" si="56"/>
        <v>4</v>
      </c>
      <c r="Y194">
        <f t="shared" si="43"/>
        <v>1000001</v>
      </c>
      <c r="Z194">
        <f t="shared" si="44"/>
        <v>79</v>
      </c>
      <c r="AA194">
        <f t="shared" si="45"/>
        <v>95</v>
      </c>
      <c r="AB194">
        <f t="shared" si="46"/>
        <v>65</v>
      </c>
      <c r="AC194">
        <f t="shared" si="47"/>
        <v>84</v>
      </c>
      <c r="AD194">
        <f t="shared" si="48"/>
        <v>79</v>
      </c>
      <c r="AE194">
        <f t="shared" si="49"/>
        <v>84</v>
      </c>
      <c r="AF194">
        <f t="shared" si="50"/>
        <v>68</v>
      </c>
      <c r="AG194">
        <f t="shared" si="51"/>
        <v>101</v>
      </c>
      <c r="AH194">
        <f t="shared" si="52"/>
        <v>88</v>
      </c>
      <c r="AI194">
        <f t="shared" si="53"/>
        <v>98</v>
      </c>
      <c r="AJ194">
        <f t="shared" si="54"/>
        <v>1000001</v>
      </c>
    </row>
    <row r="195" spans="1:36" x14ac:dyDescent="0.3">
      <c r="A195">
        <v>194</v>
      </c>
      <c r="B195" t="s">
        <v>245</v>
      </c>
      <c r="C195">
        <v>20</v>
      </c>
      <c r="D195">
        <v>0</v>
      </c>
      <c r="E195">
        <v>37</v>
      </c>
      <c r="F195">
        <v>17</v>
      </c>
      <c r="G195">
        <v>25</v>
      </c>
      <c r="H195">
        <v>19</v>
      </c>
      <c r="I195">
        <v>39</v>
      </c>
      <c r="J195">
        <v>0</v>
      </c>
      <c r="K195">
        <v>15</v>
      </c>
      <c r="L195">
        <v>3</v>
      </c>
      <c r="N195">
        <v>1000000</v>
      </c>
      <c r="O195">
        <f t="shared" ref="O195:O258" si="57">C195+1</f>
        <v>21</v>
      </c>
      <c r="P195">
        <f t="shared" ref="P195:P258" si="58">D195+1</f>
        <v>1</v>
      </c>
      <c r="Q195">
        <f t="shared" ref="Q195:T258" si="59">E195+1</f>
        <v>38</v>
      </c>
      <c r="R195">
        <f t="shared" si="59"/>
        <v>18</v>
      </c>
      <c r="S195">
        <f t="shared" si="59"/>
        <v>26</v>
      </c>
      <c r="T195">
        <f t="shared" si="59"/>
        <v>20</v>
      </c>
      <c r="U195">
        <f t="shared" ref="U195:V258" si="60">I195+1</f>
        <v>40</v>
      </c>
      <c r="V195">
        <f t="shared" si="60"/>
        <v>1</v>
      </c>
      <c r="W195">
        <f t="shared" si="55"/>
        <v>16</v>
      </c>
      <c r="X195">
        <f t="shared" si="56"/>
        <v>4</v>
      </c>
      <c r="Y195">
        <f t="shared" ref="Y195:Y258" si="61">N195+1</f>
        <v>1000001</v>
      </c>
      <c r="Z195">
        <f t="shared" ref="Z195:Z258" si="62">102-O195</f>
        <v>81</v>
      </c>
      <c r="AA195">
        <f t="shared" ref="AA195:AA258" si="63">102-P195</f>
        <v>101</v>
      </c>
      <c r="AB195">
        <f t="shared" ref="AB195:AB258" si="64">102-Q195</f>
        <v>64</v>
      </c>
      <c r="AC195">
        <f t="shared" ref="AC195:AC258" si="65">102-R195</f>
        <v>84</v>
      </c>
      <c r="AD195">
        <f t="shared" ref="AD195:AD258" si="66">102-S195</f>
        <v>76</v>
      </c>
      <c r="AE195">
        <f t="shared" ref="AE195:AE258" si="67">102-T195</f>
        <v>82</v>
      </c>
      <c r="AF195">
        <f t="shared" ref="AF195:AF258" si="68">102-U195</f>
        <v>62</v>
      </c>
      <c r="AG195">
        <f t="shared" ref="AG195:AG258" si="69">102-V195</f>
        <v>101</v>
      </c>
      <c r="AH195">
        <f t="shared" ref="AH195:AH258" si="70">102-W195</f>
        <v>86</v>
      </c>
      <c r="AI195">
        <f t="shared" ref="AI195:AI258" si="71">102-X195</f>
        <v>98</v>
      </c>
      <c r="AJ195">
        <f t="shared" ref="AJ195:AJ258" si="72">Y195</f>
        <v>1000001</v>
      </c>
    </row>
    <row r="196" spans="1:36" x14ac:dyDescent="0.3">
      <c r="A196">
        <v>195</v>
      </c>
      <c r="B196" t="s">
        <v>246</v>
      </c>
      <c r="C196">
        <v>28</v>
      </c>
      <c r="D196">
        <v>5</v>
      </c>
      <c r="E196">
        <v>100</v>
      </c>
      <c r="F196">
        <v>16</v>
      </c>
      <c r="G196">
        <v>21</v>
      </c>
      <c r="H196">
        <v>14</v>
      </c>
      <c r="I196">
        <v>52</v>
      </c>
      <c r="J196">
        <v>0</v>
      </c>
      <c r="K196">
        <v>13</v>
      </c>
      <c r="L196">
        <v>4</v>
      </c>
      <c r="N196">
        <v>1000000</v>
      </c>
      <c r="O196">
        <f t="shared" si="57"/>
        <v>29</v>
      </c>
      <c r="P196">
        <f t="shared" si="58"/>
        <v>6</v>
      </c>
      <c r="Q196">
        <f t="shared" si="59"/>
        <v>101</v>
      </c>
      <c r="R196">
        <f t="shared" si="59"/>
        <v>17</v>
      </c>
      <c r="S196">
        <f t="shared" si="59"/>
        <v>22</v>
      </c>
      <c r="T196">
        <f t="shared" si="59"/>
        <v>15</v>
      </c>
      <c r="U196">
        <f t="shared" si="60"/>
        <v>53</v>
      </c>
      <c r="V196">
        <f t="shared" si="60"/>
        <v>1</v>
      </c>
      <c r="W196">
        <f t="shared" si="55"/>
        <v>14</v>
      </c>
      <c r="X196">
        <f t="shared" si="56"/>
        <v>5</v>
      </c>
      <c r="Y196">
        <f t="shared" si="61"/>
        <v>1000001</v>
      </c>
      <c r="Z196">
        <f t="shared" si="62"/>
        <v>73</v>
      </c>
      <c r="AA196">
        <f t="shared" si="63"/>
        <v>96</v>
      </c>
      <c r="AB196">
        <f t="shared" si="64"/>
        <v>1</v>
      </c>
      <c r="AC196">
        <f t="shared" si="65"/>
        <v>85</v>
      </c>
      <c r="AD196">
        <f t="shared" si="66"/>
        <v>80</v>
      </c>
      <c r="AE196">
        <f t="shared" si="67"/>
        <v>87</v>
      </c>
      <c r="AF196">
        <f t="shared" si="68"/>
        <v>49</v>
      </c>
      <c r="AG196">
        <f t="shared" si="69"/>
        <v>101</v>
      </c>
      <c r="AH196">
        <f t="shared" si="70"/>
        <v>88</v>
      </c>
      <c r="AI196">
        <f t="shared" si="71"/>
        <v>97</v>
      </c>
      <c r="AJ196">
        <f t="shared" si="72"/>
        <v>1000001</v>
      </c>
    </row>
    <row r="197" spans="1:36" x14ac:dyDescent="0.3">
      <c r="A197">
        <v>196</v>
      </c>
      <c r="B197" t="s">
        <v>247</v>
      </c>
      <c r="C197">
        <v>34</v>
      </c>
      <c r="D197">
        <v>7</v>
      </c>
      <c r="E197">
        <v>50</v>
      </c>
      <c r="F197">
        <v>22</v>
      </c>
      <c r="G197">
        <v>25</v>
      </c>
      <c r="H197">
        <v>0</v>
      </c>
      <c r="I197">
        <v>65</v>
      </c>
      <c r="J197">
        <v>0</v>
      </c>
      <c r="K197">
        <v>14</v>
      </c>
      <c r="L197">
        <v>3</v>
      </c>
      <c r="N197">
        <v>1000000</v>
      </c>
      <c r="O197">
        <f t="shared" si="57"/>
        <v>35</v>
      </c>
      <c r="P197">
        <f t="shared" si="58"/>
        <v>8</v>
      </c>
      <c r="Q197">
        <f t="shared" si="59"/>
        <v>51</v>
      </c>
      <c r="R197">
        <f t="shared" si="59"/>
        <v>23</v>
      </c>
      <c r="S197">
        <f t="shared" si="59"/>
        <v>26</v>
      </c>
      <c r="T197">
        <f t="shared" si="59"/>
        <v>1</v>
      </c>
      <c r="U197">
        <f t="shared" si="60"/>
        <v>66</v>
      </c>
      <c r="V197">
        <f t="shared" si="60"/>
        <v>1</v>
      </c>
      <c r="W197">
        <f t="shared" si="55"/>
        <v>15</v>
      </c>
      <c r="X197">
        <f t="shared" si="56"/>
        <v>4</v>
      </c>
      <c r="Y197">
        <f t="shared" si="61"/>
        <v>1000001</v>
      </c>
      <c r="Z197">
        <f t="shared" si="62"/>
        <v>67</v>
      </c>
      <c r="AA197">
        <f t="shared" si="63"/>
        <v>94</v>
      </c>
      <c r="AB197">
        <f t="shared" si="64"/>
        <v>51</v>
      </c>
      <c r="AC197">
        <f t="shared" si="65"/>
        <v>79</v>
      </c>
      <c r="AD197">
        <f t="shared" si="66"/>
        <v>76</v>
      </c>
      <c r="AE197">
        <f t="shared" si="67"/>
        <v>101</v>
      </c>
      <c r="AF197">
        <f t="shared" si="68"/>
        <v>36</v>
      </c>
      <c r="AG197">
        <f t="shared" si="69"/>
        <v>101</v>
      </c>
      <c r="AH197">
        <f t="shared" si="70"/>
        <v>87</v>
      </c>
      <c r="AI197">
        <f t="shared" si="71"/>
        <v>98</v>
      </c>
      <c r="AJ197">
        <f t="shared" si="72"/>
        <v>1000001</v>
      </c>
    </row>
    <row r="198" spans="1:36" x14ac:dyDescent="0.3">
      <c r="A198">
        <v>197</v>
      </c>
      <c r="B198" t="s">
        <v>248</v>
      </c>
      <c r="C198">
        <v>23</v>
      </c>
      <c r="D198">
        <v>0</v>
      </c>
      <c r="E198">
        <v>13</v>
      </c>
      <c r="F198">
        <v>24</v>
      </c>
      <c r="G198">
        <v>25</v>
      </c>
      <c r="H198">
        <v>0</v>
      </c>
      <c r="I198">
        <v>37</v>
      </c>
      <c r="J198">
        <v>0</v>
      </c>
      <c r="K198">
        <v>15</v>
      </c>
      <c r="L198">
        <v>3</v>
      </c>
      <c r="N198">
        <v>1000000</v>
      </c>
      <c r="O198">
        <f t="shared" si="57"/>
        <v>24</v>
      </c>
      <c r="P198">
        <f t="shared" si="58"/>
        <v>1</v>
      </c>
      <c r="Q198">
        <f t="shared" si="59"/>
        <v>14</v>
      </c>
      <c r="R198">
        <f t="shared" si="59"/>
        <v>25</v>
      </c>
      <c r="S198">
        <f t="shared" si="59"/>
        <v>26</v>
      </c>
      <c r="T198">
        <f t="shared" si="59"/>
        <v>1</v>
      </c>
      <c r="U198">
        <f t="shared" si="60"/>
        <v>38</v>
      </c>
      <c r="V198">
        <f t="shared" si="60"/>
        <v>1</v>
      </c>
      <c r="W198">
        <f t="shared" si="55"/>
        <v>16</v>
      </c>
      <c r="X198">
        <f t="shared" si="56"/>
        <v>4</v>
      </c>
      <c r="Y198">
        <f t="shared" si="61"/>
        <v>1000001</v>
      </c>
      <c r="Z198">
        <f t="shared" si="62"/>
        <v>78</v>
      </c>
      <c r="AA198">
        <f t="shared" si="63"/>
        <v>101</v>
      </c>
      <c r="AB198">
        <f t="shared" si="64"/>
        <v>88</v>
      </c>
      <c r="AC198">
        <f t="shared" si="65"/>
        <v>77</v>
      </c>
      <c r="AD198">
        <f t="shared" si="66"/>
        <v>76</v>
      </c>
      <c r="AE198">
        <f t="shared" si="67"/>
        <v>101</v>
      </c>
      <c r="AF198">
        <f t="shared" si="68"/>
        <v>64</v>
      </c>
      <c r="AG198">
        <f t="shared" si="69"/>
        <v>101</v>
      </c>
      <c r="AH198">
        <f t="shared" si="70"/>
        <v>86</v>
      </c>
      <c r="AI198">
        <f t="shared" si="71"/>
        <v>98</v>
      </c>
      <c r="AJ198">
        <f t="shared" si="72"/>
        <v>1000001</v>
      </c>
    </row>
    <row r="199" spans="1:36" x14ac:dyDescent="0.3">
      <c r="A199">
        <v>198</v>
      </c>
      <c r="B199" t="s">
        <v>249</v>
      </c>
      <c r="C199">
        <v>25</v>
      </c>
      <c r="D199">
        <v>5</v>
      </c>
      <c r="E199">
        <v>7</v>
      </c>
      <c r="F199">
        <v>23</v>
      </c>
      <c r="G199">
        <v>21</v>
      </c>
      <c r="H199">
        <v>17</v>
      </c>
      <c r="I199">
        <v>51</v>
      </c>
      <c r="J199">
        <v>0</v>
      </c>
      <c r="K199">
        <v>18</v>
      </c>
      <c r="L199">
        <v>3</v>
      </c>
      <c r="N199">
        <v>1000000</v>
      </c>
      <c r="O199">
        <f t="shared" si="57"/>
        <v>26</v>
      </c>
      <c r="P199">
        <f t="shared" si="58"/>
        <v>6</v>
      </c>
      <c r="Q199">
        <f t="shared" si="59"/>
        <v>8</v>
      </c>
      <c r="R199">
        <f t="shared" si="59"/>
        <v>24</v>
      </c>
      <c r="S199">
        <f t="shared" si="59"/>
        <v>22</v>
      </c>
      <c r="T199">
        <f t="shared" si="59"/>
        <v>18</v>
      </c>
      <c r="U199">
        <f t="shared" si="60"/>
        <v>52</v>
      </c>
      <c r="V199">
        <f t="shared" si="60"/>
        <v>1</v>
      </c>
      <c r="W199">
        <f t="shared" si="55"/>
        <v>19</v>
      </c>
      <c r="X199">
        <f t="shared" si="56"/>
        <v>4</v>
      </c>
      <c r="Y199">
        <f t="shared" si="61"/>
        <v>1000001</v>
      </c>
      <c r="Z199">
        <f t="shared" si="62"/>
        <v>76</v>
      </c>
      <c r="AA199">
        <f t="shared" si="63"/>
        <v>96</v>
      </c>
      <c r="AB199">
        <f t="shared" si="64"/>
        <v>94</v>
      </c>
      <c r="AC199">
        <f t="shared" si="65"/>
        <v>78</v>
      </c>
      <c r="AD199">
        <f t="shared" si="66"/>
        <v>80</v>
      </c>
      <c r="AE199">
        <f t="shared" si="67"/>
        <v>84</v>
      </c>
      <c r="AF199">
        <f t="shared" si="68"/>
        <v>50</v>
      </c>
      <c r="AG199">
        <f t="shared" si="69"/>
        <v>101</v>
      </c>
      <c r="AH199">
        <f t="shared" si="70"/>
        <v>83</v>
      </c>
      <c r="AI199">
        <f t="shared" si="71"/>
        <v>98</v>
      </c>
      <c r="AJ199">
        <f t="shared" si="72"/>
        <v>1000001</v>
      </c>
    </row>
    <row r="200" spans="1:36" x14ac:dyDescent="0.3">
      <c r="A200">
        <v>199</v>
      </c>
      <c r="B200" t="s">
        <v>250</v>
      </c>
      <c r="C200">
        <v>26</v>
      </c>
      <c r="D200">
        <v>9</v>
      </c>
      <c r="E200">
        <v>7</v>
      </c>
      <c r="F200">
        <v>15</v>
      </c>
      <c r="G200">
        <v>20</v>
      </c>
      <c r="H200">
        <v>21</v>
      </c>
      <c r="I200">
        <v>44</v>
      </c>
      <c r="J200">
        <v>0</v>
      </c>
      <c r="K200">
        <v>16</v>
      </c>
      <c r="L200">
        <v>3</v>
      </c>
      <c r="N200">
        <v>1000000</v>
      </c>
      <c r="O200">
        <f t="shared" si="57"/>
        <v>27</v>
      </c>
      <c r="P200">
        <f t="shared" si="58"/>
        <v>10</v>
      </c>
      <c r="Q200">
        <f t="shared" si="59"/>
        <v>8</v>
      </c>
      <c r="R200">
        <f t="shared" si="59"/>
        <v>16</v>
      </c>
      <c r="S200">
        <f t="shared" si="59"/>
        <v>21</v>
      </c>
      <c r="T200">
        <f t="shared" si="59"/>
        <v>22</v>
      </c>
      <c r="U200">
        <f t="shared" si="60"/>
        <v>45</v>
      </c>
      <c r="V200">
        <f t="shared" si="60"/>
        <v>1</v>
      </c>
      <c r="W200">
        <f t="shared" si="55"/>
        <v>17</v>
      </c>
      <c r="X200">
        <f t="shared" si="56"/>
        <v>4</v>
      </c>
      <c r="Y200">
        <f t="shared" si="61"/>
        <v>1000001</v>
      </c>
      <c r="Z200">
        <f t="shared" si="62"/>
        <v>75</v>
      </c>
      <c r="AA200">
        <f t="shared" si="63"/>
        <v>92</v>
      </c>
      <c r="AB200">
        <f t="shared" si="64"/>
        <v>94</v>
      </c>
      <c r="AC200">
        <f t="shared" si="65"/>
        <v>86</v>
      </c>
      <c r="AD200">
        <f t="shared" si="66"/>
        <v>81</v>
      </c>
      <c r="AE200">
        <f t="shared" si="67"/>
        <v>80</v>
      </c>
      <c r="AF200">
        <f t="shared" si="68"/>
        <v>57</v>
      </c>
      <c r="AG200">
        <f t="shared" si="69"/>
        <v>101</v>
      </c>
      <c r="AH200">
        <f t="shared" si="70"/>
        <v>85</v>
      </c>
      <c r="AI200">
        <f t="shared" si="71"/>
        <v>98</v>
      </c>
      <c r="AJ200">
        <f t="shared" si="72"/>
        <v>1000001</v>
      </c>
    </row>
    <row r="201" spans="1:36" x14ac:dyDescent="0.3">
      <c r="A201">
        <v>200</v>
      </c>
      <c r="B201" t="s">
        <v>251</v>
      </c>
      <c r="C201">
        <v>30</v>
      </c>
      <c r="D201">
        <v>0</v>
      </c>
      <c r="E201">
        <v>7</v>
      </c>
      <c r="F201">
        <v>12</v>
      </c>
      <c r="G201">
        <v>24</v>
      </c>
      <c r="H201">
        <v>0</v>
      </c>
      <c r="I201">
        <v>49</v>
      </c>
      <c r="J201">
        <v>0</v>
      </c>
      <c r="K201">
        <v>11</v>
      </c>
      <c r="L201">
        <v>3</v>
      </c>
      <c r="N201">
        <v>1000000</v>
      </c>
      <c r="O201">
        <f t="shared" si="57"/>
        <v>31</v>
      </c>
      <c r="P201">
        <f t="shared" si="58"/>
        <v>1</v>
      </c>
      <c r="Q201">
        <f t="shared" si="59"/>
        <v>8</v>
      </c>
      <c r="R201">
        <f t="shared" si="59"/>
        <v>13</v>
      </c>
      <c r="S201">
        <f t="shared" si="59"/>
        <v>25</v>
      </c>
      <c r="T201">
        <f t="shared" si="59"/>
        <v>1</v>
      </c>
      <c r="U201">
        <f t="shared" si="60"/>
        <v>50</v>
      </c>
      <c r="V201">
        <f t="shared" si="60"/>
        <v>1</v>
      </c>
      <c r="W201">
        <f t="shared" si="55"/>
        <v>12</v>
      </c>
      <c r="X201">
        <f t="shared" si="56"/>
        <v>4</v>
      </c>
      <c r="Y201">
        <f t="shared" si="61"/>
        <v>1000001</v>
      </c>
      <c r="Z201">
        <f t="shared" si="62"/>
        <v>71</v>
      </c>
      <c r="AA201">
        <f t="shared" si="63"/>
        <v>101</v>
      </c>
      <c r="AB201">
        <f t="shared" si="64"/>
        <v>94</v>
      </c>
      <c r="AC201">
        <f t="shared" si="65"/>
        <v>89</v>
      </c>
      <c r="AD201">
        <f t="shared" si="66"/>
        <v>77</v>
      </c>
      <c r="AE201">
        <f t="shared" si="67"/>
        <v>101</v>
      </c>
      <c r="AF201">
        <f t="shared" si="68"/>
        <v>52</v>
      </c>
      <c r="AG201">
        <f t="shared" si="69"/>
        <v>101</v>
      </c>
      <c r="AH201">
        <f t="shared" si="70"/>
        <v>90</v>
      </c>
      <c r="AI201">
        <f t="shared" si="71"/>
        <v>98</v>
      </c>
      <c r="AJ201">
        <f t="shared" si="72"/>
        <v>1000001</v>
      </c>
    </row>
    <row r="202" spans="1:36" x14ac:dyDescent="0.3">
      <c r="A202">
        <v>201</v>
      </c>
      <c r="B202" t="s">
        <v>252</v>
      </c>
      <c r="C202">
        <v>33</v>
      </c>
      <c r="D202">
        <v>6</v>
      </c>
      <c r="E202">
        <v>9</v>
      </c>
      <c r="F202">
        <v>16</v>
      </c>
      <c r="G202">
        <v>18</v>
      </c>
      <c r="H202">
        <v>0</v>
      </c>
      <c r="I202">
        <v>47</v>
      </c>
      <c r="J202">
        <v>0</v>
      </c>
      <c r="K202">
        <v>16</v>
      </c>
      <c r="L202">
        <v>3</v>
      </c>
      <c r="N202">
        <v>1000000</v>
      </c>
      <c r="O202">
        <f t="shared" si="57"/>
        <v>34</v>
      </c>
      <c r="P202">
        <f t="shared" si="58"/>
        <v>7</v>
      </c>
      <c r="Q202">
        <f t="shared" si="59"/>
        <v>10</v>
      </c>
      <c r="R202">
        <f t="shared" si="59"/>
        <v>17</v>
      </c>
      <c r="S202">
        <f t="shared" si="59"/>
        <v>19</v>
      </c>
      <c r="T202">
        <f t="shared" si="59"/>
        <v>1</v>
      </c>
      <c r="U202">
        <f t="shared" si="60"/>
        <v>48</v>
      </c>
      <c r="V202">
        <f t="shared" si="60"/>
        <v>1</v>
      </c>
      <c r="W202">
        <f t="shared" si="55"/>
        <v>17</v>
      </c>
      <c r="X202">
        <f t="shared" si="56"/>
        <v>4</v>
      </c>
      <c r="Y202">
        <f t="shared" si="61"/>
        <v>1000001</v>
      </c>
      <c r="Z202">
        <f t="shared" si="62"/>
        <v>68</v>
      </c>
      <c r="AA202">
        <f t="shared" si="63"/>
        <v>95</v>
      </c>
      <c r="AB202">
        <f t="shared" si="64"/>
        <v>92</v>
      </c>
      <c r="AC202">
        <f t="shared" si="65"/>
        <v>85</v>
      </c>
      <c r="AD202">
        <f t="shared" si="66"/>
        <v>83</v>
      </c>
      <c r="AE202">
        <f t="shared" si="67"/>
        <v>101</v>
      </c>
      <c r="AF202">
        <f t="shared" si="68"/>
        <v>54</v>
      </c>
      <c r="AG202">
        <f t="shared" si="69"/>
        <v>101</v>
      </c>
      <c r="AH202">
        <f t="shared" si="70"/>
        <v>85</v>
      </c>
      <c r="AI202">
        <f t="shared" si="71"/>
        <v>98</v>
      </c>
      <c r="AJ202">
        <f t="shared" si="72"/>
        <v>1000001</v>
      </c>
    </row>
    <row r="203" spans="1:36" x14ac:dyDescent="0.3">
      <c r="A203">
        <v>202</v>
      </c>
      <c r="B203" t="s">
        <v>253</v>
      </c>
      <c r="C203">
        <v>32</v>
      </c>
      <c r="D203">
        <v>0</v>
      </c>
      <c r="E203">
        <v>8</v>
      </c>
      <c r="F203">
        <v>15</v>
      </c>
      <c r="G203">
        <v>17</v>
      </c>
      <c r="H203">
        <v>0</v>
      </c>
      <c r="I203">
        <v>78</v>
      </c>
      <c r="J203">
        <v>0</v>
      </c>
      <c r="K203">
        <v>15</v>
      </c>
      <c r="L203">
        <v>3</v>
      </c>
      <c r="N203">
        <v>1000000</v>
      </c>
      <c r="O203">
        <f t="shared" si="57"/>
        <v>33</v>
      </c>
      <c r="P203">
        <f t="shared" si="58"/>
        <v>1</v>
      </c>
      <c r="Q203">
        <f t="shared" si="59"/>
        <v>9</v>
      </c>
      <c r="R203">
        <f t="shared" si="59"/>
        <v>16</v>
      </c>
      <c r="S203">
        <f t="shared" si="59"/>
        <v>18</v>
      </c>
      <c r="T203">
        <f t="shared" si="59"/>
        <v>1</v>
      </c>
      <c r="U203">
        <f t="shared" si="60"/>
        <v>79</v>
      </c>
      <c r="V203">
        <f t="shared" si="60"/>
        <v>1</v>
      </c>
      <c r="W203">
        <f t="shared" si="55"/>
        <v>16</v>
      </c>
      <c r="X203">
        <f t="shared" si="56"/>
        <v>4</v>
      </c>
      <c r="Y203">
        <f t="shared" si="61"/>
        <v>1000001</v>
      </c>
      <c r="Z203">
        <f t="shared" si="62"/>
        <v>69</v>
      </c>
      <c r="AA203">
        <f t="shared" si="63"/>
        <v>101</v>
      </c>
      <c r="AB203">
        <f t="shared" si="64"/>
        <v>93</v>
      </c>
      <c r="AC203">
        <f t="shared" si="65"/>
        <v>86</v>
      </c>
      <c r="AD203">
        <f t="shared" si="66"/>
        <v>84</v>
      </c>
      <c r="AE203">
        <f t="shared" si="67"/>
        <v>101</v>
      </c>
      <c r="AF203">
        <f t="shared" si="68"/>
        <v>23</v>
      </c>
      <c r="AG203">
        <f t="shared" si="69"/>
        <v>101</v>
      </c>
      <c r="AH203">
        <f t="shared" si="70"/>
        <v>86</v>
      </c>
      <c r="AI203">
        <f t="shared" si="71"/>
        <v>98</v>
      </c>
      <c r="AJ203">
        <f t="shared" si="72"/>
        <v>1000001</v>
      </c>
    </row>
    <row r="204" spans="1:36" x14ac:dyDescent="0.3">
      <c r="A204">
        <v>203</v>
      </c>
      <c r="B204" t="s">
        <v>254</v>
      </c>
      <c r="C204">
        <v>25</v>
      </c>
      <c r="D204">
        <v>7</v>
      </c>
      <c r="E204">
        <v>9</v>
      </c>
      <c r="F204">
        <v>19</v>
      </c>
      <c r="G204">
        <v>17</v>
      </c>
      <c r="H204">
        <v>0</v>
      </c>
      <c r="I204">
        <v>70</v>
      </c>
      <c r="J204">
        <v>0</v>
      </c>
      <c r="K204">
        <v>14</v>
      </c>
      <c r="L204">
        <v>3</v>
      </c>
      <c r="N204">
        <v>1000000</v>
      </c>
      <c r="O204">
        <f t="shared" si="57"/>
        <v>26</v>
      </c>
      <c r="P204">
        <f t="shared" si="58"/>
        <v>8</v>
      </c>
      <c r="Q204">
        <f t="shared" si="59"/>
        <v>10</v>
      </c>
      <c r="R204">
        <f t="shared" si="59"/>
        <v>20</v>
      </c>
      <c r="S204">
        <f t="shared" si="59"/>
        <v>18</v>
      </c>
      <c r="T204">
        <f t="shared" si="59"/>
        <v>1</v>
      </c>
      <c r="U204">
        <f t="shared" si="60"/>
        <v>71</v>
      </c>
      <c r="V204">
        <f t="shared" si="60"/>
        <v>1</v>
      </c>
      <c r="W204">
        <f t="shared" si="55"/>
        <v>15</v>
      </c>
      <c r="X204">
        <f t="shared" si="56"/>
        <v>4</v>
      </c>
      <c r="Y204">
        <f t="shared" si="61"/>
        <v>1000001</v>
      </c>
      <c r="Z204">
        <f t="shared" si="62"/>
        <v>76</v>
      </c>
      <c r="AA204">
        <f t="shared" si="63"/>
        <v>94</v>
      </c>
      <c r="AB204">
        <f t="shared" si="64"/>
        <v>92</v>
      </c>
      <c r="AC204">
        <f t="shared" si="65"/>
        <v>82</v>
      </c>
      <c r="AD204">
        <f t="shared" si="66"/>
        <v>84</v>
      </c>
      <c r="AE204">
        <f t="shared" si="67"/>
        <v>101</v>
      </c>
      <c r="AF204">
        <f t="shared" si="68"/>
        <v>31</v>
      </c>
      <c r="AG204">
        <f t="shared" si="69"/>
        <v>101</v>
      </c>
      <c r="AH204">
        <f t="shared" si="70"/>
        <v>87</v>
      </c>
      <c r="AI204">
        <f t="shared" si="71"/>
        <v>98</v>
      </c>
      <c r="AJ204">
        <f t="shared" si="72"/>
        <v>1000001</v>
      </c>
    </row>
    <row r="205" spans="1:36" x14ac:dyDescent="0.3">
      <c r="A205">
        <v>204</v>
      </c>
      <c r="B205" t="s">
        <v>255</v>
      </c>
      <c r="C205">
        <v>27</v>
      </c>
      <c r="D205">
        <v>0</v>
      </c>
      <c r="E205">
        <v>7</v>
      </c>
      <c r="F205">
        <v>19</v>
      </c>
      <c r="G205">
        <v>19</v>
      </c>
      <c r="H205">
        <v>0</v>
      </c>
      <c r="I205">
        <v>72</v>
      </c>
      <c r="J205">
        <v>0</v>
      </c>
      <c r="K205">
        <v>16</v>
      </c>
      <c r="L205">
        <v>2</v>
      </c>
      <c r="N205">
        <v>1000000</v>
      </c>
      <c r="O205">
        <f t="shared" si="57"/>
        <v>28</v>
      </c>
      <c r="P205">
        <f t="shared" si="58"/>
        <v>1</v>
      </c>
      <c r="Q205">
        <f t="shared" si="59"/>
        <v>8</v>
      </c>
      <c r="R205">
        <f t="shared" si="59"/>
        <v>20</v>
      </c>
      <c r="S205">
        <f t="shared" si="59"/>
        <v>20</v>
      </c>
      <c r="T205">
        <f t="shared" si="59"/>
        <v>1</v>
      </c>
      <c r="U205">
        <f t="shared" si="60"/>
        <v>73</v>
      </c>
      <c r="V205">
        <f t="shared" si="60"/>
        <v>1</v>
      </c>
      <c r="W205">
        <f t="shared" si="55"/>
        <v>17</v>
      </c>
      <c r="X205">
        <f t="shared" si="56"/>
        <v>3</v>
      </c>
      <c r="Y205">
        <f t="shared" si="61"/>
        <v>1000001</v>
      </c>
      <c r="Z205">
        <f t="shared" si="62"/>
        <v>74</v>
      </c>
      <c r="AA205">
        <f t="shared" si="63"/>
        <v>101</v>
      </c>
      <c r="AB205">
        <f t="shared" si="64"/>
        <v>94</v>
      </c>
      <c r="AC205">
        <f t="shared" si="65"/>
        <v>82</v>
      </c>
      <c r="AD205">
        <f t="shared" si="66"/>
        <v>82</v>
      </c>
      <c r="AE205">
        <f t="shared" si="67"/>
        <v>101</v>
      </c>
      <c r="AF205">
        <f t="shared" si="68"/>
        <v>29</v>
      </c>
      <c r="AG205">
        <f t="shared" si="69"/>
        <v>101</v>
      </c>
      <c r="AH205">
        <f t="shared" si="70"/>
        <v>85</v>
      </c>
      <c r="AI205">
        <f t="shared" si="71"/>
        <v>99</v>
      </c>
      <c r="AJ205">
        <f t="shared" si="72"/>
        <v>1000001</v>
      </c>
    </row>
    <row r="206" spans="1:36" x14ac:dyDescent="0.3">
      <c r="A206">
        <v>205</v>
      </c>
      <c r="B206" t="s">
        <v>256</v>
      </c>
      <c r="C206">
        <v>29</v>
      </c>
      <c r="D206">
        <v>10</v>
      </c>
      <c r="E206">
        <v>7</v>
      </c>
      <c r="F206">
        <v>19</v>
      </c>
      <c r="G206">
        <v>17</v>
      </c>
      <c r="H206">
        <v>0</v>
      </c>
      <c r="I206">
        <v>58</v>
      </c>
      <c r="J206">
        <v>0</v>
      </c>
      <c r="K206">
        <v>9</v>
      </c>
      <c r="L206">
        <v>3</v>
      </c>
      <c r="N206">
        <v>1000000</v>
      </c>
      <c r="O206">
        <f t="shared" si="57"/>
        <v>30</v>
      </c>
      <c r="P206">
        <f t="shared" si="58"/>
        <v>11</v>
      </c>
      <c r="Q206">
        <f t="shared" si="59"/>
        <v>8</v>
      </c>
      <c r="R206">
        <f t="shared" si="59"/>
        <v>20</v>
      </c>
      <c r="S206">
        <f t="shared" si="59"/>
        <v>18</v>
      </c>
      <c r="T206">
        <f t="shared" si="59"/>
        <v>1</v>
      </c>
      <c r="U206">
        <f t="shared" si="60"/>
        <v>59</v>
      </c>
      <c r="V206">
        <f t="shared" si="60"/>
        <v>1</v>
      </c>
      <c r="W206">
        <f t="shared" si="55"/>
        <v>10</v>
      </c>
      <c r="X206">
        <f t="shared" si="56"/>
        <v>4</v>
      </c>
      <c r="Y206">
        <f t="shared" si="61"/>
        <v>1000001</v>
      </c>
      <c r="Z206">
        <f t="shared" si="62"/>
        <v>72</v>
      </c>
      <c r="AA206">
        <f t="shared" si="63"/>
        <v>91</v>
      </c>
      <c r="AB206">
        <f t="shared" si="64"/>
        <v>94</v>
      </c>
      <c r="AC206">
        <f t="shared" si="65"/>
        <v>82</v>
      </c>
      <c r="AD206">
        <f t="shared" si="66"/>
        <v>84</v>
      </c>
      <c r="AE206">
        <f t="shared" si="67"/>
        <v>101</v>
      </c>
      <c r="AF206">
        <f t="shared" si="68"/>
        <v>43</v>
      </c>
      <c r="AG206">
        <f t="shared" si="69"/>
        <v>101</v>
      </c>
      <c r="AH206">
        <f t="shared" si="70"/>
        <v>92</v>
      </c>
      <c r="AI206">
        <f t="shared" si="71"/>
        <v>98</v>
      </c>
      <c r="AJ206">
        <f t="shared" si="72"/>
        <v>1000001</v>
      </c>
    </row>
    <row r="207" spans="1:36" x14ac:dyDescent="0.3">
      <c r="A207">
        <v>206</v>
      </c>
      <c r="B207" t="s">
        <v>257</v>
      </c>
      <c r="C207">
        <v>29</v>
      </c>
      <c r="D207">
        <v>15</v>
      </c>
      <c r="E207">
        <v>8</v>
      </c>
      <c r="F207">
        <v>24</v>
      </c>
      <c r="G207">
        <v>22</v>
      </c>
      <c r="H207">
        <v>20</v>
      </c>
      <c r="I207">
        <v>74</v>
      </c>
      <c r="J207">
        <v>0</v>
      </c>
      <c r="K207">
        <v>16</v>
      </c>
      <c r="L207">
        <v>3</v>
      </c>
      <c r="N207">
        <v>1000000</v>
      </c>
      <c r="O207">
        <f t="shared" si="57"/>
        <v>30</v>
      </c>
      <c r="P207">
        <f t="shared" si="58"/>
        <v>16</v>
      </c>
      <c r="Q207">
        <f t="shared" si="59"/>
        <v>9</v>
      </c>
      <c r="R207">
        <f t="shared" si="59"/>
        <v>25</v>
      </c>
      <c r="S207">
        <f t="shared" si="59"/>
        <v>23</v>
      </c>
      <c r="T207">
        <f t="shared" si="59"/>
        <v>21</v>
      </c>
      <c r="U207">
        <f t="shared" si="60"/>
        <v>75</v>
      </c>
      <c r="V207">
        <f t="shared" si="60"/>
        <v>1</v>
      </c>
      <c r="W207">
        <f t="shared" si="55"/>
        <v>17</v>
      </c>
      <c r="X207">
        <f t="shared" si="56"/>
        <v>4</v>
      </c>
      <c r="Y207">
        <f t="shared" si="61"/>
        <v>1000001</v>
      </c>
      <c r="Z207">
        <f t="shared" si="62"/>
        <v>72</v>
      </c>
      <c r="AA207">
        <f t="shared" si="63"/>
        <v>86</v>
      </c>
      <c r="AB207">
        <f t="shared" si="64"/>
        <v>93</v>
      </c>
      <c r="AC207">
        <f t="shared" si="65"/>
        <v>77</v>
      </c>
      <c r="AD207">
        <f t="shared" si="66"/>
        <v>79</v>
      </c>
      <c r="AE207">
        <f t="shared" si="67"/>
        <v>81</v>
      </c>
      <c r="AF207">
        <f t="shared" si="68"/>
        <v>27</v>
      </c>
      <c r="AG207">
        <f t="shared" si="69"/>
        <v>101</v>
      </c>
      <c r="AH207">
        <f t="shared" si="70"/>
        <v>85</v>
      </c>
      <c r="AI207">
        <f t="shared" si="71"/>
        <v>98</v>
      </c>
      <c r="AJ207">
        <f t="shared" si="72"/>
        <v>1000001</v>
      </c>
    </row>
    <row r="208" spans="1:36" x14ac:dyDescent="0.3">
      <c r="A208">
        <v>207</v>
      </c>
      <c r="B208" t="s">
        <v>258</v>
      </c>
      <c r="C208">
        <v>24</v>
      </c>
      <c r="D208">
        <v>9</v>
      </c>
      <c r="E208">
        <v>11</v>
      </c>
      <c r="F208">
        <v>54</v>
      </c>
      <c r="G208">
        <v>37</v>
      </c>
      <c r="H208">
        <v>0</v>
      </c>
      <c r="I208">
        <v>38</v>
      </c>
      <c r="J208">
        <v>0</v>
      </c>
      <c r="K208">
        <v>14</v>
      </c>
      <c r="L208">
        <v>3</v>
      </c>
      <c r="N208">
        <v>1000000</v>
      </c>
      <c r="O208">
        <f t="shared" si="57"/>
        <v>25</v>
      </c>
      <c r="P208">
        <f t="shared" si="58"/>
        <v>10</v>
      </c>
      <c r="Q208">
        <f t="shared" si="59"/>
        <v>12</v>
      </c>
      <c r="R208">
        <f t="shared" si="59"/>
        <v>55</v>
      </c>
      <c r="S208">
        <f t="shared" si="59"/>
        <v>38</v>
      </c>
      <c r="T208">
        <f t="shared" si="59"/>
        <v>1</v>
      </c>
      <c r="U208">
        <f t="shared" si="60"/>
        <v>39</v>
      </c>
      <c r="V208">
        <f t="shared" si="60"/>
        <v>1</v>
      </c>
      <c r="W208">
        <f t="shared" si="55"/>
        <v>15</v>
      </c>
      <c r="X208">
        <f t="shared" si="56"/>
        <v>4</v>
      </c>
      <c r="Y208">
        <f t="shared" si="61"/>
        <v>1000001</v>
      </c>
      <c r="Z208">
        <f t="shared" si="62"/>
        <v>77</v>
      </c>
      <c r="AA208">
        <f t="shared" si="63"/>
        <v>92</v>
      </c>
      <c r="AB208">
        <f t="shared" si="64"/>
        <v>90</v>
      </c>
      <c r="AC208">
        <f t="shared" si="65"/>
        <v>47</v>
      </c>
      <c r="AD208">
        <f t="shared" si="66"/>
        <v>64</v>
      </c>
      <c r="AE208">
        <f t="shared" si="67"/>
        <v>101</v>
      </c>
      <c r="AF208">
        <f t="shared" si="68"/>
        <v>63</v>
      </c>
      <c r="AG208">
        <f t="shared" si="69"/>
        <v>101</v>
      </c>
      <c r="AH208">
        <f t="shared" si="70"/>
        <v>87</v>
      </c>
      <c r="AI208">
        <f t="shared" si="71"/>
        <v>98</v>
      </c>
      <c r="AJ208">
        <f t="shared" si="72"/>
        <v>1000001</v>
      </c>
    </row>
    <row r="209" spans="1:36" x14ac:dyDescent="0.3">
      <c r="A209">
        <v>208</v>
      </c>
      <c r="B209" t="s">
        <v>259</v>
      </c>
      <c r="C209">
        <v>17</v>
      </c>
      <c r="D209">
        <v>12</v>
      </c>
      <c r="E209">
        <v>8</v>
      </c>
      <c r="F209">
        <v>32</v>
      </c>
      <c r="G209">
        <v>20</v>
      </c>
      <c r="H209">
        <v>0</v>
      </c>
      <c r="I209">
        <v>48</v>
      </c>
      <c r="J209">
        <v>0</v>
      </c>
      <c r="K209">
        <v>13</v>
      </c>
      <c r="L209">
        <v>3</v>
      </c>
      <c r="N209">
        <v>1000000</v>
      </c>
      <c r="O209">
        <f t="shared" si="57"/>
        <v>18</v>
      </c>
      <c r="P209">
        <f t="shared" si="58"/>
        <v>13</v>
      </c>
      <c r="Q209">
        <f t="shared" si="59"/>
        <v>9</v>
      </c>
      <c r="R209">
        <f t="shared" si="59"/>
        <v>33</v>
      </c>
      <c r="S209">
        <f t="shared" si="59"/>
        <v>21</v>
      </c>
      <c r="T209">
        <f t="shared" si="59"/>
        <v>1</v>
      </c>
      <c r="U209">
        <f t="shared" si="60"/>
        <v>49</v>
      </c>
      <c r="V209">
        <f t="shared" si="60"/>
        <v>1</v>
      </c>
      <c r="W209">
        <f t="shared" si="55"/>
        <v>14</v>
      </c>
      <c r="X209">
        <f t="shared" si="56"/>
        <v>4</v>
      </c>
      <c r="Y209">
        <f t="shared" si="61"/>
        <v>1000001</v>
      </c>
      <c r="Z209">
        <f t="shared" si="62"/>
        <v>84</v>
      </c>
      <c r="AA209">
        <f t="shared" si="63"/>
        <v>89</v>
      </c>
      <c r="AB209">
        <f t="shared" si="64"/>
        <v>93</v>
      </c>
      <c r="AC209">
        <f t="shared" si="65"/>
        <v>69</v>
      </c>
      <c r="AD209">
        <f t="shared" si="66"/>
        <v>81</v>
      </c>
      <c r="AE209">
        <f t="shared" si="67"/>
        <v>101</v>
      </c>
      <c r="AF209">
        <f t="shared" si="68"/>
        <v>53</v>
      </c>
      <c r="AG209">
        <f t="shared" si="69"/>
        <v>101</v>
      </c>
      <c r="AH209">
        <f t="shared" si="70"/>
        <v>88</v>
      </c>
      <c r="AI209">
        <f t="shared" si="71"/>
        <v>98</v>
      </c>
      <c r="AJ209">
        <f t="shared" si="72"/>
        <v>1000001</v>
      </c>
    </row>
    <row r="210" spans="1:36" x14ac:dyDescent="0.3">
      <c r="A210">
        <v>209</v>
      </c>
      <c r="B210" t="s">
        <v>260</v>
      </c>
      <c r="C210">
        <v>17</v>
      </c>
      <c r="D210">
        <v>8</v>
      </c>
      <c r="E210">
        <v>6</v>
      </c>
      <c r="F210">
        <v>20</v>
      </c>
      <c r="G210">
        <v>16</v>
      </c>
      <c r="H210">
        <v>0</v>
      </c>
      <c r="I210">
        <v>43</v>
      </c>
      <c r="J210">
        <v>0</v>
      </c>
      <c r="K210">
        <v>13</v>
      </c>
      <c r="L210">
        <v>3</v>
      </c>
      <c r="N210">
        <v>1000000</v>
      </c>
      <c r="O210">
        <f t="shared" si="57"/>
        <v>18</v>
      </c>
      <c r="P210">
        <f t="shared" si="58"/>
        <v>9</v>
      </c>
      <c r="Q210">
        <f t="shared" si="59"/>
        <v>7</v>
      </c>
      <c r="R210">
        <f t="shared" si="59"/>
        <v>21</v>
      </c>
      <c r="S210">
        <f t="shared" si="59"/>
        <v>17</v>
      </c>
      <c r="T210">
        <f t="shared" si="59"/>
        <v>1</v>
      </c>
      <c r="U210">
        <f t="shared" si="60"/>
        <v>44</v>
      </c>
      <c r="V210">
        <f t="shared" si="60"/>
        <v>1</v>
      </c>
      <c r="W210">
        <f t="shared" ref="W210:W267" si="73">K210+1</f>
        <v>14</v>
      </c>
      <c r="X210">
        <f t="shared" ref="X210:X267" si="74">L210+1</f>
        <v>4</v>
      </c>
      <c r="Y210">
        <f t="shared" si="61"/>
        <v>1000001</v>
      </c>
      <c r="Z210">
        <f t="shared" si="62"/>
        <v>84</v>
      </c>
      <c r="AA210">
        <f t="shared" si="63"/>
        <v>93</v>
      </c>
      <c r="AB210">
        <f t="shared" si="64"/>
        <v>95</v>
      </c>
      <c r="AC210">
        <f t="shared" si="65"/>
        <v>81</v>
      </c>
      <c r="AD210">
        <f t="shared" si="66"/>
        <v>85</v>
      </c>
      <c r="AE210">
        <f t="shared" si="67"/>
        <v>101</v>
      </c>
      <c r="AF210">
        <f t="shared" si="68"/>
        <v>58</v>
      </c>
      <c r="AG210">
        <f t="shared" si="69"/>
        <v>101</v>
      </c>
      <c r="AH210">
        <f t="shared" si="70"/>
        <v>88</v>
      </c>
      <c r="AI210">
        <f t="shared" si="71"/>
        <v>98</v>
      </c>
      <c r="AJ210">
        <f t="shared" si="72"/>
        <v>1000001</v>
      </c>
    </row>
    <row r="211" spans="1:36" x14ac:dyDescent="0.3">
      <c r="A211">
        <v>210</v>
      </c>
      <c r="B211" t="s">
        <v>261</v>
      </c>
      <c r="C211">
        <v>15</v>
      </c>
      <c r="D211">
        <v>7</v>
      </c>
      <c r="E211">
        <v>6</v>
      </c>
      <c r="F211">
        <v>19</v>
      </c>
      <c r="G211">
        <v>15</v>
      </c>
      <c r="H211">
        <v>18</v>
      </c>
      <c r="I211">
        <v>31</v>
      </c>
      <c r="J211">
        <v>10</v>
      </c>
      <c r="K211">
        <v>10</v>
      </c>
      <c r="L211">
        <v>2</v>
      </c>
      <c r="N211">
        <v>1000000</v>
      </c>
      <c r="O211">
        <f t="shared" si="57"/>
        <v>16</v>
      </c>
      <c r="P211">
        <f t="shared" si="58"/>
        <v>8</v>
      </c>
      <c r="Q211">
        <f t="shared" si="59"/>
        <v>7</v>
      </c>
      <c r="R211">
        <f t="shared" si="59"/>
        <v>20</v>
      </c>
      <c r="S211">
        <f t="shared" si="59"/>
        <v>16</v>
      </c>
      <c r="T211">
        <f t="shared" si="59"/>
        <v>19</v>
      </c>
      <c r="U211">
        <f t="shared" si="60"/>
        <v>32</v>
      </c>
      <c r="V211">
        <f t="shared" si="60"/>
        <v>11</v>
      </c>
      <c r="W211">
        <f t="shared" si="73"/>
        <v>11</v>
      </c>
      <c r="X211">
        <f t="shared" si="74"/>
        <v>3</v>
      </c>
      <c r="Y211">
        <f t="shared" si="61"/>
        <v>1000001</v>
      </c>
      <c r="Z211">
        <f t="shared" si="62"/>
        <v>86</v>
      </c>
      <c r="AA211">
        <f t="shared" si="63"/>
        <v>94</v>
      </c>
      <c r="AB211">
        <f t="shared" si="64"/>
        <v>95</v>
      </c>
      <c r="AC211">
        <f t="shared" si="65"/>
        <v>82</v>
      </c>
      <c r="AD211">
        <f t="shared" si="66"/>
        <v>86</v>
      </c>
      <c r="AE211">
        <f t="shared" si="67"/>
        <v>83</v>
      </c>
      <c r="AF211">
        <f t="shared" si="68"/>
        <v>70</v>
      </c>
      <c r="AG211">
        <f t="shared" si="69"/>
        <v>91</v>
      </c>
      <c r="AH211">
        <f t="shared" si="70"/>
        <v>91</v>
      </c>
      <c r="AI211">
        <f t="shared" si="71"/>
        <v>99</v>
      </c>
      <c r="AJ211">
        <f t="shared" si="72"/>
        <v>1000001</v>
      </c>
    </row>
    <row r="212" spans="1:36" x14ac:dyDescent="0.3">
      <c r="A212">
        <v>211</v>
      </c>
      <c r="B212" t="s">
        <v>262</v>
      </c>
      <c r="C212">
        <v>13</v>
      </c>
      <c r="D212">
        <v>0</v>
      </c>
      <c r="E212">
        <v>4</v>
      </c>
      <c r="F212">
        <v>11</v>
      </c>
      <c r="G212">
        <v>10</v>
      </c>
      <c r="H212">
        <v>0</v>
      </c>
      <c r="I212">
        <v>0</v>
      </c>
      <c r="J212">
        <v>0</v>
      </c>
      <c r="K212">
        <v>10</v>
      </c>
      <c r="L212">
        <v>2</v>
      </c>
      <c r="N212">
        <v>1000000</v>
      </c>
      <c r="O212">
        <f t="shared" si="57"/>
        <v>14</v>
      </c>
      <c r="P212">
        <f t="shared" si="58"/>
        <v>1</v>
      </c>
      <c r="Q212">
        <f t="shared" si="59"/>
        <v>5</v>
      </c>
      <c r="R212">
        <f t="shared" si="59"/>
        <v>12</v>
      </c>
      <c r="S212">
        <f t="shared" si="59"/>
        <v>11</v>
      </c>
      <c r="T212">
        <f t="shared" si="59"/>
        <v>1</v>
      </c>
      <c r="U212">
        <f t="shared" si="60"/>
        <v>1</v>
      </c>
      <c r="V212">
        <f t="shared" si="60"/>
        <v>1</v>
      </c>
      <c r="W212">
        <f t="shared" si="73"/>
        <v>11</v>
      </c>
      <c r="X212">
        <f t="shared" si="74"/>
        <v>3</v>
      </c>
      <c r="Y212">
        <f t="shared" si="61"/>
        <v>1000001</v>
      </c>
      <c r="Z212">
        <f t="shared" si="62"/>
        <v>88</v>
      </c>
      <c r="AA212">
        <f t="shared" si="63"/>
        <v>101</v>
      </c>
      <c r="AB212">
        <f t="shared" si="64"/>
        <v>97</v>
      </c>
      <c r="AC212">
        <f t="shared" si="65"/>
        <v>90</v>
      </c>
      <c r="AD212">
        <f t="shared" si="66"/>
        <v>91</v>
      </c>
      <c r="AE212">
        <f t="shared" si="67"/>
        <v>101</v>
      </c>
      <c r="AF212">
        <f t="shared" si="68"/>
        <v>101</v>
      </c>
      <c r="AG212">
        <f t="shared" si="69"/>
        <v>101</v>
      </c>
      <c r="AH212">
        <f t="shared" si="70"/>
        <v>91</v>
      </c>
      <c r="AI212">
        <f t="shared" si="71"/>
        <v>99</v>
      </c>
      <c r="AJ212">
        <f t="shared" si="72"/>
        <v>1000001</v>
      </c>
    </row>
    <row r="213" spans="1:36" x14ac:dyDescent="0.3">
      <c r="A213">
        <v>212</v>
      </c>
      <c r="B213" t="s">
        <v>263</v>
      </c>
      <c r="C213">
        <v>12</v>
      </c>
      <c r="D213">
        <v>0</v>
      </c>
      <c r="E213">
        <v>5</v>
      </c>
      <c r="F213">
        <v>19</v>
      </c>
      <c r="G213">
        <v>14</v>
      </c>
      <c r="H213">
        <v>0</v>
      </c>
      <c r="I213">
        <v>0</v>
      </c>
      <c r="J213">
        <v>0</v>
      </c>
      <c r="K213">
        <v>8</v>
      </c>
      <c r="L213">
        <v>2</v>
      </c>
      <c r="N213">
        <v>1000000</v>
      </c>
      <c r="O213">
        <f t="shared" si="57"/>
        <v>13</v>
      </c>
      <c r="P213">
        <f t="shared" si="58"/>
        <v>1</v>
      </c>
      <c r="Q213">
        <f t="shared" si="59"/>
        <v>6</v>
      </c>
      <c r="R213">
        <f t="shared" si="59"/>
        <v>20</v>
      </c>
      <c r="S213">
        <f t="shared" si="59"/>
        <v>15</v>
      </c>
      <c r="T213">
        <f t="shared" si="59"/>
        <v>1</v>
      </c>
      <c r="U213">
        <f t="shared" si="60"/>
        <v>1</v>
      </c>
      <c r="V213">
        <f t="shared" si="60"/>
        <v>1</v>
      </c>
      <c r="W213">
        <f t="shared" si="73"/>
        <v>9</v>
      </c>
      <c r="X213">
        <f t="shared" si="74"/>
        <v>3</v>
      </c>
      <c r="Y213">
        <f t="shared" si="61"/>
        <v>1000001</v>
      </c>
      <c r="Z213">
        <f t="shared" si="62"/>
        <v>89</v>
      </c>
      <c r="AA213">
        <f t="shared" si="63"/>
        <v>101</v>
      </c>
      <c r="AB213">
        <f t="shared" si="64"/>
        <v>96</v>
      </c>
      <c r="AC213">
        <f t="shared" si="65"/>
        <v>82</v>
      </c>
      <c r="AD213">
        <f t="shared" si="66"/>
        <v>87</v>
      </c>
      <c r="AE213">
        <f t="shared" si="67"/>
        <v>101</v>
      </c>
      <c r="AF213">
        <f t="shared" si="68"/>
        <v>101</v>
      </c>
      <c r="AG213">
        <f t="shared" si="69"/>
        <v>101</v>
      </c>
      <c r="AH213">
        <f t="shared" si="70"/>
        <v>93</v>
      </c>
      <c r="AI213">
        <f t="shared" si="71"/>
        <v>99</v>
      </c>
      <c r="AJ213">
        <f t="shared" si="72"/>
        <v>1000001</v>
      </c>
    </row>
    <row r="214" spans="1:36" x14ac:dyDescent="0.3">
      <c r="A214">
        <v>213</v>
      </c>
      <c r="B214" t="s">
        <v>264</v>
      </c>
      <c r="C214">
        <v>16</v>
      </c>
      <c r="D214">
        <v>8</v>
      </c>
      <c r="E214">
        <v>6</v>
      </c>
      <c r="F214">
        <v>12</v>
      </c>
      <c r="G214">
        <v>15</v>
      </c>
      <c r="H214">
        <v>0</v>
      </c>
      <c r="I214">
        <v>75</v>
      </c>
      <c r="J214">
        <v>0</v>
      </c>
      <c r="K214">
        <v>11</v>
      </c>
      <c r="L214">
        <v>2</v>
      </c>
      <c r="N214">
        <v>1000000</v>
      </c>
      <c r="O214">
        <f t="shared" si="57"/>
        <v>17</v>
      </c>
      <c r="P214">
        <f t="shared" si="58"/>
        <v>9</v>
      </c>
      <c r="Q214">
        <f t="shared" si="59"/>
        <v>7</v>
      </c>
      <c r="R214">
        <f t="shared" si="59"/>
        <v>13</v>
      </c>
      <c r="S214">
        <f t="shared" si="59"/>
        <v>16</v>
      </c>
      <c r="T214">
        <f t="shared" si="59"/>
        <v>1</v>
      </c>
      <c r="U214">
        <f t="shared" si="60"/>
        <v>76</v>
      </c>
      <c r="V214">
        <f t="shared" si="60"/>
        <v>1</v>
      </c>
      <c r="W214">
        <f t="shared" si="73"/>
        <v>12</v>
      </c>
      <c r="X214">
        <f t="shared" si="74"/>
        <v>3</v>
      </c>
      <c r="Y214">
        <f t="shared" si="61"/>
        <v>1000001</v>
      </c>
      <c r="Z214">
        <f t="shared" si="62"/>
        <v>85</v>
      </c>
      <c r="AA214">
        <f t="shared" si="63"/>
        <v>93</v>
      </c>
      <c r="AB214">
        <f t="shared" si="64"/>
        <v>95</v>
      </c>
      <c r="AC214">
        <f t="shared" si="65"/>
        <v>89</v>
      </c>
      <c r="AD214">
        <f t="shared" si="66"/>
        <v>86</v>
      </c>
      <c r="AE214">
        <f t="shared" si="67"/>
        <v>101</v>
      </c>
      <c r="AF214">
        <f t="shared" si="68"/>
        <v>26</v>
      </c>
      <c r="AG214">
        <f t="shared" si="69"/>
        <v>101</v>
      </c>
      <c r="AH214">
        <f t="shared" si="70"/>
        <v>90</v>
      </c>
      <c r="AI214">
        <f t="shared" si="71"/>
        <v>99</v>
      </c>
      <c r="AJ214">
        <f t="shared" si="72"/>
        <v>1000001</v>
      </c>
    </row>
    <row r="215" spans="1:36" x14ac:dyDescent="0.3">
      <c r="A215">
        <v>214</v>
      </c>
      <c r="B215" t="s">
        <v>265</v>
      </c>
      <c r="C215">
        <v>14</v>
      </c>
      <c r="D215">
        <v>8</v>
      </c>
      <c r="E215">
        <v>6</v>
      </c>
      <c r="F215">
        <v>27</v>
      </c>
      <c r="G215">
        <v>17</v>
      </c>
      <c r="H215">
        <v>0</v>
      </c>
      <c r="I215">
        <v>46</v>
      </c>
      <c r="J215">
        <v>0</v>
      </c>
      <c r="K215">
        <v>10</v>
      </c>
      <c r="L215">
        <v>3</v>
      </c>
      <c r="N215">
        <v>1000000</v>
      </c>
      <c r="O215">
        <f t="shared" si="57"/>
        <v>15</v>
      </c>
      <c r="P215">
        <f t="shared" si="58"/>
        <v>9</v>
      </c>
      <c r="Q215">
        <f t="shared" si="59"/>
        <v>7</v>
      </c>
      <c r="R215">
        <f t="shared" si="59"/>
        <v>28</v>
      </c>
      <c r="S215">
        <f t="shared" si="59"/>
        <v>18</v>
      </c>
      <c r="T215">
        <f t="shared" si="59"/>
        <v>1</v>
      </c>
      <c r="U215">
        <f t="shared" si="60"/>
        <v>47</v>
      </c>
      <c r="V215">
        <f t="shared" si="60"/>
        <v>1</v>
      </c>
      <c r="W215">
        <f t="shared" si="73"/>
        <v>11</v>
      </c>
      <c r="X215">
        <f t="shared" si="74"/>
        <v>4</v>
      </c>
      <c r="Y215">
        <f t="shared" si="61"/>
        <v>1000001</v>
      </c>
      <c r="Z215">
        <f t="shared" si="62"/>
        <v>87</v>
      </c>
      <c r="AA215">
        <f t="shared" si="63"/>
        <v>93</v>
      </c>
      <c r="AB215">
        <f t="shared" si="64"/>
        <v>95</v>
      </c>
      <c r="AC215">
        <f t="shared" si="65"/>
        <v>74</v>
      </c>
      <c r="AD215">
        <f t="shared" si="66"/>
        <v>84</v>
      </c>
      <c r="AE215">
        <f t="shared" si="67"/>
        <v>101</v>
      </c>
      <c r="AF215">
        <f t="shared" si="68"/>
        <v>55</v>
      </c>
      <c r="AG215">
        <f t="shared" si="69"/>
        <v>101</v>
      </c>
      <c r="AH215">
        <f t="shared" si="70"/>
        <v>91</v>
      </c>
      <c r="AI215">
        <f t="shared" si="71"/>
        <v>98</v>
      </c>
      <c r="AJ215">
        <f t="shared" si="72"/>
        <v>1000001</v>
      </c>
    </row>
    <row r="216" spans="1:36" x14ac:dyDescent="0.3">
      <c r="A216">
        <v>215</v>
      </c>
      <c r="B216" t="s">
        <v>266</v>
      </c>
      <c r="C216">
        <v>14</v>
      </c>
      <c r="D216">
        <v>0</v>
      </c>
      <c r="E216">
        <v>8</v>
      </c>
      <c r="F216">
        <v>27</v>
      </c>
      <c r="G216">
        <v>13</v>
      </c>
      <c r="H216">
        <v>23</v>
      </c>
      <c r="I216">
        <v>50</v>
      </c>
      <c r="J216">
        <v>0</v>
      </c>
      <c r="K216">
        <v>12</v>
      </c>
      <c r="L216">
        <v>3</v>
      </c>
      <c r="N216">
        <v>1000000</v>
      </c>
      <c r="O216">
        <f t="shared" si="57"/>
        <v>15</v>
      </c>
      <c r="P216">
        <f t="shared" si="58"/>
        <v>1</v>
      </c>
      <c r="Q216">
        <f t="shared" si="59"/>
        <v>9</v>
      </c>
      <c r="R216">
        <f t="shared" si="59"/>
        <v>28</v>
      </c>
      <c r="S216">
        <f t="shared" si="59"/>
        <v>14</v>
      </c>
      <c r="T216">
        <f t="shared" si="59"/>
        <v>24</v>
      </c>
      <c r="U216">
        <f t="shared" si="60"/>
        <v>51</v>
      </c>
      <c r="V216">
        <f t="shared" si="60"/>
        <v>1</v>
      </c>
      <c r="W216">
        <f t="shared" si="73"/>
        <v>13</v>
      </c>
      <c r="X216">
        <f t="shared" si="74"/>
        <v>4</v>
      </c>
      <c r="Y216">
        <f t="shared" si="61"/>
        <v>1000001</v>
      </c>
      <c r="Z216">
        <f t="shared" si="62"/>
        <v>87</v>
      </c>
      <c r="AA216">
        <f t="shared" si="63"/>
        <v>101</v>
      </c>
      <c r="AB216">
        <f t="shared" si="64"/>
        <v>93</v>
      </c>
      <c r="AC216">
        <f t="shared" si="65"/>
        <v>74</v>
      </c>
      <c r="AD216">
        <f t="shared" si="66"/>
        <v>88</v>
      </c>
      <c r="AE216">
        <f t="shared" si="67"/>
        <v>78</v>
      </c>
      <c r="AF216">
        <f t="shared" si="68"/>
        <v>51</v>
      </c>
      <c r="AG216">
        <f t="shared" si="69"/>
        <v>101</v>
      </c>
      <c r="AH216">
        <f t="shared" si="70"/>
        <v>89</v>
      </c>
      <c r="AI216">
        <f t="shared" si="71"/>
        <v>98</v>
      </c>
      <c r="AJ216">
        <f t="shared" si="72"/>
        <v>1000001</v>
      </c>
    </row>
    <row r="217" spans="1:36" x14ac:dyDescent="0.3">
      <c r="A217">
        <v>216</v>
      </c>
      <c r="B217" t="s">
        <v>267</v>
      </c>
      <c r="C217">
        <v>12</v>
      </c>
      <c r="D217">
        <v>8</v>
      </c>
      <c r="E217">
        <v>7</v>
      </c>
      <c r="F217">
        <v>17</v>
      </c>
      <c r="G217">
        <v>22</v>
      </c>
      <c r="H217">
        <v>0</v>
      </c>
      <c r="I217">
        <v>48</v>
      </c>
      <c r="J217">
        <v>0</v>
      </c>
      <c r="K217">
        <v>12</v>
      </c>
      <c r="L217">
        <v>2</v>
      </c>
      <c r="N217">
        <v>1000000</v>
      </c>
      <c r="O217">
        <f t="shared" si="57"/>
        <v>13</v>
      </c>
      <c r="P217">
        <f t="shared" si="58"/>
        <v>9</v>
      </c>
      <c r="Q217">
        <f t="shared" si="59"/>
        <v>8</v>
      </c>
      <c r="R217">
        <f t="shared" si="59"/>
        <v>18</v>
      </c>
      <c r="S217">
        <f t="shared" si="59"/>
        <v>23</v>
      </c>
      <c r="T217">
        <f t="shared" si="59"/>
        <v>1</v>
      </c>
      <c r="U217">
        <f t="shared" si="60"/>
        <v>49</v>
      </c>
      <c r="V217">
        <f t="shared" si="60"/>
        <v>1</v>
      </c>
      <c r="W217">
        <f t="shared" si="73"/>
        <v>13</v>
      </c>
      <c r="X217">
        <f t="shared" si="74"/>
        <v>3</v>
      </c>
      <c r="Y217">
        <f t="shared" si="61"/>
        <v>1000001</v>
      </c>
      <c r="Z217">
        <f t="shared" si="62"/>
        <v>89</v>
      </c>
      <c r="AA217">
        <f t="shared" si="63"/>
        <v>93</v>
      </c>
      <c r="AB217">
        <f t="shared" si="64"/>
        <v>94</v>
      </c>
      <c r="AC217">
        <f t="shared" si="65"/>
        <v>84</v>
      </c>
      <c r="AD217">
        <f t="shared" si="66"/>
        <v>79</v>
      </c>
      <c r="AE217">
        <f t="shared" si="67"/>
        <v>101</v>
      </c>
      <c r="AF217">
        <f t="shared" si="68"/>
        <v>53</v>
      </c>
      <c r="AG217">
        <f t="shared" si="69"/>
        <v>101</v>
      </c>
      <c r="AH217">
        <f t="shared" si="70"/>
        <v>89</v>
      </c>
      <c r="AI217">
        <f t="shared" si="71"/>
        <v>99</v>
      </c>
      <c r="AJ217">
        <f t="shared" si="72"/>
        <v>1000001</v>
      </c>
    </row>
    <row r="218" spans="1:36" x14ac:dyDescent="0.3">
      <c r="A218">
        <v>217</v>
      </c>
      <c r="B218" t="s">
        <v>268</v>
      </c>
      <c r="C218">
        <v>15</v>
      </c>
      <c r="D218">
        <v>23</v>
      </c>
      <c r="E218">
        <v>7</v>
      </c>
      <c r="F218">
        <v>25</v>
      </c>
      <c r="G218">
        <v>22</v>
      </c>
      <c r="H218">
        <v>21</v>
      </c>
      <c r="I218">
        <v>56</v>
      </c>
      <c r="J218">
        <v>0</v>
      </c>
      <c r="K218">
        <v>17</v>
      </c>
      <c r="L218">
        <v>3</v>
      </c>
      <c r="N218">
        <v>1000000</v>
      </c>
      <c r="O218">
        <f t="shared" si="57"/>
        <v>16</v>
      </c>
      <c r="P218">
        <f t="shared" si="58"/>
        <v>24</v>
      </c>
      <c r="Q218">
        <f t="shared" si="59"/>
        <v>8</v>
      </c>
      <c r="R218">
        <f t="shared" si="59"/>
        <v>26</v>
      </c>
      <c r="S218">
        <f t="shared" si="59"/>
        <v>23</v>
      </c>
      <c r="T218">
        <f t="shared" si="59"/>
        <v>22</v>
      </c>
      <c r="U218">
        <f t="shared" si="60"/>
        <v>57</v>
      </c>
      <c r="V218">
        <f t="shared" si="60"/>
        <v>1</v>
      </c>
      <c r="W218">
        <f t="shared" si="73"/>
        <v>18</v>
      </c>
      <c r="X218">
        <f t="shared" si="74"/>
        <v>4</v>
      </c>
      <c r="Y218">
        <f t="shared" si="61"/>
        <v>1000001</v>
      </c>
      <c r="Z218">
        <f t="shared" si="62"/>
        <v>86</v>
      </c>
      <c r="AA218">
        <f t="shared" si="63"/>
        <v>78</v>
      </c>
      <c r="AB218">
        <f t="shared" si="64"/>
        <v>94</v>
      </c>
      <c r="AC218">
        <f t="shared" si="65"/>
        <v>76</v>
      </c>
      <c r="AD218">
        <f t="shared" si="66"/>
        <v>79</v>
      </c>
      <c r="AE218">
        <f t="shared" si="67"/>
        <v>80</v>
      </c>
      <c r="AF218">
        <f t="shared" si="68"/>
        <v>45</v>
      </c>
      <c r="AG218">
        <f t="shared" si="69"/>
        <v>101</v>
      </c>
      <c r="AH218">
        <f t="shared" si="70"/>
        <v>84</v>
      </c>
      <c r="AI218">
        <f t="shared" si="71"/>
        <v>98</v>
      </c>
      <c r="AJ218">
        <f t="shared" si="72"/>
        <v>1000001</v>
      </c>
    </row>
    <row r="219" spans="1:36" x14ac:dyDescent="0.3">
      <c r="A219">
        <v>218</v>
      </c>
      <c r="B219" t="s">
        <v>269</v>
      </c>
      <c r="C219">
        <v>15</v>
      </c>
      <c r="D219">
        <v>0</v>
      </c>
      <c r="E219">
        <v>6</v>
      </c>
      <c r="F219">
        <v>30</v>
      </c>
      <c r="G219">
        <v>21</v>
      </c>
      <c r="H219">
        <v>20</v>
      </c>
      <c r="I219">
        <v>52</v>
      </c>
      <c r="J219">
        <v>0</v>
      </c>
      <c r="K219">
        <v>18</v>
      </c>
      <c r="L219">
        <v>3</v>
      </c>
      <c r="N219">
        <v>1000000</v>
      </c>
      <c r="O219">
        <f t="shared" si="57"/>
        <v>16</v>
      </c>
      <c r="P219">
        <f t="shared" si="58"/>
        <v>1</v>
      </c>
      <c r="Q219">
        <f t="shared" si="59"/>
        <v>7</v>
      </c>
      <c r="R219">
        <f t="shared" si="59"/>
        <v>31</v>
      </c>
      <c r="S219">
        <f t="shared" si="59"/>
        <v>22</v>
      </c>
      <c r="T219">
        <f t="shared" si="59"/>
        <v>21</v>
      </c>
      <c r="U219">
        <f t="shared" si="60"/>
        <v>53</v>
      </c>
      <c r="V219">
        <f t="shared" si="60"/>
        <v>1</v>
      </c>
      <c r="W219">
        <f t="shared" si="73"/>
        <v>19</v>
      </c>
      <c r="X219">
        <f t="shared" si="74"/>
        <v>4</v>
      </c>
      <c r="Y219">
        <f t="shared" si="61"/>
        <v>1000001</v>
      </c>
      <c r="Z219">
        <f t="shared" si="62"/>
        <v>86</v>
      </c>
      <c r="AA219">
        <f t="shared" si="63"/>
        <v>101</v>
      </c>
      <c r="AB219">
        <f t="shared" si="64"/>
        <v>95</v>
      </c>
      <c r="AC219">
        <f t="shared" si="65"/>
        <v>71</v>
      </c>
      <c r="AD219">
        <f t="shared" si="66"/>
        <v>80</v>
      </c>
      <c r="AE219">
        <f t="shared" si="67"/>
        <v>81</v>
      </c>
      <c r="AF219">
        <f t="shared" si="68"/>
        <v>49</v>
      </c>
      <c r="AG219">
        <f t="shared" si="69"/>
        <v>101</v>
      </c>
      <c r="AH219">
        <f t="shared" si="70"/>
        <v>83</v>
      </c>
      <c r="AI219">
        <f t="shared" si="71"/>
        <v>98</v>
      </c>
      <c r="AJ219">
        <f t="shared" si="72"/>
        <v>1000001</v>
      </c>
    </row>
    <row r="220" spans="1:36" x14ac:dyDescent="0.3">
      <c r="A220">
        <v>219</v>
      </c>
      <c r="B220" t="s">
        <v>270</v>
      </c>
      <c r="C220">
        <v>15</v>
      </c>
      <c r="D220">
        <v>7</v>
      </c>
      <c r="E220">
        <v>5</v>
      </c>
      <c r="F220">
        <v>30</v>
      </c>
      <c r="G220">
        <v>17</v>
      </c>
      <c r="H220">
        <v>21</v>
      </c>
      <c r="I220">
        <v>36</v>
      </c>
      <c r="J220">
        <v>0</v>
      </c>
      <c r="K220">
        <v>19</v>
      </c>
      <c r="L220">
        <v>3</v>
      </c>
      <c r="N220">
        <v>1000000</v>
      </c>
      <c r="O220">
        <f t="shared" si="57"/>
        <v>16</v>
      </c>
      <c r="P220">
        <f t="shared" si="58"/>
        <v>8</v>
      </c>
      <c r="Q220">
        <f t="shared" si="59"/>
        <v>6</v>
      </c>
      <c r="R220">
        <f t="shared" si="59"/>
        <v>31</v>
      </c>
      <c r="S220">
        <f t="shared" si="59"/>
        <v>18</v>
      </c>
      <c r="T220">
        <f t="shared" si="59"/>
        <v>22</v>
      </c>
      <c r="U220">
        <f t="shared" si="60"/>
        <v>37</v>
      </c>
      <c r="V220">
        <f t="shared" si="60"/>
        <v>1</v>
      </c>
      <c r="W220">
        <f t="shared" si="73"/>
        <v>20</v>
      </c>
      <c r="X220">
        <f t="shared" si="74"/>
        <v>4</v>
      </c>
      <c r="Y220">
        <f t="shared" si="61"/>
        <v>1000001</v>
      </c>
      <c r="Z220">
        <f t="shared" si="62"/>
        <v>86</v>
      </c>
      <c r="AA220">
        <f t="shared" si="63"/>
        <v>94</v>
      </c>
      <c r="AB220">
        <f t="shared" si="64"/>
        <v>96</v>
      </c>
      <c r="AC220">
        <f t="shared" si="65"/>
        <v>71</v>
      </c>
      <c r="AD220">
        <f t="shared" si="66"/>
        <v>84</v>
      </c>
      <c r="AE220">
        <f t="shared" si="67"/>
        <v>80</v>
      </c>
      <c r="AF220">
        <f t="shared" si="68"/>
        <v>65</v>
      </c>
      <c r="AG220">
        <f t="shared" si="69"/>
        <v>101</v>
      </c>
      <c r="AH220">
        <f t="shared" si="70"/>
        <v>82</v>
      </c>
      <c r="AI220">
        <f t="shared" si="71"/>
        <v>98</v>
      </c>
      <c r="AJ220">
        <f t="shared" si="72"/>
        <v>1000001</v>
      </c>
    </row>
    <row r="221" spans="1:36" x14ac:dyDescent="0.3">
      <c r="A221">
        <v>220</v>
      </c>
      <c r="B221" t="s">
        <v>271</v>
      </c>
      <c r="C221">
        <v>14</v>
      </c>
      <c r="D221">
        <v>5</v>
      </c>
      <c r="E221">
        <v>5</v>
      </c>
      <c r="F221">
        <v>28</v>
      </c>
      <c r="G221">
        <v>22</v>
      </c>
      <c r="H221">
        <v>16</v>
      </c>
      <c r="I221">
        <v>50</v>
      </c>
      <c r="J221">
        <v>0</v>
      </c>
      <c r="K221">
        <v>19</v>
      </c>
      <c r="L221">
        <v>3</v>
      </c>
      <c r="N221">
        <v>1000000</v>
      </c>
      <c r="O221">
        <f t="shared" si="57"/>
        <v>15</v>
      </c>
      <c r="P221">
        <f t="shared" si="58"/>
        <v>6</v>
      </c>
      <c r="Q221">
        <f t="shared" si="59"/>
        <v>6</v>
      </c>
      <c r="R221">
        <f t="shared" si="59"/>
        <v>29</v>
      </c>
      <c r="S221">
        <f t="shared" si="59"/>
        <v>23</v>
      </c>
      <c r="T221">
        <f t="shared" si="59"/>
        <v>17</v>
      </c>
      <c r="U221">
        <f t="shared" si="60"/>
        <v>51</v>
      </c>
      <c r="V221">
        <f t="shared" si="60"/>
        <v>1</v>
      </c>
      <c r="W221">
        <f t="shared" si="73"/>
        <v>20</v>
      </c>
      <c r="X221">
        <f t="shared" si="74"/>
        <v>4</v>
      </c>
      <c r="Y221">
        <f t="shared" si="61"/>
        <v>1000001</v>
      </c>
      <c r="Z221">
        <f t="shared" si="62"/>
        <v>87</v>
      </c>
      <c r="AA221">
        <f t="shared" si="63"/>
        <v>96</v>
      </c>
      <c r="AB221">
        <f t="shared" si="64"/>
        <v>96</v>
      </c>
      <c r="AC221">
        <f t="shared" si="65"/>
        <v>73</v>
      </c>
      <c r="AD221">
        <f t="shared" si="66"/>
        <v>79</v>
      </c>
      <c r="AE221">
        <f t="shared" si="67"/>
        <v>85</v>
      </c>
      <c r="AF221">
        <f t="shared" si="68"/>
        <v>51</v>
      </c>
      <c r="AG221">
        <f t="shared" si="69"/>
        <v>101</v>
      </c>
      <c r="AH221">
        <f t="shared" si="70"/>
        <v>82</v>
      </c>
      <c r="AI221">
        <f t="shared" si="71"/>
        <v>98</v>
      </c>
      <c r="AJ221">
        <f t="shared" si="72"/>
        <v>1000001</v>
      </c>
    </row>
    <row r="222" spans="1:36" x14ac:dyDescent="0.3">
      <c r="A222">
        <v>221</v>
      </c>
      <c r="B222" t="s">
        <v>272</v>
      </c>
      <c r="C222">
        <v>9</v>
      </c>
      <c r="D222">
        <v>8</v>
      </c>
      <c r="E222">
        <v>5</v>
      </c>
      <c r="F222">
        <v>25</v>
      </c>
      <c r="G222">
        <v>18</v>
      </c>
      <c r="H222">
        <v>27</v>
      </c>
      <c r="I222">
        <v>32</v>
      </c>
      <c r="J222">
        <v>0</v>
      </c>
      <c r="K222">
        <v>16</v>
      </c>
      <c r="L222">
        <v>3</v>
      </c>
      <c r="N222">
        <v>1000000</v>
      </c>
      <c r="O222">
        <f t="shared" si="57"/>
        <v>10</v>
      </c>
      <c r="P222">
        <f t="shared" si="58"/>
        <v>9</v>
      </c>
      <c r="Q222">
        <f t="shared" si="59"/>
        <v>6</v>
      </c>
      <c r="R222">
        <f t="shared" si="59"/>
        <v>26</v>
      </c>
      <c r="S222">
        <f t="shared" si="59"/>
        <v>19</v>
      </c>
      <c r="T222">
        <f t="shared" si="59"/>
        <v>28</v>
      </c>
      <c r="U222">
        <f t="shared" si="60"/>
        <v>33</v>
      </c>
      <c r="V222">
        <f t="shared" si="60"/>
        <v>1</v>
      </c>
      <c r="W222">
        <f t="shared" si="73"/>
        <v>17</v>
      </c>
      <c r="X222">
        <f t="shared" si="74"/>
        <v>4</v>
      </c>
      <c r="Y222">
        <f t="shared" si="61"/>
        <v>1000001</v>
      </c>
      <c r="Z222">
        <f t="shared" si="62"/>
        <v>92</v>
      </c>
      <c r="AA222">
        <f t="shared" si="63"/>
        <v>93</v>
      </c>
      <c r="AB222">
        <f t="shared" si="64"/>
        <v>96</v>
      </c>
      <c r="AC222">
        <f t="shared" si="65"/>
        <v>76</v>
      </c>
      <c r="AD222">
        <f t="shared" si="66"/>
        <v>83</v>
      </c>
      <c r="AE222">
        <f t="shared" si="67"/>
        <v>74</v>
      </c>
      <c r="AF222">
        <f t="shared" si="68"/>
        <v>69</v>
      </c>
      <c r="AG222">
        <f t="shared" si="69"/>
        <v>101</v>
      </c>
      <c r="AH222">
        <f t="shared" si="70"/>
        <v>85</v>
      </c>
      <c r="AI222">
        <f t="shared" si="71"/>
        <v>98</v>
      </c>
      <c r="AJ222">
        <f t="shared" si="72"/>
        <v>1000001</v>
      </c>
    </row>
    <row r="223" spans="1:36" x14ac:dyDescent="0.3">
      <c r="A223">
        <v>222</v>
      </c>
      <c r="B223" t="s">
        <v>273</v>
      </c>
      <c r="C223">
        <v>11</v>
      </c>
      <c r="D223">
        <v>6</v>
      </c>
      <c r="E223">
        <v>5</v>
      </c>
      <c r="F223">
        <v>24</v>
      </c>
      <c r="G223">
        <v>20</v>
      </c>
      <c r="H223">
        <v>24</v>
      </c>
      <c r="I223">
        <v>37</v>
      </c>
      <c r="J223">
        <v>0</v>
      </c>
      <c r="K223">
        <v>15</v>
      </c>
      <c r="L223">
        <v>2</v>
      </c>
      <c r="N223">
        <v>1000000</v>
      </c>
      <c r="O223">
        <f t="shared" si="57"/>
        <v>12</v>
      </c>
      <c r="P223">
        <f t="shared" si="58"/>
        <v>7</v>
      </c>
      <c r="Q223">
        <f t="shared" si="59"/>
        <v>6</v>
      </c>
      <c r="R223">
        <f t="shared" si="59"/>
        <v>25</v>
      </c>
      <c r="S223">
        <f t="shared" si="59"/>
        <v>21</v>
      </c>
      <c r="T223">
        <f t="shared" si="59"/>
        <v>25</v>
      </c>
      <c r="U223">
        <f t="shared" si="60"/>
        <v>38</v>
      </c>
      <c r="V223">
        <f t="shared" si="60"/>
        <v>1</v>
      </c>
      <c r="W223">
        <f t="shared" si="73"/>
        <v>16</v>
      </c>
      <c r="X223">
        <f t="shared" si="74"/>
        <v>3</v>
      </c>
      <c r="Y223">
        <f t="shared" si="61"/>
        <v>1000001</v>
      </c>
      <c r="Z223">
        <f t="shared" si="62"/>
        <v>90</v>
      </c>
      <c r="AA223">
        <f t="shared" si="63"/>
        <v>95</v>
      </c>
      <c r="AB223">
        <f t="shared" si="64"/>
        <v>96</v>
      </c>
      <c r="AC223">
        <f t="shared" si="65"/>
        <v>77</v>
      </c>
      <c r="AD223">
        <f t="shared" si="66"/>
        <v>81</v>
      </c>
      <c r="AE223">
        <f t="shared" si="67"/>
        <v>77</v>
      </c>
      <c r="AF223">
        <f t="shared" si="68"/>
        <v>64</v>
      </c>
      <c r="AG223">
        <f t="shared" si="69"/>
        <v>101</v>
      </c>
      <c r="AH223">
        <f t="shared" si="70"/>
        <v>86</v>
      </c>
      <c r="AI223">
        <f t="shared" si="71"/>
        <v>99</v>
      </c>
      <c r="AJ223">
        <f t="shared" si="72"/>
        <v>1000001</v>
      </c>
    </row>
    <row r="224" spans="1:36" x14ac:dyDescent="0.3">
      <c r="A224">
        <v>223</v>
      </c>
      <c r="B224" t="s">
        <v>274</v>
      </c>
      <c r="C224">
        <v>10</v>
      </c>
      <c r="D224">
        <v>8</v>
      </c>
      <c r="E224">
        <v>5</v>
      </c>
      <c r="F224">
        <v>25</v>
      </c>
      <c r="G224">
        <v>16</v>
      </c>
      <c r="H224">
        <v>0</v>
      </c>
      <c r="I224">
        <v>49</v>
      </c>
      <c r="J224">
        <v>0</v>
      </c>
      <c r="K224">
        <v>12</v>
      </c>
      <c r="L224">
        <v>2</v>
      </c>
      <c r="N224">
        <v>1000000</v>
      </c>
      <c r="O224">
        <f t="shared" si="57"/>
        <v>11</v>
      </c>
      <c r="P224">
        <f t="shared" si="58"/>
        <v>9</v>
      </c>
      <c r="Q224">
        <f t="shared" si="59"/>
        <v>6</v>
      </c>
      <c r="R224">
        <f t="shared" si="59"/>
        <v>26</v>
      </c>
      <c r="S224">
        <f t="shared" si="59"/>
        <v>17</v>
      </c>
      <c r="T224">
        <f t="shared" si="59"/>
        <v>1</v>
      </c>
      <c r="U224">
        <f t="shared" si="60"/>
        <v>50</v>
      </c>
      <c r="V224">
        <f t="shared" si="60"/>
        <v>1</v>
      </c>
      <c r="W224">
        <f t="shared" si="73"/>
        <v>13</v>
      </c>
      <c r="X224">
        <f t="shared" si="74"/>
        <v>3</v>
      </c>
      <c r="Y224">
        <f t="shared" si="61"/>
        <v>1000001</v>
      </c>
      <c r="Z224">
        <f t="shared" si="62"/>
        <v>91</v>
      </c>
      <c r="AA224">
        <f t="shared" si="63"/>
        <v>93</v>
      </c>
      <c r="AB224">
        <f t="shared" si="64"/>
        <v>96</v>
      </c>
      <c r="AC224">
        <f t="shared" si="65"/>
        <v>76</v>
      </c>
      <c r="AD224">
        <f t="shared" si="66"/>
        <v>85</v>
      </c>
      <c r="AE224">
        <f t="shared" si="67"/>
        <v>101</v>
      </c>
      <c r="AF224">
        <f t="shared" si="68"/>
        <v>52</v>
      </c>
      <c r="AG224">
        <f t="shared" si="69"/>
        <v>101</v>
      </c>
      <c r="AH224">
        <f t="shared" si="70"/>
        <v>89</v>
      </c>
      <c r="AI224">
        <f t="shared" si="71"/>
        <v>99</v>
      </c>
      <c r="AJ224">
        <f t="shared" si="72"/>
        <v>1000001</v>
      </c>
    </row>
    <row r="225" spans="1:36" x14ac:dyDescent="0.3">
      <c r="A225">
        <v>224</v>
      </c>
      <c r="B225" t="s">
        <v>275</v>
      </c>
      <c r="C225">
        <v>9</v>
      </c>
      <c r="D225">
        <v>9</v>
      </c>
      <c r="E225">
        <v>5</v>
      </c>
      <c r="F225">
        <v>19</v>
      </c>
      <c r="G225">
        <v>15</v>
      </c>
      <c r="H225">
        <v>14</v>
      </c>
      <c r="I225">
        <v>45</v>
      </c>
      <c r="J225">
        <v>0</v>
      </c>
      <c r="K225">
        <v>14</v>
      </c>
      <c r="L225">
        <v>3</v>
      </c>
      <c r="N225">
        <v>1000000</v>
      </c>
      <c r="O225">
        <f t="shared" si="57"/>
        <v>10</v>
      </c>
      <c r="P225">
        <f t="shared" si="58"/>
        <v>10</v>
      </c>
      <c r="Q225">
        <f t="shared" si="59"/>
        <v>6</v>
      </c>
      <c r="R225">
        <f t="shared" si="59"/>
        <v>20</v>
      </c>
      <c r="S225">
        <f t="shared" si="59"/>
        <v>16</v>
      </c>
      <c r="T225">
        <f t="shared" si="59"/>
        <v>15</v>
      </c>
      <c r="U225">
        <f t="shared" si="60"/>
        <v>46</v>
      </c>
      <c r="V225">
        <f t="shared" si="60"/>
        <v>1</v>
      </c>
      <c r="W225">
        <f t="shared" si="73"/>
        <v>15</v>
      </c>
      <c r="X225">
        <f t="shared" si="74"/>
        <v>4</v>
      </c>
      <c r="Y225">
        <f t="shared" si="61"/>
        <v>1000001</v>
      </c>
      <c r="Z225">
        <f t="shared" si="62"/>
        <v>92</v>
      </c>
      <c r="AA225">
        <f t="shared" si="63"/>
        <v>92</v>
      </c>
      <c r="AB225">
        <f t="shared" si="64"/>
        <v>96</v>
      </c>
      <c r="AC225">
        <f t="shared" si="65"/>
        <v>82</v>
      </c>
      <c r="AD225">
        <f t="shared" si="66"/>
        <v>86</v>
      </c>
      <c r="AE225">
        <f t="shared" si="67"/>
        <v>87</v>
      </c>
      <c r="AF225">
        <f t="shared" si="68"/>
        <v>56</v>
      </c>
      <c r="AG225">
        <f t="shared" si="69"/>
        <v>101</v>
      </c>
      <c r="AH225">
        <f t="shared" si="70"/>
        <v>87</v>
      </c>
      <c r="AI225">
        <f t="shared" si="71"/>
        <v>98</v>
      </c>
      <c r="AJ225">
        <f t="shared" si="72"/>
        <v>1000001</v>
      </c>
    </row>
    <row r="226" spans="1:36" x14ac:dyDescent="0.3">
      <c r="A226">
        <v>225</v>
      </c>
      <c r="B226" t="s">
        <v>276</v>
      </c>
      <c r="C226">
        <v>12</v>
      </c>
      <c r="D226">
        <v>10</v>
      </c>
      <c r="E226">
        <v>5</v>
      </c>
      <c r="F226">
        <v>31</v>
      </c>
      <c r="G226">
        <v>17</v>
      </c>
      <c r="H226">
        <v>26</v>
      </c>
      <c r="I226">
        <v>46</v>
      </c>
      <c r="J226">
        <v>0</v>
      </c>
      <c r="K226">
        <v>15</v>
      </c>
      <c r="L226">
        <v>3</v>
      </c>
      <c r="N226">
        <v>1000000</v>
      </c>
      <c r="O226">
        <f t="shared" si="57"/>
        <v>13</v>
      </c>
      <c r="P226">
        <f t="shared" si="58"/>
        <v>11</v>
      </c>
      <c r="Q226">
        <f t="shared" si="59"/>
        <v>6</v>
      </c>
      <c r="R226">
        <f t="shared" si="59"/>
        <v>32</v>
      </c>
      <c r="S226">
        <f t="shared" si="59"/>
        <v>18</v>
      </c>
      <c r="T226">
        <f t="shared" si="59"/>
        <v>27</v>
      </c>
      <c r="U226">
        <f t="shared" si="60"/>
        <v>47</v>
      </c>
      <c r="V226">
        <f t="shared" si="60"/>
        <v>1</v>
      </c>
      <c r="W226">
        <f t="shared" si="73"/>
        <v>16</v>
      </c>
      <c r="X226">
        <f t="shared" si="74"/>
        <v>4</v>
      </c>
      <c r="Y226">
        <f t="shared" si="61"/>
        <v>1000001</v>
      </c>
      <c r="Z226">
        <f t="shared" si="62"/>
        <v>89</v>
      </c>
      <c r="AA226">
        <f t="shared" si="63"/>
        <v>91</v>
      </c>
      <c r="AB226">
        <f t="shared" si="64"/>
        <v>96</v>
      </c>
      <c r="AC226">
        <f t="shared" si="65"/>
        <v>70</v>
      </c>
      <c r="AD226">
        <f t="shared" si="66"/>
        <v>84</v>
      </c>
      <c r="AE226">
        <f t="shared" si="67"/>
        <v>75</v>
      </c>
      <c r="AF226">
        <f t="shared" si="68"/>
        <v>55</v>
      </c>
      <c r="AG226">
        <f t="shared" si="69"/>
        <v>101</v>
      </c>
      <c r="AH226">
        <f t="shared" si="70"/>
        <v>86</v>
      </c>
      <c r="AI226">
        <f t="shared" si="71"/>
        <v>98</v>
      </c>
      <c r="AJ226">
        <f t="shared" si="72"/>
        <v>1000001</v>
      </c>
    </row>
    <row r="227" spans="1:36" x14ac:dyDescent="0.3">
      <c r="A227">
        <v>226</v>
      </c>
      <c r="B227" t="s">
        <v>277</v>
      </c>
      <c r="C227">
        <v>12</v>
      </c>
      <c r="D227">
        <v>7</v>
      </c>
      <c r="E227">
        <v>6</v>
      </c>
      <c r="F227">
        <v>34</v>
      </c>
      <c r="G227">
        <v>18</v>
      </c>
      <c r="H227">
        <v>20</v>
      </c>
      <c r="I227">
        <v>31</v>
      </c>
      <c r="J227">
        <v>0</v>
      </c>
      <c r="K227">
        <v>14</v>
      </c>
      <c r="L227">
        <v>3</v>
      </c>
      <c r="N227">
        <v>1000000</v>
      </c>
      <c r="O227">
        <f t="shared" si="57"/>
        <v>13</v>
      </c>
      <c r="P227">
        <f t="shared" si="58"/>
        <v>8</v>
      </c>
      <c r="Q227">
        <f t="shared" si="59"/>
        <v>7</v>
      </c>
      <c r="R227">
        <f t="shared" si="59"/>
        <v>35</v>
      </c>
      <c r="S227">
        <f t="shared" si="59"/>
        <v>19</v>
      </c>
      <c r="T227">
        <f t="shared" si="59"/>
        <v>21</v>
      </c>
      <c r="U227">
        <f t="shared" si="60"/>
        <v>32</v>
      </c>
      <c r="V227">
        <f t="shared" si="60"/>
        <v>1</v>
      </c>
      <c r="W227">
        <f t="shared" si="73"/>
        <v>15</v>
      </c>
      <c r="X227">
        <f t="shared" si="74"/>
        <v>4</v>
      </c>
      <c r="Y227">
        <f t="shared" si="61"/>
        <v>1000001</v>
      </c>
      <c r="Z227">
        <f t="shared" si="62"/>
        <v>89</v>
      </c>
      <c r="AA227">
        <f t="shared" si="63"/>
        <v>94</v>
      </c>
      <c r="AB227">
        <f t="shared" si="64"/>
        <v>95</v>
      </c>
      <c r="AC227">
        <f t="shared" si="65"/>
        <v>67</v>
      </c>
      <c r="AD227">
        <f t="shared" si="66"/>
        <v>83</v>
      </c>
      <c r="AE227">
        <f t="shared" si="67"/>
        <v>81</v>
      </c>
      <c r="AF227">
        <f t="shared" si="68"/>
        <v>70</v>
      </c>
      <c r="AG227">
        <f t="shared" si="69"/>
        <v>101</v>
      </c>
      <c r="AH227">
        <f t="shared" si="70"/>
        <v>87</v>
      </c>
      <c r="AI227">
        <f t="shared" si="71"/>
        <v>98</v>
      </c>
      <c r="AJ227">
        <f t="shared" si="72"/>
        <v>1000001</v>
      </c>
    </row>
    <row r="228" spans="1:36" x14ac:dyDescent="0.3">
      <c r="A228">
        <v>227</v>
      </c>
      <c r="B228" t="s">
        <v>278</v>
      </c>
      <c r="C228">
        <v>11</v>
      </c>
      <c r="D228">
        <v>10</v>
      </c>
      <c r="E228">
        <v>8</v>
      </c>
      <c r="F228">
        <v>40</v>
      </c>
      <c r="G228">
        <v>18</v>
      </c>
      <c r="H228">
        <v>23</v>
      </c>
      <c r="I228">
        <v>72</v>
      </c>
      <c r="J228">
        <v>0</v>
      </c>
      <c r="K228">
        <v>18</v>
      </c>
      <c r="L228">
        <v>3</v>
      </c>
      <c r="N228">
        <v>1000000</v>
      </c>
      <c r="O228">
        <f t="shared" si="57"/>
        <v>12</v>
      </c>
      <c r="P228">
        <f t="shared" si="58"/>
        <v>11</v>
      </c>
      <c r="Q228">
        <f t="shared" si="59"/>
        <v>9</v>
      </c>
      <c r="R228">
        <f t="shared" si="59"/>
        <v>41</v>
      </c>
      <c r="S228">
        <f t="shared" si="59"/>
        <v>19</v>
      </c>
      <c r="T228">
        <f t="shared" si="59"/>
        <v>24</v>
      </c>
      <c r="U228">
        <f t="shared" si="60"/>
        <v>73</v>
      </c>
      <c r="V228">
        <f t="shared" si="60"/>
        <v>1</v>
      </c>
      <c r="W228">
        <f t="shared" si="73"/>
        <v>19</v>
      </c>
      <c r="X228">
        <f t="shared" si="74"/>
        <v>4</v>
      </c>
      <c r="Y228">
        <f t="shared" si="61"/>
        <v>1000001</v>
      </c>
      <c r="Z228">
        <f t="shared" si="62"/>
        <v>90</v>
      </c>
      <c r="AA228">
        <f t="shared" si="63"/>
        <v>91</v>
      </c>
      <c r="AB228">
        <f t="shared" si="64"/>
        <v>93</v>
      </c>
      <c r="AC228">
        <f t="shared" si="65"/>
        <v>61</v>
      </c>
      <c r="AD228">
        <f t="shared" si="66"/>
        <v>83</v>
      </c>
      <c r="AE228">
        <f t="shared" si="67"/>
        <v>78</v>
      </c>
      <c r="AF228">
        <f t="shared" si="68"/>
        <v>29</v>
      </c>
      <c r="AG228">
        <f t="shared" si="69"/>
        <v>101</v>
      </c>
      <c r="AH228">
        <f t="shared" si="70"/>
        <v>83</v>
      </c>
      <c r="AI228">
        <f t="shared" si="71"/>
        <v>98</v>
      </c>
      <c r="AJ228">
        <f t="shared" si="72"/>
        <v>1000001</v>
      </c>
    </row>
    <row r="229" spans="1:36" x14ac:dyDescent="0.3">
      <c r="A229">
        <v>228</v>
      </c>
      <c r="B229" t="s">
        <v>279</v>
      </c>
      <c r="C229">
        <v>8</v>
      </c>
      <c r="D229">
        <v>10</v>
      </c>
      <c r="E229">
        <v>10</v>
      </c>
      <c r="F229">
        <v>31</v>
      </c>
      <c r="G229">
        <v>19</v>
      </c>
      <c r="H229">
        <v>15</v>
      </c>
      <c r="I229">
        <v>34</v>
      </c>
      <c r="J229">
        <v>0</v>
      </c>
      <c r="K229">
        <v>13</v>
      </c>
      <c r="L229">
        <v>2</v>
      </c>
      <c r="N229">
        <v>1000000</v>
      </c>
      <c r="O229">
        <f t="shared" si="57"/>
        <v>9</v>
      </c>
      <c r="P229">
        <f t="shared" si="58"/>
        <v>11</v>
      </c>
      <c r="Q229">
        <f t="shared" si="59"/>
        <v>11</v>
      </c>
      <c r="R229">
        <f t="shared" si="59"/>
        <v>32</v>
      </c>
      <c r="S229">
        <f t="shared" si="59"/>
        <v>20</v>
      </c>
      <c r="T229">
        <f t="shared" si="59"/>
        <v>16</v>
      </c>
      <c r="U229">
        <f t="shared" si="60"/>
        <v>35</v>
      </c>
      <c r="V229">
        <f t="shared" si="60"/>
        <v>1</v>
      </c>
      <c r="W229">
        <f t="shared" si="73"/>
        <v>14</v>
      </c>
      <c r="X229">
        <f t="shared" si="74"/>
        <v>3</v>
      </c>
      <c r="Y229">
        <f t="shared" si="61"/>
        <v>1000001</v>
      </c>
      <c r="Z229">
        <f t="shared" si="62"/>
        <v>93</v>
      </c>
      <c r="AA229">
        <f t="shared" si="63"/>
        <v>91</v>
      </c>
      <c r="AB229">
        <f t="shared" si="64"/>
        <v>91</v>
      </c>
      <c r="AC229">
        <f t="shared" si="65"/>
        <v>70</v>
      </c>
      <c r="AD229">
        <f t="shared" si="66"/>
        <v>82</v>
      </c>
      <c r="AE229">
        <f t="shared" si="67"/>
        <v>86</v>
      </c>
      <c r="AF229">
        <f t="shared" si="68"/>
        <v>67</v>
      </c>
      <c r="AG229">
        <f t="shared" si="69"/>
        <v>101</v>
      </c>
      <c r="AH229">
        <f t="shared" si="70"/>
        <v>88</v>
      </c>
      <c r="AI229">
        <f t="shared" si="71"/>
        <v>99</v>
      </c>
      <c r="AJ229">
        <f t="shared" si="72"/>
        <v>1000001</v>
      </c>
    </row>
    <row r="230" spans="1:36" x14ac:dyDescent="0.3">
      <c r="A230">
        <v>229</v>
      </c>
      <c r="B230" t="s">
        <v>280</v>
      </c>
      <c r="C230">
        <v>11</v>
      </c>
      <c r="D230">
        <v>11</v>
      </c>
      <c r="E230">
        <v>9</v>
      </c>
      <c r="F230">
        <v>36</v>
      </c>
      <c r="G230">
        <v>15</v>
      </c>
      <c r="H230">
        <v>0</v>
      </c>
      <c r="I230">
        <v>97</v>
      </c>
      <c r="J230">
        <v>6</v>
      </c>
      <c r="K230">
        <v>14</v>
      </c>
      <c r="L230">
        <v>3</v>
      </c>
      <c r="N230">
        <v>1000000</v>
      </c>
      <c r="O230">
        <f t="shared" si="57"/>
        <v>12</v>
      </c>
      <c r="P230">
        <f t="shared" si="58"/>
        <v>12</v>
      </c>
      <c r="Q230">
        <f t="shared" si="59"/>
        <v>10</v>
      </c>
      <c r="R230">
        <f t="shared" si="59"/>
        <v>37</v>
      </c>
      <c r="S230">
        <f t="shared" si="59"/>
        <v>16</v>
      </c>
      <c r="T230">
        <f t="shared" si="59"/>
        <v>1</v>
      </c>
      <c r="U230">
        <f t="shared" si="60"/>
        <v>98</v>
      </c>
      <c r="V230">
        <f t="shared" si="60"/>
        <v>7</v>
      </c>
      <c r="W230">
        <f t="shared" si="73"/>
        <v>15</v>
      </c>
      <c r="X230">
        <f t="shared" si="74"/>
        <v>4</v>
      </c>
      <c r="Y230">
        <f t="shared" si="61"/>
        <v>1000001</v>
      </c>
      <c r="Z230">
        <f t="shared" si="62"/>
        <v>90</v>
      </c>
      <c r="AA230">
        <f t="shared" si="63"/>
        <v>90</v>
      </c>
      <c r="AB230">
        <f t="shared" si="64"/>
        <v>92</v>
      </c>
      <c r="AC230">
        <f t="shared" si="65"/>
        <v>65</v>
      </c>
      <c r="AD230">
        <f t="shared" si="66"/>
        <v>86</v>
      </c>
      <c r="AE230">
        <f t="shared" si="67"/>
        <v>101</v>
      </c>
      <c r="AF230">
        <f t="shared" si="68"/>
        <v>4</v>
      </c>
      <c r="AG230">
        <f t="shared" si="69"/>
        <v>95</v>
      </c>
      <c r="AH230">
        <f t="shared" si="70"/>
        <v>87</v>
      </c>
      <c r="AI230">
        <f t="shared" si="71"/>
        <v>98</v>
      </c>
      <c r="AJ230">
        <f t="shared" si="72"/>
        <v>1000001</v>
      </c>
    </row>
    <row r="231" spans="1:36" x14ac:dyDescent="0.3">
      <c r="A231">
        <v>230</v>
      </c>
      <c r="B231" t="s">
        <v>281</v>
      </c>
      <c r="C231">
        <v>12</v>
      </c>
      <c r="D231">
        <v>7</v>
      </c>
      <c r="E231">
        <v>7</v>
      </c>
      <c r="F231">
        <v>44</v>
      </c>
      <c r="G231">
        <v>30</v>
      </c>
      <c r="H231">
        <v>23</v>
      </c>
      <c r="I231">
        <v>76</v>
      </c>
      <c r="J231">
        <v>0</v>
      </c>
      <c r="K231">
        <v>14</v>
      </c>
      <c r="L231">
        <v>3</v>
      </c>
      <c r="N231">
        <v>1000000</v>
      </c>
      <c r="O231">
        <f t="shared" si="57"/>
        <v>13</v>
      </c>
      <c r="P231">
        <f t="shared" si="58"/>
        <v>8</v>
      </c>
      <c r="Q231">
        <f t="shared" si="59"/>
        <v>8</v>
      </c>
      <c r="R231">
        <f t="shared" si="59"/>
        <v>45</v>
      </c>
      <c r="S231">
        <f t="shared" si="59"/>
        <v>31</v>
      </c>
      <c r="T231">
        <f t="shared" si="59"/>
        <v>24</v>
      </c>
      <c r="U231">
        <f t="shared" si="60"/>
        <v>77</v>
      </c>
      <c r="V231">
        <f t="shared" si="60"/>
        <v>1</v>
      </c>
      <c r="W231">
        <f t="shared" si="73"/>
        <v>15</v>
      </c>
      <c r="X231">
        <f t="shared" si="74"/>
        <v>4</v>
      </c>
      <c r="Y231">
        <f t="shared" si="61"/>
        <v>1000001</v>
      </c>
      <c r="Z231">
        <f t="shared" si="62"/>
        <v>89</v>
      </c>
      <c r="AA231">
        <f t="shared" si="63"/>
        <v>94</v>
      </c>
      <c r="AB231">
        <f t="shared" si="64"/>
        <v>94</v>
      </c>
      <c r="AC231">
        <f t="shared" si="65"/>
        <v>57</v>
      </c>
      <c r="AD231">
        <f t="shared" si="66"/>
        <v>71</v>
      </c>
      <c r="AE231">
        <f t="shared" si="67"/>
        <v>78</v>
      </c>
      <c r="AF231">
        <f t="shared" si="68"/>
        <v>25</v>
      </c>
      <c r="AG231">
        <f t="shared" si="69"/>
        <v>101</v>
      </c>
      <c r="AH231">
        <f t="shared" si="70"/>
        <v>87</v>
      </c>
      <c r="AI231">
        <f t="shared" si="71"/>
        <v>98</v>
      </c>
      <c r="AJ231">
        <f t="shared" si="72"/>
        <v>1000001</v>
      </c>
    </row>
    <row r="232" spans="1:36" x14ac:dyDescent="0.3">
      <c r="A232">
        <v>231</v>
      </c>
      <c r="B232" t="s">
        <v>282</v>
      </c>
      <c r="C232">
        <v>12</v>
      </c>
      <c r="D232">
        <v>8</v>
      </c>
      <c r="E232">
        <v>8</v>
      </c>
      <c r="F232">
        <v>44</v>
      </c>
      <c r="G232">
        <v>22</v>
      </c>
      <c r="H232">
        <v>20</v>
      </c>
      <c r="I232">
        <v>79</v>
      </c>
      <c r="J232">
        <v>0</v>
      </c>
      <c r="K232">
        <v>18</v>
      </c>
      <c r="L232">
        <v>3</v>
      </c>
      <c r="N232">
        <v>1000000</v>
      </c>
      <c r="O232">
        <f t="shared" si="57"/>
        <v>13</v>
      </c>
      <c r="P232">
        <f t="shared" si="58"/>
        <v>9</v>
      </c>
      <c r="Q232">
        <f t="shared" si="59"/>
        <v>9</v>
      </c>
      <c r="R232">
        <f t="shared" si="59"/>
        <v>45</v>
      </c>
      <c r="S232">
        <f t="shared" si="59"/>
        <v>23</v>
      </c>
      <c r="T232">
        <f t="shared" si="59"/>
        <v>21</v>
      </c>
      <c r="U232">
        <f t="shared" si="60"/>
        <v>80</v>
      </c>
      <c r="V232">
        <f t="shared" si="60"/>
        <v>1</v>
      </c>
      <c r="W232">
        <f t="shared" si="73"/>
        <v>19</v>
      </c>
      <c r="X232">
        <f t="shared" si="74"/>
        <v>4</v>
      </c>
      <c r="Y232">
        <f t="shared" si="61"/>
        <v>1000001</v>
      </c>
      <c r="Z232">
        <f t="shared" si="62"/>
        <v>89</v>
      </c>
      <c r="AA232">
        <f t="shared" si="63"/>
        <v>93</v>
      </c>
      <c r="AB232">
        <f t="shared" si="64"/>
        <v>93</v>
      </c>
      <c r="AC232">
        <f t="shared" si="65"/>
        <v>57</v>
      </c>
      <c r="AD232">
        <f t="shared" si="66"/>
        <v>79</v>
      </c>
      <c r="AE232">
        <f t="shared" si="67"/>
        <v>81</v>
      </c>
      <c r="AF232">
        <f t="shared" si="68"/>
        <v>22</v>
      </c>
      <c r="AG232">
        <f t="shared" si="69"/>
        <v>101</v>
      </c>
      <c r="AH232">
        <f t="shared" si="70"/>
        <v>83</v>
      </c>
      <c r="AI232">
        <f t="shared" si="71"/>
        <v>98</v>
      </c>
      <c r="AJ232">
        <f t="shared" si="72"/>
        <v>1000001</v>
      </c>
    </row>
    <row r="233" spans="1:36" x14ac:dyDescent="0.3">
      <c r="A233">
        <v>232</v>
      </c>
      <c r="B233" t="s">
        <v>283</v>
      </c>
      <c r="C233">
        <v>12</v>
      </c>
      <c r="D233">
        <v>9</v>
      </c>
      <c r="E233">
        <v>6</v>
      </c>
      <c r="F233">
        <v>39</v>
      </c>
      <c r="G233">
        <v>18</v>
      </c>
      <c r="H233">
        <v>17</v>
      </c>
      <c r="I233">
        <v>64</v>
      </c>
      <c r="J233">
        <v>0</v>
      </c>
      <c r="K233">
        <v>15</v>
      </c>
      <c r="L233">
        <v>3</v>
      </c>
      <c r="N233">
        <v>1000000</v>
      </c>
      <c r="O233">
        <f t="shared" si="57"/>
        <v>13</v>
      </c>
      <c r="P233">
        <f t="shared" si="58"/>
        <v>10</v>
      </c>
      <c r="Q233">
        <f t="shared" si="59"/>
        <v>7</v>
      </c>
      <c r="R233">
        <f t="shared" si="59"/>
        <v>40</v>
      </c>
      <c r="S233">
        <f t="shared" si="59"/>
        <v>19</v>
      </c>
      <c r="T233">
        <f t="shared" si="59"/>
        <v>18</v>
      </c>
      <c r="U233">
        <f t="shared" si="60"/>
        <v>65</v>
      </c>
      <c r="V233">
        <f t="shared" si="60"/>
        <v>1</v>
      </c>
      <c r="W233">
        <f t="shared" si="73"/>
        <v>16</v>
      </c>
      <c r="X233">
        <f t="shared" si="74"/>
        <v>4</v>
      </c>
      <c r="Y233">
        <f t="shared" si="61"/>
        <v>1000001</v>
      </c>
      <c r="Z233">
        <f t="shared" si="62"/>
        <v>89</v>
      </c>
      <c r="AA233">
        <f t="shared" si="63"/>
        <v>92</v>
      </c>
      <c r="AB233">
        <f t="shared" si="64"/>
        <v>95</v>
      </c>
      <c r="AC233">
        <f t="shared" si="65"/>
        <v>62</v>
      </c>
      <c r="AD233">
        <f t="shared" si="66"/>
        <v>83</v>
      </c>
      <c r="AE233">
        <f t="shared" si="67"/>
        <v>84</v>
      </c>
      <c r="AF233">
        <f t="shared" si="68"/>
        <v>37</v>
      </c>
      <c r="AG233">
        <f t="shared" si="69"/>
        <v>101</v>
      </c>
      <c r="AH233">
        <f t="shared" si="70"/>
        <v>86</v>
      </c>
      <c r="AI233">
        <f t="shared" si="71"/>
        <v>98</v>
      </c>
      <c r="AJ233">
        <f t="shared" si="72"/>
        <v>1000001</v>
      </c>
    </row>
    <row r="234" spans="1:36" x14ac:dyDescent="0.3">
      <c r="A234">
        <v>233</v>
      </c>
      <c r="B234" t="s">
        <v>284</v>
      </c>
      <c r="C234">
        <v>14</v>
      </c>
      <c r="D234">
        <v>6</v>
      </c>
      <c r="E234">
        <v>6</v>
      </c>
      <c r="F234">
        <v>40</v>
      </c>
      <c r="G234">
        <v>19</v>
      </c>
      <c r="H234">
        <v>27</v>
      </c>
      <c r="I234">
        <v>77</v>
      </c>
      <c r="J234">
        <v>0</v>
      </c>
      <c r="K234">
        <v>16</v>
      </c>
      <c r="L234">
        <v>3</v>
      </c>
      <c r="N234">
        <v>1000000</v>
      </c>
      <c r="O234">
        <f t="shared" si="57"/>
        <v>15</v>
      </c>
      <c r="P234">
        <f t="shared" si="58"/>
        <v>7</v>
      </c>
      <c r="Q234">
        <f t="shared" si="59"/>
        <v>7</v>
      </c>
      <c r="R234">
        <f t="shared" si="59"/>
        <v>41</v>
      </c>
      <c r="S234">
        <f t="shared" si="59"/>
        <v>20</v>
      </c>
      <c r="T234">
        <f t="shared" si="59"/>
        <v>28</v>
      </c>
      <c r="U234">
        <f t="shared" si="60"/>
        <v>78</v>
      </c>
      <c r="V234">
        <f t="shared" si="60"/>
        <v>1</v>
      </c>
      <c r="W234">
        <f t="shared" si="73"/>
        <v>17</v>
      </c>
      <c r="X234">
        <f t="shared" si="74"/>
        <v>4</v>
      </c>
      <c r="Y234">
        <f t="shared" si="61"/>
        <v>1000001</v>
      </c>
      <c r="Z234">
        <f t="shared" si="62"/>
        <v>87</v>
      </c>
      <c r="AA234">
        <f t="shared" si="63"/>
        <v>95</v>
      </c>
      <c r="AB234">
        <f t="shared" si="64"/>
        <v>95</v>
      </c>
      <c r="AC234">
        <f t="shared" si="65"/>
        <v>61</v>
      </c>
      <c r="AD234">
        <f t="shared" si="66"/>
        <v>82</v>
      </c>
      <c r="AE234">
        <f t="shared" si="67"/>
        <v>74</v>
      </c>
      <c r="AF234">
        <f t="shared" si="68"/>
        <v>24</v>
      </c>
      <c r="AG234">
        <f t="shared" si="69"/>
        <v>101</v>
      </c>
      <c r="AH234">
        <f t="shared" si="70"/>
        <v>85</v>
      </c>
      <c r="AI234">
        <f t="shared" si="71"/>
        <v>98</v>
      </c>
      <c r="AJ234">
        <f t="shared" si="72"/>
        <v>1000001</v>
      </c>
    </row>
    <row r="235" spans="1:36" x14ac:dyDescent="0.3">
      <c r="A235">
        <v>234</v>
      </c>
      <c r="B235" t="s">
        <v>285</v>
      </c>
      <c r="C235">
        <v>12</v>
      </c>
      <c r="D235">
        <v>6</v>
      </c>
      <c r="E235">
        <v>5</v>
      </c>
      <c r="F235">
        <v>32</v>
      </c>
      <c r="G235">
        <v>17</v>
      </c>
      <c r="H235">
        <v>15</v>
      </c>
      <c r="I235">
        <v>71</v>
      </c>
      <c r="J235">
        <v>0</v>
      </c>
      <c r="K235">
        <v>13</v>
      </c>
      <c r="L235">
        <v>3</v>
      </c>
      <c r="N235">
        <v>1000000</v>
      </c>
      <c r="O235">
        <f t="shared" si="57"/>
        <v>13</v>
      </c>
      <c r="P235">
        <f t="shared" si="58"/>
        <v>7</v>
      </c>
      <c r="Q235">
        <f t="shared" si="59"/>
        <v>6</v>
      </c>
      <c r="R235">
        <f t="shared" si="59"/>
        <v>33</v>
      </c>
      <c r="S235">
        <f t="shared" si="59"/>
        <v>18</v>
      </c>
      <c r="T235">
        <f t="shared" si="59"/>
        <v>16</v>
      </c>
      <c r="U235">
        <f t="shared" si="60"/>
        <v>72</v>
      </c>
      <c r="V235">
        <f t="shared" si="60"/>
        <v>1</v>
      </c>
      <c r="W235">
        <f t="shared" si="73"/>
        <v>14</v>
      </c>
      <c r="X235">
        <f t="shared" si="74"/>
        <v>4</v>
      </c>
      <c r="Y235">
        <f t="shared" si="61"/>
        <v>1000001</v>
      </c>
      <c r="Z235">
        <f t="shared" si="62"/>
        <v>89</v>
      </c>
      <c r="AA235">
        <f t="shared" si="63"/>
        <v>95</v>
      </c>
      <c r="AB235">
        <f t="shared" si="64"/>
        <v>96</v>
      </c>
      <c r="AC235">
        <f t="shared" si="65"/>
        <v>69</v>
      </c>
      <c r="AD235">
        <f t="shared" si="66"/>
        <v>84</v>
      </c>
      <c r="AE235">
        <f t="shared" si="67"/>
        <v>86</v>
      </c>
      <c r="AF235">
        <f t="shared" si="68"/>
        <v>30</v>
      </c>
      <c r="AG235">
        <f t="shared" si="69"/>
        <v>101</v>
      </c>
      <c r="AH235">
        <f t="shared" si="70"/>
        <v>88</v>
      </c>
      <c r="AI235">
        <f t="shared" si="71"/>
        <v>98</v>
      </c>
      <c r="AJ235">
        <f t="shared" si="72"/>
        <v>1000001</v>
      </c>
    </row>
    <row r="236" spans="1:36" x14ac:dyDescent="0.3">
      <c r="A236">
        <v>235</v>
      </c>
      <c r="B236" t="s">
        <v>286</v>
      </c>
      <c r="C236">
        <v>13</v>
      </c>
      <c r="D236">
        <v>10</v>
      </c>
      <c r="E236">
        <v>5</v>
      </c>
      <c r="F236">
        <v>35</v>
      </c>
      <c r="G236">
        <v>19</v>
      </c>
      <c r="H236">
        <v>14</v>
      </c>
      <c r="I236">
        <v>72</v>
      </c>
      <c r="J236">
        <v>0</v>
      </c>
      <c r="K236">
        <v>13</v>
      </c>
      <c r="L236">
        <v>3</v>
      </c>
      <c r="N236">
        <v>1000000</v>
      </c>
      <c r="O236">
        <f t="shared" si="57"/>
        <v>14</v>
      </c>
      <c r="P236">
        <f t="shared" si="58"/>
        <v>11</v>
      </c>
      <c r="Q236">
        <f t="shared" si="59"/>
        <v>6</v>
      </c>
      <c r="R236">
        <f t="shared" si="59"/>
        <v>36</v>
      </c>
      <c r="S236">
        <f t="shared" si="59"/>
        <v>20</v>
      </c>
      <c r="T236">
        <f t="shared" si="59"/>
        <v>15</v>
      </c>
      <c r="U236">
        <f t="shared" si="60"/>
        <v>73</v>
      </c>
      <c r="V236">
        <f t="shared" si="60"/>
        <v>1</v>
      </c>
      <c r="W236">
        <f t="shared" si="73"/>
        <v>14</v>
      </c>
      <c r="X236">
        <f t="shared" si="74"/>
        <v>4</v>
      </c>
      <c r="Y236">
        <f t="shared" si="61"/>
        <v>1000001</v>
      </c>
      <c r="Z236">
        <f t="shared" si="62"/>
        <v>88</v>
      </c>
      <c r="AA236">
        <f t="shared" si="63"/>
        <v>91</v>
      </c>
      <c r="AB236">
        <f t="shared" si="64"/>
        <v>96</v>
      </c>
      <c r="AC236">
        <f t="shared" si="65"/>
        <v>66</v>
      </c>
      <c r="AD236">
        <f t="shared" si="66"/>
        <v>82</v>
      </c>
      <c r="AE236">
        <f t="shared" si="67"/>
        <v>87</v>
      </c>
      <c r="AF236">
        <f t="shared" si="68"/>
        <v>29</v>
      </c>
      <c r="AG236">
        <f t="shared" si="69"/>
        <v>101</v>
      </c>
      <c r="AH236">
        <f t="shared" si="70"/>
        <v>88</v>
      </c>
      <c r="AI236">
        <f t="shared" si="71"/>
        <v>98</v>
      </c>
      <c r="AJ236">
        <f t="shared" si="72"/>
        <v>1000001</v>
      </c>
    </row>
    <row r="237" spans="1:36" x14ac:dyDescent="0.3">
      <c r="A237">
        <v>236</v>
      </c>
      <c r="B237" t="s">
        <v>287</v>
      </c>
      <c r="C237">
        <v>15</v>
      </c>
      <c r="D237">
        <v>8</v>
      </c>
      <c r="E237">
        <v>5</v>
      </c>
      <c r="F237">
        <v>38</v>
      </c>
      <c r="G237">
        <v>13</v>
      </c>
      <c r="H237">
        <v>24</v>
      </c>
      <c r="I237">
        <v>45</v>
      </c>
      <c r="J237">
        <v>0</v>
      </c>
      <c r="K237">
        <v>11</v>
      </c>
      <c r="L237">
        <v>3</v>
      </c>
      <c r="N237">
        <v>1000000</v>
      </c>
      <c r="O237">
        <f t="shared" si="57"/>
        <v>16</v>
      </c>
      <c r="P237">
        <f t="shared" si="58"/>
        <v>9</v>
      </c>
      <c r="Q237">
        <f t="shared" si="59"/>
        <v>6</v>
      </c>
      <c r="R237">
        <f t="shared" si="59"/>
        <v>39</v>
      </c>
      <c r="S237">
        <f t="shared" si="59"/>
        <v>14</v>
      </c>
      <c r="T237">
        <f t="shared" si="59"/>
        <v>25</v>
      </c>
      <c r="U237">
        <f t="shared" si="60"/>
        <v>46</v>
      </c>
      <c r="V237">
        <f t="shared" si="60"/>
        <v>1</v>
      </c>
      <c r="W237">
        <f t="shared" si="73"/>
        <v>12</v>
      </c>
      <c r="X237">
        <f t="shared" si="74"/>
        <v>4</v>
      </c>
      <c r="Y237">
        <f t="shared" si="61"/>
        <v>1000001</v>
      </c>
      <c r="Z237">
        <f t="shared" si="62"/>
        <v>86</v>
      </c>
      <c r="AA237">
        <f t="shared" si="63"/>
        <v>93</v>
      </c>
      <c r="AB237">
        <f t="shared" si="64"/>
        <v>96</v>
      </c>
      <c r="AC237">
        <f t="shared" si="65"/>
        <v>63</v>
      </c>
      <c r="AD237">
        <f t="shared" si="66"/>
        <v>88</v>
      </c>
      <c r="AE237">
        <f t="shared" si="67"/>
        <v>77</v>
      </c>
      <c r="AF237">
        <f t="shared" si="68"/>
        <v>56</v>
      </c>
      <c r="AG237">
        <f t="shared" si="69"/>
        <v>101</v>
      </c>
      <c r="AH237">
        <f t="shared" si="70"/>
        <v>90</v>
      </c>
      <c r="AI237">
        <f t="shared" si="71"/>
        <v>98</v>
      </c>
      <c r="AJ237">
        <f t="shared" si="72"/>
        <v>1000001</v>
      </c>
    </row>
    <row r="238" spans="1:36" x14ac:dyDescent="0.3">
      <c r="A238">
        <v>237</v>
      </c>
      <c r="B238" t="s">
        <v>288</v>
      </c>
      <c r="C238">
        <v>16</v>
      </c>
      <c r="D238">
        <v>10</v>
      </c>
      <c r="E238">
        <v>6</v>
      </c>
      <c r="F238">
        <v>36</v>
      </c>
      <c r="G238">
        <v>20</v>
      </c>
      <c r="H238">
        <v>15</v>
      </c>
      <c r="I238">
        <v>61</v>
      </c>
      <c r="J238">
        <v>0</v>
      </c>
      <c r="K238">
        <v>14</v>
      </c>
      <c r="L238">
        <v>3</v>
      </c>
      <c r="N238">
        <v>1000000</v>
      </c>
      <c r="O238">
        <f t="shared" si="57"/>
        <v>17</v>
      </c>
      <c r="P238">
        <f t="shared" si="58"/>
        <v>11</v>
      </c>
      <c r="Q238">
        <f t="shared" si="59"/>
        <v>7</v>
      </c>
      <c r="R238">
        <f t="shared" si="59"/>
        <v>37</v>
      </c>
      <c r="S238">
        <f t="shared" si="59"/>
        <v>21</v>
      </c>
      <c r="T238">
        <f t="shared" si="59"/>
        <v>16</v>
      </c>
      <c r="U238">
        <f t="shared" si="60"/>
        <v>62</v>
      </c>
      <c r="V238">
        <f t="shared" si="60"/>
        <v>1</v>
      </c>
      <c r="W238">
        <f t="shared" si="73"/>
        <v>15</v>
      </c>
      <c r="X238">
        <f t="shared" si="74"/>
        <v>4</v>
      </c>
      <c r="Y238">
        <f t="shared" si="61"/>
        <v>1000001</v>
      </c>
      <c r="Z238">
        <f t="shared" si="62"/>
        <v>85</v>
      </c>
      <c r="AA238">
        <f t="shared" si="63"/>
        <v>91</v>
      </c>
      <c r="AB238">
        <f t="shared" si="64"/>
        <v>95</v>
      </c>
      <c r="AC238">
        <f t="shared" si="65"/>
        <v>65</v>
      </c>
      <c r="AD238">
        <f t="shared" si="66"/>
        <v>81</v>
      </c>
      <c r="AE238">
        <f t="shared" si="67"/>
        <v>86</v>
      </c>
      <c r="AF238">
        <f t="shared" si="68"/>
        <v>40</v>
      </c>
      <c r="AG238">
        <f t="shared" si="69"/>
        <v>101</v>
      </c>
      <c r="AH238">
        <f t="shared" si="70"/>
        <v>87</v>
      </c>
      <c r="AI238">
        <f t="shared" si="71"/>
        <v>98</v>
      </c>
      <c r="AJ238">
        <f t="shared" si="72"/>
        <v>1000001</v>
      </c>
    </row>
    <row r="239" spans="1:36" x14ac:dyDescent="0.3">
      <c r="A239">
        <v>238</v>
      </c>
      <c r="B239" t="s">
        <v>289</v>
      </c>
      <c r="C239">
        <v>19</v>
      </c>
      <c r="D239">
        <v>8</v>
      </c>
      <c r="E239">
        <v>6</v>
      </c>
      <c r="F239">
        <v>38</v>
      </c>
      <c r="G239">
        <v>22</v>
      </c>
      <c r="H239">
        <v>33</v>
      </c>
      <c r="I239">
        <v>69</v>
      </c>
      <c r="J239">
        <v>0</v>
      </c>
      <c r="K239">
        <v>15</v>
      </c>
      <c r="L239">
        <v>3</v>
      </c>
      <c r="N239">
        <v>1000000</v>
      </c>
      <c r="O239">
        <f t="shared" si="57"/>
        <v>20</v>
      </c>
      <c r="P239">
        <f t="shared" si="58"/>
        <v>9</v>
      </c>
      <c r="Q239">
        <f t="shared" si="59"/>
        <v>7</v>
      </c>
      <c r="R239">
        <f t="shared" si="59"/>
        <v>39</v>
      </c>
      <c r="S239">
        <f t="shared" si="59"/>
        <v>23</v>
      </c>
      <c r="T239">
        <f t="shared" si="59"/>
        <v>34</v>
      </c>
      <c r="U239">
        <f t="shared" si="60"/>
        <v>70</v>
      </c>
      <c r="V239">
        <f t="shared" si="60"/>
        <v>1</v>
      </c>
      <c r="W239">
        <f t="shared" si="73"/>
        <v>16</v>
      </c>
      <c r="X239">
        <f t="shared" si="74"/>
        <v>4</v>
      </c>
      <c r="Y239">
        <f t="shared" si="61"/>
        <v>1000001</v>
      </c>
      <c r="Z239">
        <f t="shared" si="62"/>
        <v>82</v>
      </c>
      <c r="AA239">
        <f t="shared" si="63"/>
        <v>93</v>
      </c>
      <c r="AB239">
        <f t="shared" si="64"/>
        <v>95</v>
      </c>
      <c r="AC239">
        <f t="shared" si="65"/>
        <v>63</v>
      </c>
      <c r="AD239">
        <f t="shared" si="66"/>
        <v>79</v>
      </c>
      <c r="AE239">
        <f t="shared" si="67"/>
        <v>68</v>
      </c>
      <c r="AF239">
        <f t="shared" si="68"/>
        <v>32</v>
      </c>
      <c r="AG239">
        <f t="shared" si="69"/>
        <v>101</v>
      </c>
      <c r="AH239">
        <f t="shared" si="70"/>
        <v>86</v>
      </c>
      <c r="AI239">
        <f t="shared" si="71"/>
        <v>98</v>
      </c>
      <c r="AJ239">
        <f t="shared" si="72"/>
        <v>1000001</v>
      </c>
    </row>
    <row r="240" spans="1:36" x14ac:dyDescent="0.3">
      <c r="A240">
        <v>239</v>
      </c>
      <c r="B240" t="s">
        <v>290</v>
      </c>
      <c r="C240">
        <v>19</v>
      </c>
      <c r="D240">
        <v>12</v>
      </c>
      <c r="E240">
        <v>6</v>
      </c>
      <c r="F240">
        <v>45</v>
      </c>
      <c r="G240">
        <v>21</v>
      </c>
      <c r="H240">
        <v>32</v>
      </c>
      <c r="I240">
        <v>77</v>
      </c>
      <c r="J240">
        <v>6</v>
      </c>
      <c r="K240">
        <v>16</v>
      </c>
      <c r="L240">
        <v>3</v>
      </c>
      <c r="N240">
        <v>1000000</v>
      </c>
      <c r="O240">
        <f t="shared" si="57"/>
        <v>20</v>
      </c>
      <c r="P240">
        <f t="shared" si="58"/>
        <v>13</v>
      </c>
      <c r="Q240">
        <f t="shared" si="59"/>
        <v>7</v>
      </c>
      <c r="R240">
        <f t="shared" si="59"/>
        <v>46</v>
      </c>
      <c r="S240">
        <f t="shared" si="59"/>
        <v>22</v>
      </c>
      <c r="T240">
        <f t="shared" si="59"/>
        <v>33</v>
      </c>
      <c r="U240">
        <f t="shared" si="60"/>
        <v>78</v>
      </c>
      <c r="V240">
        <f t="shared" si="60"/>
        <v>7</v>
      </c>
      <c r="W240">
        <f t="shared" si="73"/>
        <v>17</v>
      </c>
      <c r="X240">
        <f t="shared" si="74"/>
        <v>4</v>
      </c>
      <c r="Y240">
        <f t="shared" si="61"/>
        <v>1000001</v>
      </c>
      <c r="Z240">
        <f t="shared" si="62"/>
        <v>82</v>
      </c>
      <c r="AA240">
        <f t="shared" si="63"/>
        <v>89</v>
      </c>
      <c r="AB240">
        <f t="shared" si="64"/>
        <v>95</v>
      </c>
      <c r="AC240">
        <f t="shared" si="65"/>
        <v>56</v>
      </c>
      <c r="AD240">
        <f t="shared" si="66"/>
        <v>80</v>
      </c>
      <c r="AE240">
        <f t="shared" si="67"/>
        <v>69</v>
      </c>
      <c r="AF240">
        <f t="shared" si="68"/>
        <v>24</v>
      </c>
      <c r="AG240">
        <f t="shared" si="69"/>
        <v>95</v>
      </c>
      <c r="AH240">
        <f t="shared" si="70"/>
        <v>85</v>
      </c>
      <c r="AI240">
        <f t="shared" si="71"/>
        <v>98</v>
      </c>
      <c r="AJ240">
        <f t="shared" si="72"/>
        <v>1000001</v>
      </c>
    </row>
    <row r="241" spans="1:36" x14ac:dyDescent="0.3">
      <c r="A241">
        <v>240</v>
      </c>
      <c r="B241" t="s">
        <v>291</v>
      </c>
      <c r="C241">
        <v>13</v>
      </c>
      <c r="D241">
        <v>9</v>
      </c>
      <c r="E241">
        <v>7</v>
      </c>
      <c r="F241">
        <v>42</v>
      </c>
      <c r="G241">
        <v>22</v>
      </c>
      <c r="H241">
        <v>0</v>
      </c>
      <c r="I241">
        <v>47</v>
      </c>
      <c r="J241">
        <v>7</v>
      </c>
      <c r="K241">
        <v>14</v>
      </c>
      <c r="L241">
        <v>3</v>
      </c>
      <c r="N241">
        <v>1000000</v>
      </c>
      <c r="O241">
        <f t="shared" si="57"/>
        <v>14</v>
      </c>
      <c r="P241">
        <f t="shared" si="58"/>
        <v>10</v>
      </c>
      <c r="Q241">
        <f t="shared" si="59"/>
        <v>8</v>
      </c>
      <c r="R241">
        <f t="shared" si="59"/>
        <v>43</v>
      </c>
      <c r="S241">
        <f t="shared" si="59"/>
        <v>23</v>
      </c>
      <c r="T241">
        <f t="shared" si="59"/>
        <v>1</v>
      </c>
      <c r="U241">
        <f t="shared" si="60"/>
        <v>48</v>
      </c>
      <c r="V241">
        <f t="shared" si="60"/>
        <v>8</v>
      </c>
      <c r="W241">
        <f t="shared" si="73"/>
        <v>15</v>
      </c>
      <c r="X241">
        <f t="shared" si="74"/>
        <v>4</v>
      </c>
      <c r="Y241">
        <f t="shared" si="61"/>
        <v>1000001</v>
      </c>
      <c r="Z241">
        <f t="shared" si="62"/>
        <v>88</v>
      </c>
      <c r="AA241">
        <f t="shared" si="63"/>
        <v>92</v>
      </c>
      <c r="AB241">
        <f t="shared" si="64"/>
        <v>94</v>
      </c>
      <c r="AC241">
        <f t="shared" si="65"/>
        <v>59</v>
      </c>
      <c r="AD241">
        <f t="shared" si="66"/>
        <v>79</v>
      </c>
      <c r="AE241">
        <f t="shared" si="67"/>
        <v>101</v>
      </c>
      <c r="AF241">
        <f t="shared" si="68"/>
        <v>54</v>
      </c>
      <c r="AG241">
        <f t="shared" si="69"/>
        <v>94</v>
      </c>
      <c r="AH241">
        <f t="shared" si="70"/>
        <v>87</v>
      </c>
      <c r="AI241">
        <f t="shared" si="71"/>
        <v>98</v>
      </c>
      <c r="AJ241">
        <f t="shared" si="72"/>
        <v>1000001</v>
      </c>
    </row>
    <row r="242" spans="1:36" x14ac:dyDescent="0.3">
      <c r="A242">
        <v>241</v>
      </c>
      <c r="B242" t="s">
        <v>292</v>
      </c>
      <c r="C242">
        <v>16</v>
      </c>
      <c r="D242">
        <v>20</v>
      </c>
      <c r="E242">
        <v>8</v>
      </c>
      <c r="F242">
        <v>43</v>
      </c>
      <c r="G242">
        <v>24</v>
      </c>
      <c r="H242">
        <v>0</v>
      </c>
      <c r="I242">
        <v>34</v>
      </c>
      <c r="J242">
        <v>0</v>
      </c>
      <c r="K242">
        <v>24</v>
      </c>
      <c r="L242">
        <v>3</v>
      </c>
      <c r="N242">
        <v>1000000</v>
      </c>
      <c r="O242">
        <f t="shared" si="57"/>
        <v>17</v>
      </c>
      <c r="P242">
        <f t="shared" si="58"/>
        <v>21</v>
      </c>
      <c r="Q242">
        <f t="shared" si="59"/>
        <v>9</v>
      </c>
      <c r="R242">
        <f t="shared" si="59"/>
        <v>44</v>
      </c>
      <c r="S242">
        <f t="shared" si="59"/>
        <v>25</v>
      </c>
      <c r="T242">
        <f t="shared" si="59"/>
        <v>1</v>
      </c>
      <c r="U242">
        <f t="shared" si="60"/>
        <v>35</v>
      </c>
      <c r="V242">
        <f t="shared" si="60"/>
        <v>1</v>
      </c>
      <c r="W242">
        <f t="shared" si="73"/>
        <v>25</v>
      </c>
      <c r="X242">
        <f t="shared" si="74"/>
        <v>4</v>
      </c>
      <c r="Y242">
        <f t="shared" si="61"/>
        <v>1000001</v>
      </c>
      <c r="Z242">
        <f t="shared" si="62"/>
        <v>85</v>
      </c>
      <c r="AA242">
        <f t="shared" si="63"/>
        <v>81</v>
      </c>
      <c r="AB242">
        <f t="shared" si="64"/>
        <v>93</v>
      </c>
      <c r="AC242">
        <f t="shared" si="65"/>
        <v>58</v>
      </c>
      <c r="AD242">
        <f t="shared" si="66"/>
        <v>77</v>
      </c>
      <c r="AE242">
        <f t="shared" si="67"/>
        <v>101</v>
      </c>
      <c r="AF242">
        <f t="shared" si="68"/>
        <v>67</v>
      </c>
      <c r="AG242">
        <f t="shared" si="69"/>
        <v>101</v>
      </c>
      <c r="AH242">
        <f t="shared" si="70"/>
        <v>77</v>
      </c>
      <c r="AI242">
        <f t="shared" si="71"/>
        <v>98</v>
      </c>
      <c r="AJ242">
        <f t="shared" si="72"/>
        <v>1000001</v>
      </c>
    </row>
    <row r="243" spans="1:36" x14ac:dyDescent="0.3">
      <c r="A243">
        <v>242</v>
      </c>
      <c r="B243" t="s">
        <v>293</v>
      </c>
      <c r="C243">
        <v>22</v>
      </c>
      <c r="D243">
        <v>12</v>
      </c>
      <c r="E243">
        <v>12</v>
      </c>
      <c r="F243">
        <v>45</v>
      </c>
      <c r="G243">
        <v>22</v>
      </c>
      <c r="H243">
        <v>0</v>
      </c>
      <c r="I243">
        <v>37</v>
      </c>
      <c r="J243">
        <v>0</v>
      </c>
      <c r="K243">
        <v>20</v>
      </c>
      <c r="L243">
        <v>4</v>
      </c>
      <c r="N243">
        <v>1000000</v>
      </c>
      <c r="O243">
        <f t="shared" si="57"/>
        <v>23</v>
      </c>
      <c r="P243">
        <f t="shared" si="58"/>
        <v>13</v>
      </c>
      <c r="Q243">
        <f t="shared" si="59"/>
        <v>13</v>
      </c>
      <c r="R243">
        <f t="shared" si="59"/>
        <v>46</v>
      </c>
      <c r="S243">
        <f t="shared" si="59"/>
        <v>23</v>
      </c>
      <c r="T243">
        <f t="shared" si="59"/>
        <v>1</v>
      </c>
      <c r="U243">
        <f t="shared" si="60"/>
        <v>38</v>
      </c>
      <c r="V243">
        <f t="shared" si="60"/>
        <v>1</v>
      </c>
      <c r="W243">
        <f t="shared" si="73"/>
        <v>21</v>
      </c>
      <c r="X243">
        <f t="shared" si="74"/>
        <v>5</v>
      </c>
      <c r="Y243">
        <f t="shared" si="61"/>
        <v>1000001</v>
      </c>
      <c r="Z243">
        <f t="shared" si="62"/>
        <v>79</v>
      </c>
      <c r="AA243">
        <f t="shared" si="63"/>
        <v>89</v>
      </c>
      <c r="AB243">
        <f t="shared" si="64"/>
        <v>89</v>
      </c>
      <c r="AC243">
        <f t="shared" si="65"/>
        <v>56</v>
      </c>
      <c r="AD243">
        <f t="shared" si="66"/>
        <v>79</v>
      </c>
      <c r="AE243">
        <f t="shared" si="67"/>
        <v>101</v>
      </c>
      <c r="AF243">
        <f t="shared" si="68"/>
        <v>64</v>
      </c>
      <c r="AG243">
        <f t="shared" si="69"/>
        <v>101</v>
      </c>
      <c r="AH243">
        <f t="shared" si="70"/>
        <v>81</v>
      </c>
      <c r="AI243">
        <f t="shared" si="71"/>
        <v>97</v>
      </c>
      <c r="AJ243">
        <f t="shared" si="72"/>
        <v>1000001</v>
      </c>
    </row>
    <row r="244" spans="1:36" x14ac:dyDescent="0.3">
      <c r="A244">
        <v>243</v>
      </c>
      <c r="B244" t="s">
        <v>294</v>
      </c>
      <c r="C244">
        <v>17</v>
      </c>
      <c r="D244">
        <v>9</v>
      </c>
      <c r="E244">
        <v>10</v>
      </c>
      <c r="F244">
        <v>45</v>
      </c>
      <c r="G244">
        <v>21</v>
      </c>
      <c r="H244">
        <v>18</v>
      </c>
      <c r="I244">
        <v>58</v>
      </c>
      <c r="J244">
        <v>0</v>
      </c>
      <c r="K244">
        <v>26</v>
      </c>
      <c r="L244">
        <v>4</v>
      </c>
      <c r="N244">
        <v>1000000</v>
      </c>
      <c r="O244">
        <f t="shared" si="57"/>
        <v>18</v>
      </c>
      <c r="P244">
        <f t="shared" si="58"/>
        <v>10</v>
      </c>
      <c r="Q244">
        <f t="shared" si="59"/>
        <v>11</v>
      </c>
      <c r="R244">
        <f t="shared" si="59"/>
        <v>46</v>
      </c>
      <c r="S244">
        <f t="shared" si="59"/>
        <v>22</v>
      </c>
      <c r="T244">
        <f t="shared" si="59"/>
        <v>19</v>
      </c>
      <c r="U244">
        <f t="shared" si="60"/>
        <v>59</v>
      </c>
      <c r="V244">
        <f t="shared" si="60"/>
        <v>1</v>
      </c>
      <c r="W244">
        <f t="shared" si="73"/>
        <v>27</v>
      </c>
      <c r="X244">
        <f t="shared" si="74"/>
        <v>5</v>
      </c>
      <c r="Y244">
        <f t="shared" si="61"/>
        <v>1000001</v>
      </c>
      <c r="Z244">
        <f t="shared" si="62"/>
        <v>84</v>
      </c>
      <c r="AA244">
        <f t="shared" si="63"/>
        <v>92</v>
      </c>
      <c r="AB244">
        <f t="shared" si="64"/>
        <v>91</v>
      </c>
      <c r="AC244">
        <f t="shared" si="65"/>
        <v>56</v>
      </c>
      <c r="AD244">
        <f t="shared" si="66"/>
        <v>80</v>
      </c>
      <c r="AE244">
        <f t="shared" si="67"/>
        <v>83</v>
      </c>
      <c r="AF244">
        <f t="shared" si="68"/>
        <v>43</v>
      </c>
      <c r="AG244">
        <f t="shared" si="69"/>
        <v>101</v>
      </c>
      <c r="AH244">
        <f t="shared" si="70"/>
        <v>75</v>
      </c>
      <c r="AI244">
        <f t="shared" si="71"/>
        <v>97</v>
      </c>
      <c r="AJ244">
        <f t="shared" si="72"/>
        <v>1000001</v>
      </c>
    </row>
    <row r="245" spans="1:36" x14ac:dyDescent="0.3">
      <c r="A245">
        <v>244</v>
      </c>
      <c r="B245" t="s">
        <v>295</v>
      </c>
      <c r="C245">
        <v>22</v>
      </c>
      <c r="D245">
        <v>16</v>
      </c>
      <c r="E245">
        <v>9</v>
      </c>
      <c r="F245">
        <v>43</v>
      </c>
      <c r="G245">
        <v>18</v>
      </c>
      <c r="H245">
        <v>30</v>
      </c>
      <c r="I245">
        <v>57</v>
      </c>
      <c r="J245">
        <v>0</v>
      </c>
      <c r="K245">
        <v>23</v>
      </c>
      <c r="L245">
        <v>4</v>
      </c>
      <c r="N245">
        <v>1000000</v>
      </c>
      <c r="O245">
        <f t="shared" si="57"/>
        <v>23</v>
      </c>
      <c r="P245">
        <f t="shared" si="58"/>
        <v>17</v>
      </c>
      <c r="Q245">
        <f t="shared" si="59"/>
        <v>10</v>
      </c>
      <c r="R245">
        <f t="shared" si="59"/>
        <v>44</v>
      </c>
      <c r="S245">
        <f t="shared" si="59"/>
        <v>19</v>
      </c>
      <c r="T245">
        <f t="shared" si="59"/>
        <v>31</v>
      </c>
      <c r="U245">
        <f t="shared" si="60"/>
        <v>58</v>
      </c>
      <c r="V245">
        <f t="shared" si="60"/>
        <v>1</v>
      </c>
      <c r="W245">
        <f t="shared" si="73"/>
        <v>24</v>
      </c>
      <c r="X245">
        <f t="shared" si="74"/>
        <v>5</v>
      </c>
      <c r="Y245">
        <f t="shared" si="61"/>
        <v>1000001</v>
      </c>
      <c r="Z245">
        <f t="shared" si="62"/>
        <v>79</v>
      </c>
      <c r="AA245">
        <f t="shared" si="63"/>
        <v>85</v>
      </c>
      <c r="AB245">
        <f t="shared" si="64"/>
        <v>92</v>
      </c>
      <c r="AC245">
        <f t="shared" si="65"/>
        <v>58</v>
      </c>
      <c r="AD245">
        <f t="shared" si="66"/>
        <v>83</v>
      </c>
      <c r="AE245">
        <f t="shared" si="67"/>
        <v>71</v>
      </c>
      <c r="AF245">
        <f t="shared" si="68"/>
        <v>44</v>
      </c>
      <c r="AG245">
        <f t="shared" si="69"/>
        <v>101</v>
      </c>
      <c r="AH245">
        <f t="shared" si="70"/>
        <v>78</v>
      </c>
      <c r="AI245">
        <f t="shared" si="71"/>
        <v>97</v>
      </c>
      <c r="AJ245">
        <f t="shared" si="72"/>
        <v>1000001</v>
      </c>
    </row>
    <row r="246" spans="1:36" x14ac:dyDescent="0.3">
      <c r="A246">
        <v>245</v>
      </c>
      <c r="B246" t="s">
        <v>296</v>
      </c>
      <c r="C246">
        <v>20</v>
      </c>
      <c r="D246">
        <v>16</v>
      </c>
      <c r="E246">
        <v>9</v>
      </c>
      <c r="F246">
        <v>39</v>
      </c>
      <c r="G246">
        <v>23</v>
      </c>
      <c r="H246">
        <v>0</v>
      </c>
      <c r="I246">
        <v>68</v>
      </c>
      <c r="J246">
        <v>0</v>
      </c>
      <c r="K246">
        <v>15</v>
      </c>
      <c r="L246">
        <v>4</v>
      </c>
      <c r="N246">
        <v>1000000</v>
      </c>
      <c r="O246">
        <f t="shared" si="57"/>
        <v>21</v>
      </c>
      <c r="P246">
        <f t="shared" si="58"/>
        <v>17</v>
      </c>
      <c r="Q246">
        <f t="shared" si="59"/>
        <v>10</v>
      </c>
      <c r="R246">
        <f t="shared" si="59"/>
        <v>40</v>
      </c>
      <c r="S246">
        <f t="shared" si="59"/>
        <v>24</v>
      </c>
      <c r="T246">
        <f t="shared" si="59"/>
        <v>1</v>
      </c>
      <c r="U246">
        <f t="shared" si="60"/>
        <v>69</v>
      </c>
      <c r="V246">
        <f t="shared" si="60"/>
        <v>1</v>
      </c>
      <c r="W246">
        <f t="shared" si="73"/>
        <v>16</v>
      </c>
      <c r="X246">
        <f t="shared" si="74"/>
        <v>5</v>
      </c>
      <c r="Y246">
        <f t="shared" si="61"/>
        <v>1000001</v>
      </c>
      <c r="Z246">
        <f t="shared" si="62"/>
        <v>81</v>
      </c>
      <c r="AA246">
        <f t="shared" si="63"/>
        <v>85</v>
      </c>
      <c r="AB246">
        <f t="shared" si="64"/>
        <v>92</v>
      </c>
      <c r="AC246">
        <f t="shared" si="65"/>
        <v>62</v>
      </c>
      <c r="AD246">
        <f t="shared" si="66"/>
        <v>78</v>
      </c>
      <c r="AE246">
        <f t="shared" si="67"/>
        <v>101</v>
      </c>
      <c r="AF246">
        <f t="shared" si="68"/>
        <v>33</v>
      </c>
      <c r="AG246">
        <f t="shared" si="69"/>
        <v>101</v>
      </c>
      <c r="AH246">
        <f t="shared" si="70"/>
        <v>86</v>
      </c>
      <c r="AI246">
        <f t="shared" si="71"/>
        <v>97</v>
      </c>
      <c r="AJ246">
        <f t="shared" si="72"/>
        <v>1000001</v>
      </c>
    </row>
    <row r="247" spans="1:36" x14ac:dyDescent="0.3">
      <c r="A247">
        <v>246</v>
      </c>
      <c r="B247" t="s">
        <v>297</v>
      </c>
      <c r="C247">
        <v>20</v>
      </c>
      <c r="D247">
        <v>10</v>
      </c>
      <c r="E247">
        <v>9</v>
      </c>
      <c r="F247">
        <v>35</v>
      </c>
      <c r="G247">
        <v>22</v>
      </c>
      <c r="H247">
        <v>0</v>
      </c>
      <c r="I247">
        <v>54</v>
      </c>
      <c r="J247">
        <v>0</v>
      </c>
      <c r="K247">
        <v>18</v>
      </c>
      <c r="L247">
        <v>3</v>
      </c>
      <c r="N247">
        <v>1000000</v>
      </c>
      <c r="O247">
        <f t="shared" si="57"/>
        <v>21</v>
      </c>
      <c r="P247">
        <f t="shared" si="58"/>
        <v>11</v>
      </c>
      <c r="Q247">
        <f t="shared" si="59"/>
        <v>10</v>
      </c>
      <c r="R247">
        <f t="shared" si="59"/>
        <v>36</v>
      </c>
      <c r="S247">
        <f t="shared" si="59"/>
        <v>23</v>
      </c>
      <c r="T247">
        <f t="shared" si="59"/>
        <v>1</v>
      </c>
      <c r="U247">
        <f t="shared" si="60"/>
        <v>55</v>
      </c>
      <c r="V247">
        <f t="shared" si="60"/>
        <v>1</v>
      </c>
      <c r="W247">
        <f t="shared" si="73"/>
        <v>19</v>
      </c>
      <c r="X247">
        <f t="shared" si="74"/>
        <v>4</v>
      </c>
      <c r="Y247">
        <f t="shared" si="61"/>
        <v>1000001</v>
      </c>
      <c r="Z247">
        <f t="shared" si="62"/>
        <v>81</v>
      </c>
      <c r="AA247">
        <f t="shared" si="63"/>
        <v>91</v>
      </c>
      <c r="AB247">
        <f t="shared" si="64"/>
        <v>92</v>
      </c>
      <c r="AC247">
        <f t="shared" si="65"/>
        <v>66</v>
      </c>
      <c r="AD247">
        <f t="shared" si="66"/>
        <v>79</v>
      </c>
      <c r="AE247">
        <f t="shared" si="67"/>
        <v>101</v>
      </c>
      <c r="AF247">
        <f t="shared" si="68"/>
        <v>47</v>
      </c>
      <c r="AG247">
        <f t="shared" si="69"/>
        <v>101</v>
      </c>
      <c r="AH247">
        <f t="shared" si="70"/>
        <v>83</v>
      </c>
      <c r="AI247">
        <f t="shared" si="71"/>
        <v>98</v>
      </c>
      <c r="AJ247">
        <f t="shared" si="72"/>
        <v>1000001</v>
      </c>
    </row>
    <row r="248" spans="1:36" x14ac:dyDescent="0.3">
      <c r="A248">
        <v>247</v>
      </c>
      <c r="B248" t="s">
        <v>298</v>
      </c>
      <c r="C248">
        <v>18</v>
      </c>
      <c r="D248">
        <v>9</v>
      </c>
      <c r="E248">
        <v>9</v>
      </c>
      <c r="F248">
        <v>26</v>
      </c>
      <c r="G248">
        <v>18</v>
      </c>
      <c r="H248">
        <v>0</v>
      </c>
      <c r="I248">
        <v>36</v>
      </c>
      <c r="J248">
        <v>0</v>
      </c>
      <c r="K248">
        <v>13</v>
      </c>
      <c r="L248">
        <v>3</v>
      </c>
      <c r="N248">
        <v>1000000</v>
      </c>
      <c r="O248">
        <f t="shared" si="57"/>
        <v>19</v>
      </c>
      <c r="P248">
        <f t="shared" si="58"/>
        <v>10</v>
      </c>
      <c r="Q248">
        <f t="shared" si="59"/>
        <v>10</v>
      </c>
      <c r="R248">
        <f t="shared" si="59"/>
        <v>27</v>
      </c>
      <c r="S248">
        <f t="shared" si="59"/>
        <v>19</v>
      </c>
      <c r="T248">
        <f t="shared" si="59"/>
        <v>1</v>
      </c>
      <c r="U248">
        <f t="shared" si="60"/>
        <v>37</v>
      </c>
      <c r="V248">
        <f t="shared" si="60"/>
        <v>1</v>
      </c>
      <c r="W248">
        <f t="shared" si="73"/>
        <v>14</v>
      </c>
      <c r="X248">
        <f t="shared" si="74"/>
        <v>4</v>
      </c>
      <c r="Y248">
        <f t="shared" si="61"/>
        <v>1000001</v>
      </c>
      <c r="Z248">
        <f t="shared" si="62"/>
        <v>83</v>
      </c>
      <c r="AA248">
        <f t="shared" si="63"/>
        <v>92</v>
      </c>
      <c r="AB248">
        <f t="shared" si="64"/>
        <v>92</v>
      </c>
      <c r="AC248">
        <f t="shared" si="65"/>
        <v>75</v>
      </c>
      <c r="AD248">
        <f t="shared" si="66"/>
        <v>83</v>
      </c>
      <c r="AE248">
        <f t="shared" si="67"/>
        <v>101</v>
      </c>
      <c r="AF248">
        <f t="shared" si="68"/>
        <v>65</v>
      </c>
      <c r="AG248">
        <f t="shared" si="69"/>
        <v>101</v>
      </c>
      <c r="AH248">
        <f t="shared" si="70"/>
        <v>88</v>
      </c>
      <c r="AI248">
        <f t="shared" si="71"/>
        <v>98</v>
      </c>
      <c r="AJ248">
        <f t="shared" si="72"/>
        <v>1000001</v>
      </c>
    </row>
    <row r="249" spans="1:36" x14ac:dyDescent="0.3">
      <c r="A249">
        <v>248</v>
      </c>
      <c r="B249" t="s">
        <v>299</v>
      </c>
      <c r="C249">
        <v>17</v>
      </c>
      <c r="D249">
        <v>7</v>
      </c>
      <c r="E249">
        <v>11</v>
      </c>
      <c r="F249">
        <v>26</v>
      </c>
      <c r="G249">
        <v>17</v>
      </c>
      <c r="H249">
        <v>25</v>
      </c>
      <c r="I249">
        <v>62</v>
      </c>
      <c r="J249">
        <v>0</v>
      </c>
      <c r="K249">
        <v>19</v>
      </c>
      <c r="L249">
        <v>3</v>
      </c>
      <c r="N249">
        <v>1000000</v>
      </c>
      <c r="O249">
        <f t="shared" si="57"/>
        <v>18</v>
      </c>
      <c r="P249">
        <f t="shared" si="58"/>
        <v>8</v>
      </c>
      <c r="Q249">
        <f t="shared" si="59"/>
        <v>12</v>
      </c>
      <c r="R249">
        <f t="shared" si="59"/>
        <v>27</v>
      </c>
      <c r="S249">
        <f t="shared" si="59"/>
        <v>18</v>
      </c>
      <c r="T249">
        <f t="shared" si="59"/>
        <v>26</v>
      </c>
      <c r="U249">
        <f t="shared" si="60"/>
        <v>63</v>
      </c>
      <c r="V249">
        <f t="shared" si="60"/>
        <v>1</v>
      </c>
      <c r="W249">
        <f t="shared" si="73"/>
        <v>20</v>
      </c>
      <c r="X249">
        <f t="shared" si="74"/>
        <v>4</v>
      </c>
      <c r="Y249">
        <f t="shared" si="61"/>
        <v>1000001</v>
      </c>
      <c r="Z249">
        <f t="shared" si="62"/>
        <v>84</v>
      </c>
      <c r="AA249">
        <f t="shared" si="63"/>
        <v>94</v>
      </c>
      <c r="AB249">
        <f t="shared" si="64"/>
        <v>90</v>
      </c>
      <c r="AC249">
        <f t="shared" si="65"/>
        <v>75</v>
      </c>
      <c r="AD249">
        <f t="shared" si="66"/>
        <v>84</v>
      </c>
      <c r="AE249">
        <f t="shared" si="67"/>
        <v>76</v>
      </c>
      <c r="AF249">
        <f t="shared" si="68"/>
        <v>39</v>
      </c>
      <c r="AG249">
        <f t="shared" si="69"/>
        <v>101</v>
      </c>
      <c r="AH249">
        <f t="shared" si="70"/>
        <v>82</v>
      </c>
      <c r="AI249">
        <f t="shared" si="71"/>
        <v>98</v>
      </c>
      <c r="AJ249">
        <f t="shared" si="72"/>
        <v>1000001</v>
      </c>
    </row>
    <row r="250" spans="1:36" x14ac:dyDescent="0.3">
      <c r="A250">
        <v>249</v>
      </c>
      <c r="B250" t="s">
        <v>300</v>
      </c>
      <c r="C250">
        <v>24</v>
      </c>
      <c r="D250">
        <v>0</v>
      </c>
      <c r="E250">
        <v>9</v>
      </c>
      <c r="F250">
        <v>38</v>
      </c>
      <c r="G250">
        <v>20</v>
      </c>
      <c r="H250">
        <v>21</v>
      </c>
      <c r="I250">
        <v>91</v>
      </c>
      <c r="J250">
        <v>0</v>
      </c>
      <c r="K250">
        <v>18</v>
      </c>
      <c r="L250">
        <v>4</v>
      </c>
      <c r="N250">
        <v>1000000</v>
      </c>
      <c r="O250">
        <f t="shared" si="57"/>
        <v>25</v>
      </c>
      <c r="P250">
        <f t="shared" si="58"/>
        <v>1</v>
      </c>
      <c r="Q250">
        <f t="shared" si="59"/>
        <v>10</v>
      </c>
      <c r="R250">
        <f t="shared" si="59"/>
        <v>39</v>
      </c>
      <c r="S250">
        <f t="shared" si="59"/>
        <v>21</v>
      </c>
      <c r="T250">
        <f t="shared" si="59"/>
        <v>22</v>
      </c>
      <c r="U250">
        <f t="shared" si="60"/>
        <v>92</v>
      </c>
      <c r="V250">
        <f t="shared" si="60"/>
        <v>1</v>
      </c>
      <c r="W250">
        <f t="shared" si="73"/>
        <v>19</v>
      </c>
      <c r="X250">
        <f t="shared" si="74"/>
        <v>5</v>
      </c>
      <c r="Y250">
        <f t="shared" si="61"/>
        <v>1000001</v>
      </c>
      <c r="Z250">
        <f t="shared" si="62"/>
        <v>77</v>
      </c>
      <c r="AA250">
        <f t="shared" si="63"/>
        <v>101</v>
      </c>
      <c r="AB250">
        <f t="shared" si="64"/>
        <v>92</v>
      </c>
      <c r="AC250">
        <f t="shared" si="65"/>
        <v>63</v>
      </c>
      <c r="AD250">
        <f t="shared" si="66"/>
        <v>81</v>
      </c>
      <c r="AE250">
        <f t="shared" si="67"/>
        <v>80</v>
      </c>
      <c r="AF250">
        <f t="shared" si="68"/>
        <v>10</v>
      </c>
      <c r="AG250">
        <f t="shared" si="69"/>
        <v>101</v>
      </c>
      <c r="AH250">
        <f t="shared" si="70"/>
        <v>83</v>
      </c>
      <c r="AI250">
        <f t="shared" si="71"/>
        <v>97</v>
      </c>
      <c r="AJ250">
        <f t="shared" si="72"/>
        <v>1000001</v>
      </c>
    </row>
    <row r="251" spans="1:36" x14ac:dyDescent="0.3">
      <c r="A251">
        <v>250</v>
      </c>
      <c r="B251" t="s">
        <v>301</v>
      </c>
      <c r="C251">
        <v>25</v>
      </c>
      <c r="D251">
        <v>14</v>
      </c>
      <c r="E251">
        <v>11</v>
      </c>
      <c r="F251">
        <v>39</v>
      </c>
      <c r="G251">
        <v>26</v>
      </c>
      <c r="H251">
        <v>19</v>
      </c>
      <c r="I251">
        <v>55</v>
      </c>
      <c r="J251">
        <v>0</v>
      </c>
      <c r="K251">
        <v>19</v>
      </c>
      <c r="L251">
        <v>4</v>
      </c>
      <c r="N251">
        <v>1000000</v>
      </c>
      <c r="O251">
        <f t="shared" si="57"/>
        <v>26</v>
      </c>
      <c r="P251">
        <f t="shared" si="58"/>
        <v>15</v>
      </c>
      <c r="Q251">
        <f t="shared" si="59"/>
        <v>12</v>
      </c>
      <c r="R251">
        <f t="shared" si="59"/>
        <v>40</v>
      </c>
      <c r="S251">
        <f t="shared" si="59"/>
        <v>27</v>
      </c>
      <c r="T251">
        <f t="shared" si="59"/>
        <v>20</v>
      </c>
      <c r="U251">
        <f t="shared" si="60"/>
        <v>56</v>
      </c>
      <c r="V251">
        <f t="shared" si="60"/>
        <v>1</v>
      </c>
      <c r="W251">
        <f t="shared" si="73"/>
        <v>20</v>
      </c>
      <c r="X251">
        <f t="shared" si="74"/>
        <v>5</v>
      </c>
      <c r="Y251">
        <f t="shared" si="61"/>
        <v>1000001</v>
      </c>
      <c r="Z251">
        <f t="shared" si="62"/>
        <v>76</v>
      </c>
      <c r="AA251">
        <f t="shared" si="63"/>
        <v>87</v>
      </c>
      <c r="AB251">
        <f t="shared" si="64"/>
        <v>90</v>
      </c>
      <c r="AC251">
        <f t="shared" si="65"/>
        <v>62</v>
      </c>
      <c r="AD251">
        <f t="shared" si="66"/>
        <v>75</v>
      </c>
      <c r="AE251">
        <f t="shared" si="67"/>
        <v>82</v>
      </c>
      <c r="AF251">
        <f t="shared" si="68"/>
        <v>46</v>
      </c>
      <c r="AG251">
        <f t="shared" si="69"/>
        <v>101</v>
      </c>
      <c r="AH251">
        <f t="shared" si="70"/>
        <v>82</v>
      </c>
      <c r="AI251">
        <f t="shared" si="71"/>
        <v>97</v>
      </c>
      <c r="AJ251">
        <f t="shared" si="72"/>
        <v>1000001</v>
      </c>
    </row>
    <row r="252" spans="1:36" x14ac:dyDescent="0.3">
      <c r="A252">
        <v>251</v>
      </c>
      <c r="B252" t="s">
        <v>302</v>
      </c>
      <c r="C252">
        <v>24</v>
      </c>
      <c r="D252">
        <v>16</v>
      </c>
      <c r="E252">
        <v>9</v>
      </c>
      <c r="F252">
        <v>38</v>
      </c>
      <c r="G252">
        <v>21</v>
      </c>
      <c r="H252">
        <v>28</v>
      </c>
      <c r="I252">
        <v>53</v>
      </c>
      <c r="J252">
        <v>0</v>
      </c>
      <c r="K252">
        <v>19</v>
      </c>
      <c r="L252">
        <v>4</v>
      </c>
      <c r="N252">
        <v>1000000</v>
      </c>
      <c r="O252">
        <f t="shared" si="57"/>
        <v>25</v>
      </c>
      <c r="P252">
        <f t="shared" si="58"/>
        <v>17</v>
      </c>
      <c r="Q252">
        <f t="shared" si="59"/>
        <v>10</v>
      </c>
      <c r="R252">
        <f t="shared" si="59"/>
        <v>39</v>
      </c>
      <c r="S252">
        <f t="shared" si="59"/>
        <v>22</v>
      </c>
      <c r="T252">
        <f t="shared" si="59"/>
        <v>29</v>
      </c>
      <c r="U252">
        <f t="shared" si="60"/>
        <v>54</v>
      </c>
      <c r="V252">
        <f t="shared" si="60"/>
        <v>1</v>
      </c>
      <c r="W252">
        <f t="shared" si="73"/>
        <v>20</v>
      </c>
      <c r="X252">
        <f t="shared" si="74"/>
        <v>5</v>
      </c>
      <c r="Y252">
        <f t="shared" si="61"/>
        <v>1000001</v>
      </c>
      <c r="Z252">
        <f t="shared" si="62"/>
        <v>77</v>
      </c>
      <c r="AA252">
        <f t="shared" si="63"/>
        <v>85</v>
      </c>
      <c r="AB252">
        <f t="shared" si="64"/>
        <v>92</v>
      </c>
      <c r="AC252">
        <f t="shared" si="65"/>
        <v>63</v>
      </c>
      <c r="AD252">
        <f t="shared" si="66"/>
        <v>80</v>
      </c>
      <c r="AE252">
        <f t="shared" si="67"/>
        <v>73</v>
      </c>
      <c r="AF252">
        <f t="shared" si="68"/>
        <v>48</v>
      </c>
      <c r="AG252">
        <f t="shared" si="69"/>
        <v>101</v>
      </c>
      <c r="AH252">
        <f t="shared" si="70"/>
        <v>82</v>
      </c>
      <c r="AI252">
        <f t="shared" si="71"/>
        <v>97</v>
      </c>
      <c r="AJ252">
        <f t="shared" si="72"/>
        <v>1000001</v>
      </c>
    </row>
    <row r="253" spans="1:36" x14ac:dyDescent="0.3">
      <c r="A253">
        <v>252</v>
      </c>
      <c r="B253" t="s">
        <v>303</v>
      </c>
      <c r="C253">
        <v>17</v>
      </c>
      <c r="D253">
        <v>0</v>
      </c>
      <c r="E253">
        <v>12</v>
      </c>
      <c r="F253">
        <v>30</v>
      </c>
      <c r="G253">
        <v>23</v>
      </c>
      <c r="H253">
        <v>23</v>
      </c>
      <c r="I253">
        <v>46</v>
      </c>
      <c r="J253">
        <v>0</v>
      </c>
      <c r="K253">
        <v>17</v>
      </c>
      <c r="L253">
        <v>3</v>
      </c>
      <c r="N253">
        <v>1000000</v>
      </c>
      <c r="O253">
        <f t="shared" si="57"/>
        <v>18</v>
      </c>
      <c r="P253">
        <f t="shared" si="58"/>
        <v>1</v>
      </c>
      <c r="Q253">
        <f t="shared" si="59"/>
        <v>13</v>
      </c>
      <c r="R253">
        <f t="shared" si="59"/>
        <v>31</v>
      </c>
      <c r="S253">
        <f t="shared" si="59"/>
        <v>24</v>
      </c>
      <c r="T253">
        <f t="shared" si="59"/>
        <v>24</v>
      </c>
      <c r="U253">
        <f t="shared" si="60"/>
        <v>47</v>
      </c>
      <c r="V253">
        <f t="shared" si="60"/>
        <v>1</v>
      </c>
      <c r="W253">
        <f t="shared" si="73"/>
        <v>18</v>
      </c>
      <c r="X253">
        <f t="shared" si="74"/>
        <v>4</v>
      </c>
      <c r="Y253">
        <f t="shared" si="61"/>
        <v>1000001</v>
      </c>
      <c r="Z253">
        <f t="shared" si="62"/>
        <v>84</v>
      </c>
      <c r="AA253">
        <f t="shared" si="63"/>
        <v>101</v>
      </c>
      <c r="AB253">
        <f t="shared" si="64"/>
        <v>89</v>
      </c>
      <c r="AC253">
        <f t="shared" si="65"/>
        <v>71</v>
      </c>
      <c r="AD253">
        <f t="shared" si="66"/>
        <v>78</v>
      </c>
      <c r="AE253">
        <f t="shared" si="67"/>
        <v>78</v>
      </c>
      <c r="AF253">
        <f t="shared" si="68"/>
        <v>55</v>
      </c>
      <c r="AG253">
        <f t="shared" si="69"/>
        <v>101</v>
      </c>
      <c r="AH253">
        <f t="shared" si="70"/>
        <v>84</v>
      </c>
      <c r="AI253">
        <f t="shared" si="71"/>
        <v>98</v>
      </c>
      <c r="AJ253">
        <f t="shared" si="72"/>
        <v>1000001</v>
      </c>
    </row>
    <row r="254" spans="1:36" x14ac:dyDescent="0.3">
      <c r="A254">
        <v>253</v>
      </c>
      <c r="B254" t="s">
        <v>304</v>
      </c>
      <c r="C254">
        <v>27</v>
      </c>
      <c r="D254">
        <v>13</v>
      </c>
      <c r="E254">
        <v>18</v>
      </c>
      <c r="F254">
        <v>32</v>
      </c>
      <c r="G254">
        <v>26</v>
      </c>
      <c r="H254">
        <v>18</v>
      </c>
      <c r="I254">
        <v>72</v>
      </c>
      <c r="J254">
        <v>8</v>
      </c>
      <c r="K254">
        <v>17</v>
      </c>
      <c r="L254">
        <v>4</v>
      </c>
      <c r="N254">
        <v>1000000</v>
      </c>
      <c r="O254">
        <f t="shared" si="57"/>
        <v>28</v>
      </c>
      <c r="P254">
        <f t="shared" si="58"/>
        <v>14</v>
      </c>
      <c r="Q254">
        <f t="shared" si="59"/>
        <v>19</v>
      </c>
      <c r="R254">
        <f t="shared" si="59"/>
        <v>33</v>
      </c>
      <c r="S254">
        <f t="shared" si="59"/>
        <v>27</v>
      </c>
      <c r="T254">
        <f t="shared" si="59"/>
        <v>19</v>
      </c>
      <c r="U254">
        <f t="shared" si="60"/>
        <v>73</v>
      </c>
      <c r="V254">
        <f t="shared" si="60"/>
        <v>9</v>
      </c>
      <c r="W254">
        <f t="shared" si="73"/>
        <v>18</v>
      </c>
      <c r="X254">
        <f t="shared" si="74"/>
        <v>5</v>
      </c>
      <c r="Y254">
        <f t="shared" si="61"/>
        <v>1000001</v>
      </c>
      <c r="Z254">
        <f t="shared" si="62"/>
        <v>74</v>
      </c>
      <c r="AA254">
        <f t="shared" si="63"/>
        <v>88</v>
      </c>
      <c r="AB254">
        <f t="shared" si="64"/>
        <v>83</v>
      </c>
      <c r="AC254">
        <f t="shared" si="65"/>
        <v>69</v>
      </c>
      <c r="AD254">
        <f t="shared" si="66"/>
        <v>75</v>
      </c>
      <c r="AE254">
        <f t="shared" si="67"/>
        <v>83</v>
      </c>
      <c r="AF254">
        <f t="shared" si="68"/>
        <v>29</v>
      </c>
      <c r="AG254">
        <f t="shared" si="69"/>
        <v>93</v>
      </c>
      <c r="AH254">
        <f t="shared" si="70"/>
        <v>84</v>
      </c>
      <c r="AI254">
        <f t="shared" si="71"/>
        <v>97</v>
      </c>
      <c r="AJ254">
        <f t="shared" si="72"/>
        <v>1000001</v>
      </c>
    </row>
    <row r="255" spans="1:36" x14ac:dyDescent="0.3">
      <c r="A255">
        <v>254</v>
      </c>
      <c r="B255" t="s">
        <v>305</v>
      </c>
      <c r="C255">
        <v>31</v>
      </c>
      <c r="D255">
        <v>14</v>
      </c>
      <c r="E255">
        <v>12</v>
      </c>
      <c r="F255">
        <v>37</v>
      </c>
      <c r="G255">
        <v>28</v>
      </c>
      <c r="H255">
        <v>34</v>
      </c>
      <c r="I255">
        <v>46</v>
      </c>
      <c r="J255">
        <v>0</v>
      </c>
      <c r="K255">
        <v>16</v>
      </c>
      <c r="L255">
        <v>4</v>
      </c>
      <c r="N255">
        <v>1000000</v>
      </c>
      <c r="O255">
        <f t="shared" si="57"/>
        <v>32</v>
      </c>
      <c r="P255">
        <f t="shared" si="58"/>
        <v>15</v>
      </c>
      <c r="Q255">
        <f t="shared" si="59"/>
        <v>13</v>
      </c>
      <c r="R255">
        <f t="shared" si="59"/>
        <v>38</v>
      </c>
      <c r="S255">
        <f t="shared" si="59"/>
        <v>29</v>
      </c>
      <c r="T255">
        <f t="shared" si="59"/>
        <v>35</v>
      </c>
      <c r="U255">
        <f t="shared" si="60"/>
        <v>47</v>
      </c>
      <c r="V255">
        <f t="shared" si="60"/>
        <v>1</v>
      </c>
      <c r="W255">
        <f t="shared" si="73"/>
        <v>17</v>
      </c>
      <c r="X255">
        <f t="shared" si="74"/>
        <v>5</v>
      </c>
      <c r="Y255">
        <f t="shared" si="61"/>
        <v>1000001</v>
      </c>
      <c r="Z255">
        <f t="shared" si="62"/>
        <v>70</v>
      </c>
      <c r="AA255">
        <f t="shared" si="63"/>
        <v>87</v>
      </c>
      <c r="AB255">
        <f t="shared" si="64"/>
        <v>89</v>
      </c>
      <c r="AC255">
        <f t="shared" si="65"/>
        <v>64</v>
      </c>
      <c r="AD255">
        <f t="shared" si="66"/>
        <v>73</v>
      </c>
      <c r="AE255">
        <f t="shared" si="67"/>
        <v>67</v>
      </c>
      <c r="AF255">
        <f t="shared" si="68"/>
        <v>55</v>
      </c>
      <c r="AG255">
        <f t="shared" si="69"/>
        <v>101</v>
      </c>
      <c r="AH255">
        <f t="shared" si="70"/>
        <v>85</v>
      </c>
      <c r="AI255">
        <f t="shared" si="71"/>
        <v>97</v>
      </c>
      <c r="AJ255">
        <f t="shared" si="72"/>
        <v>1000001</v>
      </c>
    </row>
    <row r="256" spans="1:36" x14ac:dyDescent="0.3">
      <c r="A256">
        <v>255</v>
      </c>
      <c r="B256" t="s">
        <v>306</v>
      </c>
      <c r="C256">
        <v>25</v>
      </c>
      <c r="D256">
        <v>15</v>
      </c>
      <c r="E256">
        <v>12</v>
      </c>
      <c r="F256">
        <v>40</v>
      </c>
      <c r="G256">
        <v>27</v>
      </c>
      <c r="H256">
        <v>0</v>
      </c>
      <c r="I256">
        <v>51</v>
      </c>
      <c r="J256">
        <v>0</v>
      </c>
      <c r="K256">
        <v>21</v>
      </c>
      <c r="L256">
        <v>4</v>
      </c>
      <c r="N256">
        <v>1000000</v>
      </c>
      <c r="O256">
        <f t="shared" si="57"/>
        <v>26</v>
      </c>
      <c r="P256">
        <f t="shared" si="58"/>
        <v>16</v>
      </c>
      <c r="Q256">
        <f t="shared" si="59"/>
        <v>13</v>
      </c>
      <c r="R256">
        <f t="shared" si="59"/>
        <v>41</v>
      </c>
      <c r="S256">
        <f t="shared" si="59"/>
        <v>28</v>
      </c>
      <c r="T256">
        <f t="shared" si="59"/>
        <v>1</v>
      </c>
      <c r="U256">
        <f t="shared" si="60"/>
        <v>52</v>
      </c>
      <c r="V256">
        <f t="shared" si="60"/>
        <v>1</v>
      </c>
      <c r="W256">
        <f t="shared" si="73"/>
        <v>22</v>
      </c>
      <c r="X256">
        <f t="shared" si="74"/>
        <v>5</v>
      </c>
      <c r="Y256">
        <f t="shared" si="61"/>
        <v>1000001</v>
      </c>
      <c r="Z256">
        <f t="shared" si="62"/>
        <v>76</v>
      </c>
      <c r="AA256">
        <f t="shared" si="63"/>
        <v>86</v>
      </c>
      <c r="AB256">
        <f t="shared" si="64"/>
        <v>89</v>
      </c>
      <c r="AC256">
        <f t="shared" si="65"/>
        <v>61</v>
      </c>
      <c r="AD256">
        <f t="shared" si="66"/>
        <v>74</v>
      </c>
      <c r="AE256">
        <f t="shared" si="67"/>
        <v>101</v>
      </c>
      <c r="AF256">
        <f t="shared" si="68"/>
        <v>50</v>
      </c>
      <c r="AG256">
        <f t="shared" si="69"/>
        <v>101</v>
      </c>
      <c r="AH256">
        <f t="shared" si="70"/>
        <v>80</v>
      </c>
      <c r="AI256">
        <f t="shared" si="71"/>
        <v>97</v>
      </c>
      <c r="AJ256">
        <f t="shared" si="72"/>
        <v>1000001</v>
      </c>
    </row>
    <row r="257" spans="1:36" x14ac:dyDescent="0.3">
      <c r="A257">
        <v>256</v>
      </c>
      <c r="B257" t="s">
        <v>307</v>
      </c>
      <c r="C257">
        <v>22</v>
      </c>
      <c r="D257">
        <v>13</v>
      </c>
      <c r="E257">
        <v>11</v>
      </c>
      <c r="F257">
        <v>30</v>
      </c>
      <c r="G257">
        <v>21</v>
      </c>
      <c r="H257">
        <v>26</v>
      </c>
      <c r="I257">
        <v>37</v>
      </c>
      <c r="J257">
        <v>12</v>
      </c>
      <c r="K257">
        <v>17</v>
      </c>
      <c r="L257">
        <v>3</v>
      </c>
      <c r="N257">
        <v>1000000</v>
      </c>
      <c r="O257">
        <f t="shared" si="57"/>
        <v>23</v>
      </c>
      <c r="P257">
        <f t="shared" si="58"/>
        <v>14</v>
      </c>
      <c r="Q257">
        <f t="shared" si="59"/>
        <v>12</v>
      </c>
      <c r="R257">
        <f t="shared" si="59"/>
        <v>31</v>
      </c>
      <c r="S257">
        <f t="shared" si="59"/>
        <v>22</v>
      </c>
      <c r="T257">
        <f t="shared" si="59"/>
        <v>27</v>
      </c>
      <c r="U257">
        <f t="shared" si="60"/>
        <v>38</v>
      </c>
      <c r="V257">
        <f t="shared" si="60"/>
        <v>13</v>
      </c>
      <c r="W257">
        <f t="shared" si="73"/>
        <v>18</v>
      </c>
      <c r="X257">
        <f t="shared" si="74"/>
        <v>4</v>
      </c>
      <c r="Y257">
        <f t="shared" si="61"/>
        <v>1000001</v>
      </c>
      <c r="Z257">
        <f t="shared" si="62"/>
        <v>79</v>
      </c>
      <c r="AA257">
        <f t="shared" si="63"/>
        <v>88</v>
      </c>
      <c r="AB257">
        <f t="shared" si="64"/>
        <v>90</v>
      </c>
      <c r="AC257">
        <f t="shared" si="65"/>
        <v>71</v>
      </c>
      <c r="AD257">
        <f t="shared" si="66"/>
        <v>80</v>
      </c>
      <c r="AE257">
        <f t="shared" si="67"/>
        <v>75</v>
      </c>
      <c r="AF257">
        <f t="shared" si="68"/>
        <v>64</v>
      </c>
      <c r="AG257">
        <f t="shared" si="69"/>
        <v>89</v>
      </c>
      <c r="AH257">
        <f t="shared" si="70"/>
        <v>84</v>
      </c>
      <c r="AI257">
        <f t="shared" si="71"/>
        <v>98</v>
      </c>
      <c r="AJ257">
        <f t="shared" si="72"/>
        <v>1000001</v>
      </c>
    </row>
    <row r="258" spans="1:36" x14ac:dyDescent="0.3">
      <c r="A258">
        <v>257</v>
      </c>
      <c r="B258" t="s">
        <v>308</v>
      </c>
      <c r="C258">
        <v>24</v>
      </c>
      <c r="D258">
        <v>11</v>
      </c>
      <c r="E258">
        <v>7</v>
      </c>
      <c r="F258">
        <v>39</v>
      </c>
      <c r="G258">
        <v>21</v>
      </c>
      <c r="H258">
        <v>23</v>
      </c>
      <c r="I258">
        <v>37</v>
      </c>
      <c r="J258">
        <v>0</v>
      </c>
      <c r="K258">
        <v>15</v>
      </c>
      <c r="L258">
        <v>3</v>
      </c>
      <c r="N258">
        <v>1000000</v>
      </c>
      <c r="O258">
        <f t="shared" si="57"/>
        <v>25</v>
      </c>
      <c r="P258">
        <f t="shared" si="58"/>
        <v>12</v>
      </c>
      <c r="Q258">
        <f t="shared" si="59"/>
        <v>8</v>
      </c>
      <c r="R258">
        <f t="shared" si="59"/>
        <v>40</v>
      </c>
      <c r="S258">
        <f t="shared" si="59"/>
        <v>22</v>
      </c>
      <c r="T258">
        <f t="shared" ref="T258:V267" si="75">H258+1</f>
        <v>24</v>
      </c>
      <c r="U258">
        <f t="shared" si="60"/>
        <v>38</v>
      </c>
      <c r="V258">
        <f t="shared" si="60"/>
        <v>1</v>
      </c>
      <c r="W258">
        <f t="shared" si="73"/>
        <v>16</v>
      </c>
      <c r="X258">
        <f t="shared" si="74"/>
        <v>4</v>
      </c>
      <c r="Y258">
        <f t="shared" si="61"/>
        <v>1000001</v>
      </c>
      <c r="Z258">
        <f t="shared" si="62"/>
        <v>77</v>
      </c>
      <c r="AA258">
        <f t="shared" si="63"/>
        <v>90</v>
      </c>
      <c r="AB258">
        <f t="shared" si="64"/>
        <v>94</v>
      </c>
      <c r="AC258">
        <f t="shared" si="65"/>
        <v>62</v>
      </c>
      <c r="AD258">
        <f t="shared" si="66"/>
        <v>80</v>
      </c>
      <c r="AE258">
        <f t="shared" si="67"/>
        <v>78</v>
      </c>
      <c r="AF258">
        <f t="shared" si="68"/>
        <v>64</v>
      </c>
      <c r="AG258">
        <f t="shared" si="69"/>
        <v>101</v>
      </c>
      <c r="AH258">
        <f t="shared" si="70"/>
        <v>86</v>
      </c>
      <c r="AI258">
        <f t="shared" si="71"/>
        <v>98</v>
      </c>
      <c r="AJ258">
        <f t="shared" si="72"/>
        <v>1000001</v>
      </c>
    </row>
    <row r="259" spans="1:36" x14ac:dyDescent="0.3">
      <c r="A259">
        <v>258</v>
      </c>
      <c r="B259" t="s">
        <v>309</v>
      </c>
      <c r="C259">
        <v>27</v>
      </c>
      <c r="D259">
        <v>21</v>
      </c>
      <c r="E259">
        <v>7</v>
      </c>
      <c r="F259">
        <v>33</v>
      </c>
      <c r="G259">
        <v>24</v>
      </c>
      <c r="H259">
        <v>22</v>
      </c>
      <c r="I259">
        <v>36</v>
      </c>
      <c r="J259">
        <v>0</v>
      </c>
      <c r="K259">
        <v>19</v>
      </c>
      <c r="L259">
        <v>4</v>
      </c>
      <c r="N259">
        <v>1000000</v>
      </c>
      <c r="O259">
        <f t="shared" ref="O259:O267" si="76">C259+1</f>
        <v>28</v>
      </c>
      <c r="P259">
        <f t="shared" ref="P259:P267" si="77">D259+1</f>
        <v>22</v>
      </c>
      <c r="Q259">
        <f t="shared" ref="Q259:S267" si="78">E259+1</f>
        <v>8</v>
      </c>
      <c r="R259">
        <f t="shared" si="78"/>
        <v>34</v>
      </c>
      <c r="S259">
        <f t="shared" si="78"/>
        <v>25</v>
      </c>
      <c r="T259">
        <f t="shared" si="75"/>
        <v>23</v>
      </c>
      <c r="U259">
        <f t="shared" si="75"/>
        <v>37</v>
      </c>
      <c r="V259">
        <f t="shared" si="75"/>
        <v>1</v>
      </c>
      <c r="W259">
        <f t="shared" si="73"/>
        <v>20</v>
      </c>
      <c r="X259">
        <f t="shared" si="74"/>
        <v>5</v>
      </c>
      <c r="Y259">
        <f t="shared" ref="Y259:Y267" si="79">N259+1</f>
        <v>1000001</v>
      </c>
      <c r="Z259">
        <f t="shared" ref="Z259:Z267" si="80">102-O259</f>
        <v>74</v>
      </c>
      <c r="AA259">
        <f t="shared" ref="AA259:AA267" si="81">102-P259</f>
        <v>80</v>
      </c>
      <c r="AB259">
        <f t="shared" ref="AB259:AB267" si="82">102-Q259</f>
        <v>94</v>
      </c>
      <c r="AC259">
        <f t="shared" ref="AC259:AC267" si="83">102-R259</f>
        <v>68</v>
      </c>
      <c r="AD259">
        <f t="shared" ref="AD259:AD267" si="84">102-S259</f>
        <v>77</v>
      </c>
      <c r="AE259">
        <f t="shared" ref="AE259:AE267" si="85">102-T259</f>
        <v>79</v>
      </c>
      <c r="AF259">
        <f t="shared" ref="AF259:AF267" si="86">102-U259</f>
        <v>65</v>
      </c>
      <c r="AG259">
        <f t="shared" ref="AG259:AG267" si="87">102-V259</f>
        <v>101</v>
      </c>
      <c r="AH259">
        <f t="shared" ref="AH259:AH267" si="88">102-W259</f>
        <v>82</v>
      </c>
      <c r="AI259">
        <f t="shared" ref="AI259:AI267" si="89">102-X259</f>
        <v>97</v>
      </c>
      <c r="AJ259">
        <f t="shared" ref="AJ259:AJ267" si="90">Y259</f>
        <v>1000001</v>
      </c>
    </row>
    <row r="260" spans="1:36" x14ac:dyDescent="0.3">
      <c r="A260">
        <v>259</v>
      </c>
      <c r="B260" t="s">
        <v>310</v>
      </c>
      <c r="C260">
        <v>22</v>
      </c>
      <c r="D260">
        <v>13</v>
      </c>
      <c r="E260">
        <v>7</v>
      </c>
      <c r="F260">
        <v>32</v>
      </c>
      <c r="G260">
        <v>26</v>
      </c>
      <c r="H260">
        <v>0</v>
      </c>
      <c r="I260">
        <v>46</v>
      </c>
      <c r="J260">
        <v>10</v>
      </c>
      <c r="K260">
        <v>16</v>
      </c>
      <c r="L260">
        <v>3</v>
      </c>
      <c r="N260">
        <v>1000000</v>
      </c>
      <c r="O260">
        <f t="shared" si="76"/>
        <v>23</v>
      </c>
      <c r="P260">
        <f t="shared" si="77"/>
        <v>14</v>
      </c>
      <c r="Q260">
        <f t="shared" si="78"/>
        <v>8</v>
      </c>
      <c r="R260">
        <f t="shared" si="78"/>
        <v>33</v>
      </c>
      <c r="S260">
        <f t="shared" si="78"/>
        <v>27</v>
      </c>
      <c r="T260">
        <f t="shared" si="75"/>
        <v>1</v>
      </c>
      <c r="U260">
        <f t="shared" si="75"/>
        <v>47</v>
      </c>
      <c r="V260">
        <f t="shared" si="75"/>
        <v>11</v>
      </c>
      <c r="W260">
        <f t="shared" si="73"/>
        <v>17</v>
      </c>
      <c r="X260">
        <f t="shared" si="74"/>
        <v>4</v>
      </c>
      <c r="Y260">
        <f t="shared" si="79"/>
        <v>1000001</v>
      </c>
      <c r="Z260">
        <f t="shared" si="80"/>
        <v>79</v>
      </c>
      <c r="AA260">
        <f t="shared" si="81"/>
        <v>88</v>
      </c>
      <c r="AB260">
        <f t="shared" si="82"/>
        <v>94</v>
      </c>
      <c r="AC260">
        <f t="shared" si="83"/>
        <v>69</v>
      </c>
      <c r="AD260">
        <f t="shared" si="84"/>
        <v>75</v>
      </c>
      <c r="AE260">
        <f t="shared" si="85"/>
        <v>101</v>
      </c>
      <c r="AF260">
        <f t="shared" si="86"/>
        <v>55</v>
      </c>
      <c r="AG260">
        <f t="shared" si="87"/>
        <v>91</v>
      </c>
      <c r="AH260">
        <f t="shared" si="88"/>
        <v>85</v>
      </c>
      <c r="AI260">
        <f t="shared" si="89"/>
        <v>98</v>
      </c>
      <c r="AJ260">
        <f t="shared" si="90"/>
        <v>1000001</v>
      </c>
    </row>
    <row r="261" spans="1:36" x14ac:dyDescent="0.3">
      <c r="A261">
        <v>260</v>
      </c>
      <c r="B261" t="s">
        <v>311</v>
      </c>
      <c r="C261">
        <v>21</v>
      </c>
      <c r="D261">
        <v>19</v>
      </c>
      <c r="E261">
        <v>7</v>
      </c>
      <c r="F261">
        <v>32</v>
      </c>
      <c r="G261">
        <v>24</v>
      </c>
      <c r="H261">
        <v>24</v>
      </c>
      <c r="I261">
        <v>34</v>
      </c>
      <c r="J261">
        <v>0</v>
      </c>
      <c r="K261">
        <v>13</v>
      </c>
      <c r="L261">
        <v>3</v>
      </c>
      <c r="N261">
        <v>1000000</v>
      </c>
      <c r="O261">
        <f t="shared" si="76"/>
        <v>22</v>
      </c>
      <c r="P261">
        <f t="shared" si="77"/>
        <v>20</v>
      </c>
      <c r="Q261">
        <f t="shared" si="78"/>
        <v>8</v>
      </c>
      <c r="R261">
        <f t="shared" si="78"/>
        <v>33</v>
      </c>
      <c r="S261">
        <f t="shared" si="78"/>
        <v>25</v>
      </c>
      <c r="T261">
        <f t="shared" si="75"/>
        <v>25</v>
      </c>
      <c r="U261">
        <f t="shared" si="75"/>
        <v>35</v>
      </c>
      <c r="V261">
        <f t="shared" si="75"/>
        <v>1</v>
      </c>
      <c r="W261">
        <f t="shared" si="73"/>
        <v>14</v>
      </c>
      <c r="X261">
        <f t="shared" si="74"/>
        <v>4</v>
      </c>
      <c r="Y261">
        <f t="shared" si="79"/>
        <v>1000001</v>
      </c>
      <c r="Z261">
        <f t="shared" si="80"/>
        <v>80</v>
      </c>
      <c r="AA261">
        <f t="shared" si="81"/>
        <v>82</v>
      </c>
      <c r="AB261">
        <f t="shared" si="82"/>
        <v>94</v>
      </c>
      <c r="AC261">
        <f t="shared" si="83"/>
        <v>69</v>
      </c>
      <c r="AD261">
        <f t="shared" si="84"/>
        <v>77</v>
      </c>
      <c r="AE261">
        <f t="shared" si="85"/>
        <v>77</v>
      </c>
      <c r="AF261">
        <f t="shared" si="86"/>
        <v>67</v>
      </c>
      <c r="AG261">
        <f t="shared" si="87"/>
        <v>101</v>
      </c>
      <c r="AH261">
        <f t="shared" si="88"/>
        <v>88</v>
      </c>
      <c r="AI261">
        <f t="shared" si="89"/>
        <v>98</v>
      </c>
      <c r="AJ261">
        <f t="shared" si="90"/>
        <v>1000001</v>
      </c>
    </row>
    <row r="262" spans="1:36" x14ac:dyDescent="0.3">
      <c r="A262">
        <v>261</v>
      </c>
      <c r="B262" t="s">
        <v>312</v>
      </c>
      <c r="C262">
        <v>23</v>
      </c>
      <c r="D262">
        <v>0</v>
      </c>
      <c r="E262">
        <v>8</v>
      </c>
      <c r="F262">
        <v>31</v>
      </c>
      <c r="G262">
        <v>20</v>
      </c>
      <c r="H262">
        <v>0</v>
      </c>
      <c r="I262">
        <v>39</v>
      </c>
      <c r="J262">
        <v>0</v>
      </c>
      <c r="K262">
        <v>12</v>
      </c>
      <c r="L262">
        <v>4</v>
      </c>
      <c r="N262">
        <v>1000000</v>
      </c>
      <c r="O262">
        <f t="shared" si="76"/>
        <v>24</v>
      </c>
      <c r="P262">
        <f t="shared" si="77"/>
        <v>1</v>
      </c>
      <c r="Q262">
        <f t="shared" si="78"/>
        <v>9</v>
      </c>
      <c r="R262">
        <f t="shared" si="78"/>
        <v>32</v>
      </c>
      <c r="S262">
        <f t="shared" si="78"/>
        <v>21</v>
      </c>
      <c r="T262">
        <f t="shared" si="75"/>
        <v>1</v>
      </c>
      <c r="U262">
        <f t="shared" si="75"/>
        <v>40</v>
      </c>
      <c r="V262">
        <f t="shared" si="75"/>
        <v>1</v>
      </c>
      <c r="W262">
        <f t="shared" si="73"/>
        <v>13</v>
      </c>
      <c r="X262">
        <f t="shared" si="74"/>
        <v>5</v>
      </c>
      <c r="Y262">
        <f t="shared" si="79"/>
        <v>1000001</v>
      </c>
      <c r="Z262">
        <f t="shared" si="80"/>
        <v>78</v>
      </c>
      <c r="AA262">
        <f t="shared" si="81"/>
        <v>101</v>
      </c>
      <c r="AB262">
        <f t="shared" si="82"/>
        <v>93</v>
      </c>
      <c r="AC262">
        <f t="shared" si="83"/>
        <v>70</v>
      </c>
      <c r="AD262">
        <f t="shared" si="84"/>
        <v>81</v>
      </c>
      <c r="AE262">
        <f t="shared" si="85"/>
        <v>101</v>
      </c>
      <c r="AF262">
        <f t="shared" si="86"/>
        <v>62</v>
      </c>
      <c r="AG262">
        <f t="shared" si="87"/>
        <v>101</v>
      </c>
      <c r="AH262">
        <f t="shared" si="88"/>
        <v>89</v>
      </c>
      <c r="AI262">
        <f t="shared" si="89"/>
        <v>97</v>
      </c>
      <c r="AJ262">
        <f t="shared" si="90"/>
        <v>1000001</v>
      </c>
    </row>
    <row r="263" spans="1:36" x14ac:dyDescent="0.3">
      <c r="A263">
        <v>262</v>
      </c>
      <c r="B263" t="s">
        <v>313</v>
      </c>
      <c r="C263">
        <v>32</v>
      </c>
      <c r="D263">
        <v>25</v>
      </c>
      <c r="E263">
        <v>8</v>
      </c>
      <c r="F263">
        <v>36</v>
      </c>
      <c r="G263">
        <v>26</v>
      </c>
      <c r="H263">
        <v>62</v>
      </c>
      <c r="I263">
        <v>42</v>
      </c>
      <c r="J263">
        <v>0</v>
      </c>
      <c r="K263">
        <v>15</v>
      </c>
      <c r="L263">
        <v>3</v>
      </c>
      <c r="N263">
        <v>1000000</v>
      </c>
      <c r="O263">
        <f t="shared" si="76"/>
        <v>33</v>
      </c>
      <c r="P263">
        <f t="shared" si="77"/>
        <v>26</v>
      </c>
      <c r="Q263">
        <f t="shared" si="78"/>
        <v>9</v>
      </c>
      <c r="R263">
        <f t="shared" si="78"/>
        <v>37</v>
      </c>
      <c r="S263">
        <f t="shared" si="78"/>
        <v>27</v>
      </c>
      <c r="T263">
        <f t="shared" si="75"/>
        <v>63</v>
      </c>
      <c r="U263">
        <f t="shared" si="75"/>
        <v>43</v>
      </c>
      <c r="V263">
        <f t="shared" si="75"/>
        <v>1</v>
      </c>
      <c r="W263">
        <f t="shared" si="73"/>
        <v>16</v>
      </c>
      <c r="X263">
        <f t="shared" si="74"/>
        <v>4</v>
      </c>
      <c r="Y263">
        <f t="shared" si="79"/>
        <v>1000001</v>
      </c>
      <c r="Z263">
        <f t="shared" si="80"/>
        <v>69</v>
      </c>
      <c r="AA263">
        <f t="shared" si="81"/>
        <v>76</v>
      </c>
      <c r="AB263">
        <f t="shared" si="82"/>
        <v>93</v>
      </c>
      <c r="AC263">
        <f t="shared" si="83"/>
        <v>65</v>
      </c>
      <c r="AD263">
        <f t="shared" si="84"/>
        <v>75</v>
      </c>
      <c r="AE263">
        <f t="shared" si="85"/>
        <v>39</v>
      </c>
      <c r="AF263">
        <f t="shared" si="86"/>
        <v>59</v>
      </c>
      <c r="AG263">
        <f t="shared" si="87"/>
        <v>101</v>
      </c>
      <c r="AH263">
        <f t="shared" si="88"/>
        <v>86</v>
      </c>
      <c r="AI263">
        <f t="shared" si="89"/>
        <v>98</v>
      </c>
      <c r="AJ263">
        <f t="shared" si="90"/>
        <v>1000001</v>
      </c>
    </row>
    <row r="264" spans="1:36" x14ac:dyDescent="0.3">
      <c r="A264">
        <v>263</v>
      </c>
      <c r="B264" t="s">
        <v>314</v>
      </c>
      <c r="C264">
        <v>61</v>
      </c>
      <c r="D264">
        <v>100</v>
      </c>
      <c r="E264">
        <v>10</v>
      </c>
      <c r="F264">
        <v>72</v>
      </c>
      <c r="G264">
        <v>36</v>
      </c>
      <c r="H264">
        <v>100</v>
      </c>
      <c r="I264">
        <v>46</v>
      </c>
      <c r="J264">
        <v>17</v>
      </c>
      <c r="K264">
        <v>29</v>
      </c>
      <c r="L264">
        <v>4</v>
      </c>
      <c r="N264">
        <v>1000000</v>
      </c>
      <c r="O264">
        <f t="shared" si="76"/>
        <v>62</v>
      </c>
      <c r="P264">
        <f t="shared" si="77"/>
        <v>101</v>
      </c>
      <c r="Q264">
        <f t="shared" si="78"/>
        <v>11</v>
      </c>
      <c r="R264">
        <f t="shared" si="78"/>
        <v>73</v>
      </c>
      <c r="S264">
        <f t="shared" si="78"/>
        <v>37</v>
      </c>
      <c r="T264">
        <f t="shared" si="75"/>
        <v>101</v>
      </c>
      <c r="U264">
        <f t="shared" si="75"/>
        <v>47</v>
      </c>
      <c r="V264">
        <f t="shared" si="75"/>
        <v>18</v>
      </c>
      <c r="W264">
        <f t="shared" si="73"/>
        <v>30</v>
      </c>
      <c r="X264">
        <f t="shared" si="74"/>
        <v>5</v>
      </c>
      <c r="Y264">
        <f t="shared" si="79"/>
        <v>1000001</v>
      </c>
      <c r="Z264">
        <f t="shared" si="80"/>
        <v>40</v>
      </c>
      <c r="AA264">
        <f t="shared" si="81"/>
        <v>1</v>
      </c>
      <c r="AB264">
        <f t="shared" si="82"/>
        <v>91</v>
      </c>
      <c r="AC264">
        <f t="shared" si="83"/>
        <v>29</v>
      </c>
      <c r="AD264">
        <f t="shared" si="84"/>
        <v>65</v>
      </c>
      <c r="AE264">
        <f t="shared" si="85"/>
        <v>1</v>
      </c>
      <c r="AF264">
        <f t="shared" si="86"/>
        <v>55</v>
      </c>
      <c r="AG264">
        <f t="shared" si="87"/>
        <v>84</v>
      </c>
      <c r="AH264">
        <f t="shared" si="88"/>
        <v>72</v>
      </c>
      <c r="AI264">
        <f t="shared" si="89"/>
        <v>97</v>
      </c>
      <c r="AJ264">
        <f t="shared" si="90"/>
        <v>1000001</v>
      </c>
    </row>
    <row r="265" spans="1:36" x14ac:dyDescent="0.3">
      <c r="A265">
        <v>264</v>
      </c>
      <c r="B265" t="s">
        <v>315</v>
      </c>
      <c r="C265">
        <v>50</v>
      </c>
      <c r="D265">
        <v>67</v>
      </c>
      <c r="E265">
        <v>11</v>
      </c>
      <c r="F265">
        <v>81</v>
      </c>
      <c r="G265">
        <v>42</v>
      </c>
      <c r="H265">
        <v>100</v>
      </c>
      <c r="I265">
        <v>51</v>
      </c>
      <c r="J265">
        <v>16</v>
      </c>
      <c r="K265">
        <v>28</v>
      </c>
      <c r="L265">
        <v>4</v>
      </c>
      <c r="N265">
        <v>1000000</v>
      </c>
      <c r="O265">
        <f t="shared" si="76"/>
        <v>51</v>
      </c>
      <c r="P265">
        <f t="shared" si="77"/>
        <v>68</v>
      </c>
      <c r="Q265">
        <f t="shared" si="78"/>
        <v>12</v>
      </c>
      <c r="R265">
        <f t="shared" si="78"/>
        <v>82</v>
      </c>
      <c r="S265">
        <f t="shared" si="78"/>
        <v>43</v>
      </c>
      <c r="T265">
        <f t="shared" si="75"/>
        <v>101</v>
      </c>
      <c r="U265">
        <f t="shared" si="75"/>
        <v>52</v>
      </c>
      <c r="V265">
        <f t="shared" si="75"/>
        <v>17</v>
      </c>
      <c r="W265">
        <f t="shared" si="73"/>
        <v>29</v>
      </c>
      <c r="X265">
        <f t="shared" si="74"/>
        <v>5</v>
      </c>
      <c r="Y265">
        <f t="shared" si="79"/>
        <v>1000001</v>
      </c>
      <c r="Z265">
        <f t="shared" si="80"/>
        <v>51</v>
      </c>
      <c r="AA265">
        <f t="shared" si="81"/>
        <v>34</v>
      </c>
      <c r="AB265">
        <f t="shared" si="82"/>
        <v>90</v>
      </c>
      <c r="AC265">
        <f t="shared" si="83"/>
        <v>20</v>
      </c>
      <c r="AD265">
        <f t="shared" si="84"/>
        <v>59</v>
      </c>
      <c r="AE265">
        <f t="shared" si="85"/>
        <v>1</v>
      </c>
      <c r="AF265">
        <f t="shared" si="86"/>
        <v>50</v>
      </c>
      <c r="AG265">
        <f t="shared" si="87"/>
        <v>85</v>
      </c>
      <c r="AH265">
        <f t="shared" si="88"/>
        <v>73</v>
      </c>
      <c r="AI265">
        <f t="shared" si="89"/>
        <v>97</v>
      </c>
      <c r="AJ265">
        <f t="shared" si="90"/>
        <v>1000001</v>
      </c>
    </row>
    <row r="266" spans="1:36" x14ac:dyDescent="0.3">
      <c r="A266">
        <v>265</v>
      </c>
      <c r="B266" t="s">
        <v>316</v>
      </c>
      <c r="C266">
        <v>42</v>
      </c>
      <c r="D266">
        <v>34</v>
      </c>
      <c r="E266">
        <v>13</v>
      </c>
      <c r="F266">
        <v>64</v>
      </c>
      <c r="G266">
        <v>37</v>
      </c>
      <c r="H266">
        <v>60</v>
      </c>
      <c r="I266">
        <v>55</v>
      </c>
      <c r="J266">
        <v>11</v>
      </c>
      <c r="K266">
        <v>25</v>
      </c>
      <c r="L266">
        <v>4</v>
      </c>
      <c r="N266">
        <v>1000000</v>
      </c>
      <c r="O266">
        <f t="shared" si="76"/>
        <v>43</v>
      </c>
      <c r="P266">
        <f t="shared" si="77"/>
        <v>35</v>
      </c>
      <c r="Q266">
        <f t="shared" si="78"/>
        <v>14</v>
      </c>
      <c r="R266">
        <f t="shared" si="78"/>
        <v>65</v>
      </c>
      <c r="S266">
        <f t="shared" si="78"/>
        <v>38</v>
      </c>
      <c r="T266">
        <f t="shared" si="75"/>
        <v>61</v>
      </c>
      <c r="U266">
        <f t="shared" si="75"/>
        <v>56</v>
      </c>
      <c r="V266">
        <f t="shared" si="75"/>
        <v>12</v>
      </c>
      <c r="W266">
        <f t="shared" si="73"/>
        <v>26</v>
      </c>
      <c r="X266">
        <f t="shared" si="74"/>
        <v>5</v>
      </c>
      <c r="Y266">
        <f t="shared" si="79"/>
        <v>1000001</v>
      </c>
      <c r="Z266">
        <f t="shared" si="80"/>
        <v>59</v>
      </c>
      <c r="AA266">
        <f t="shared" si="81"/>
        <v>67</v>
      </c>
      <c r="AB266">
        <f t="shared" si="82"/>
        <v>88</v>
      </c>
      <c r="AC266">
        <f t="shared" si="83"/>
        <v>37</v>
      </c>
      <c r="AD266">
        <f t="shared" si="84"/>
        <v>64</v>
      </c>
      <c r="AE266">
        <f t="shared" si="85"/>
        <v>41</v>
      </c>
      <c r="AF266">
        <f t="shared" si="86"/>
        <v>46</v>
      </c>
      <c r="AG266">
        <f t="shared" si="87"/>
        <v>90</v>
      </c>
      <c r="AH266">
        <f t="shared" si="88"/>
        <v>76</v>
      </c>
      <c r="AI266">
        <f t="shared" si="89"/>
        <v>97</v>
      </c>
      <c r="AJ266">
        <f t="shared" si="90"/>
        <v>1000001</v>
      </c>
    </row>
    <row r="267" spans="1:36" x14ac:dyDescent="0.3">
      <c r="A267">
        <v>266</v>
      </c>
      <c r="B267" t="s">
        <v>317</v>
      </c>
      <c r="C267">
        <v>32</v>
      </c>
      <c r="D267">
        <v>27</v>
      </c>
      <c r="E267">
        <v>14</v>
      </c>
      <c r="F267">
        <v>100</v>
      </c>
      <c r="G267">
        <v>49</v>
      </c>
      <c r="H267">
        <v>35</v>
      </c>
      <c r="I267">
        <v>31</v>
      </c>
      <c r="J267">
        <v>21</v>
      </c>
      <c r="K267">
        <v>25</v>
      </c>
      <c r="L267">
        <v>4</v>
      </c>
      <c r="N267">
        <v>1000000</v>
      </c>
      <c r="O267">
        <f t="shared" si="76"/>
        <v>33</v>
      </c>
      <c r="P267">
        <f t="shared" si="77"/>
        <v>28</v>
      </c>
      <c r="Q267">
        <f t="shared" si="78"/>
        <v>15</v>
      </c>
      <c r="R267">
        <f t="shared" si="78"/>
        <v>101</v>
      </c>
      <c r="S267">
        <f t="shared" si="78"/>
        <v>50</v>
      </c>
      <c r="T267">
        <f t="shared" si="75"/>
        <v>36</v>
      </c>
      <c r="U267">
        <f t="shared" si="75"/>
        <v>32</v>
      </c>
      <c r="V267">
        <f t="shared" si="75"/>
        <v>22</v>
      </c>
      <c r="W267">
        <f t="shared" si="73"/>
        <v>26</v>
      </c>
      <c r="X267">
        <f t="shared" si="74"/>
        <v>5</v>
      </c>
      <c r="Y267">
        <f t="shared" si="79"/>
        <v>1000001</v>
      </c>
      <c r="Z267">
        <f t="shared" si="80"/>
        <v>69</v>
      </c>
      <c r="AA267">
        <f t="shared" si="81"/>
        <v>74</v>
      </c>
      <c r="AB267">
        <f t="shared" si="82"/>
        <v>87</v>
      </c>
      <c r="AC267">
        <f t="shared" si="83"/>
        <v>1</v>
      </c>
      <c r="AD267">
        <f t="shared" si="84"/>
        <v>52</v>
      </c>
      <c r="AE267">
        <f t="shared" si="85"/>
        <v>66</v>
      </c>
      <c r="AF267">
        <f t="shared" si="86"/>
        <v>70</v>
      </c>
      <c r="AG267">
        <f t="shared" si="87"/>
        <v>80</v>
      </c>
      <c r="AH267">
        <f t="shared" si="88"/>
        <v>76</v>
      </c>
      <c r="AI267">
        <f t="shared" si="89"/>
        <v>97</v>
      </c>
      <c r="AJ267">
        <f t="shared" si="90"/>
        <v>1000001</v>
      </c>
    </row>
    <row r="268" spans="1:36" x14ac:dyDescent="0.3">
      <c r="A268" s="2" t="s">
        <v>318</v>
      </c>
      <c r="C268" s="9">
        <f t="shared" ref="C268:L268" si="91">AVERAGE(C2:C267)</f>
        <v>40.744360902255636</v>
      </c>
      <c r="D268" s="9">
        <f t="shared" si="91"/>
        <v>3.5789473684210527</v>
      </c>
      <c r="E268" s="9">
        <f t="shared" si="91"/>
        <v>11.808270676691729</v>
      </c>
      <c r="F268" s="9">
        <f t="shared" si="91"/>
        <v>16.484962406015036</v>
      </c>
      <c r="G268" s="9">
        <f t="shared" si="91"/>
        <v>35.357142857142854</v>
      </c>
      <c r="H268" s="9">
        <f t="shared" si="91"/>
        <v>6.9849624060150379</v>
      </c>
      <c r="I268" s="9">
        <f t="shared" si="91"/>
        <v>26.409774436090224</v>
      </c>
      <c r="J268" s="9">
        <f t="shared" si="91"/>
        <v>0.92105263157894735</v>
      </c>
      <c r="K268" s="9">
        <f t="shared" si="91"/>
        <v>14.909774436090226</v>
      </c>
      <c r="L268" s="9">
        <f t="shared" si="91"/>
        <v>16.304511278195488</v>
      </c>
    </row>
    <row r="269" spans="1:36" x14ac:dyDescent="0.3">
      <c r="A269" s="2" t="s">
        <v>319</v>
      </c>
      <c r="C269" s="10">
        <f t="shared" ref="C269:L269" si="92">MAX(C2:C267)</f>
        <v>100</v>
      </c>
      <c r="D269" s="10">
        <f t="shared" si="92"/>
        <v>100</v>
      </c>
      <c r="E269" s="10">
        <f t="shared" si="92"/>
        <v>100</v>
      </c>
      <c r="F269" s="10">
        <f t="shared" si="92"/>
        <v>100</v>
      </c>
      <c r="G269" s="10">
        <f t="shared" si="92"/>
        <v>100</v>
      </c>
      <c r="H269" s="10">
        <f t="shared" si="92"/>
        <v>100</v>
      </c>
      <c r="I269" s="10">
        <f t="shared" si="92"/>
        <v>100</v>
      </c>
      <c r="J269" s="10">
        <f t="shared" si="92"/>
        <v>100</v>
      </c>
      <c r="K269" s="10">
        <f t="shared" si="92"/>
        <v>100</v>
      </c>
      <c r="L269" s="10">
        <f t="shared" si="92"/>
        <v>100</v>
      </c>
    </row>
    <row r="270" spans="1:36" x14ac:dyDescent="0.3">
      <c r="A270" s="2" t="s">
        <v>320</v>
      </c>
      <c r="C270" s="11">
        <f t="shared" ref="C270:L270" si="93">MIN(C2:C267)</f>
        <v>0</v>
      </c>
      <c r="D270" s="11">
        <f t="shared" si="93"/>
        <v>0</v>
      </c>
      <c r="E270" s="11">
        <f t="shared" si="93"/>
        <v>4</v>
      </c>
      <c r="F270" s="11">
        <f t="shared" si="93"/>
        <v>0</v>
      </c>
      <c r="G270" s="11">
        <f t="shared" si="93"/>
        <v>0</v>
      </c>
      <c r="H270" s="11">
        <f t="shared" si="93"/>
        <v>0</v>
      </c>
      <c r="I270" s="11">
        <f t="shared" si="93"/>
        <v>0</v>
      </c>
      <c r="J270" s="11">
        <f t="shared" si="93"/>
        <v>0</v>
      </c>
      <c r="K270" s="11">
        <f t="shared" si="93"/>
        <v>0</v>
      </c>
      <c r="L270" s="11">
        <f t="shared" si="93"/>
        <v>2</v>
      </c>
    </row>
  </sheetData>
  <conditionalFormatting sqref="C2:C26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26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:E26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26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26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6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I26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:J26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2:K26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:L26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15"/>
  <sheetViews>
    <sheetView zoomScale="90" zoomScaleNormal="90" workbookViewId="0">
      <selection activeCell="Z17" sqref="Z17"/>
    </sheetView>
  </sheetViews>
  <sheetFormatPr defaultRowHeight="14.4" x14ac:dyDescent="0.3"/>
  <cols>
    <col min="1" max="1" width="4.88671875" bestFit="1" customWidth="1"/>
    <col min="2" max="2" width="15.109375" bestFit="1" customWidth="1"/>
    <col min="3" max="25" width="6" bestFit="1" customWidth="1"/>
    <col min="26" max="26" width="6.6640625" customWidth="1"/>
    <col min="27" max="27" width="5.5546875" customWidth="1"/>
    <col min="28" max="29" width="7.21875" customWidth="1"/>
    <col min="30" max="30" width="7.33203125" bestFit="1" customWidth="1"/>
    <col min="31" max="31" width="8.88671875" customWidth="1"/>
  </cols>
  <sheetData>
    <row r="1" spans="1:31" x14ac:dyDescent="0.3">
      <c r="A1" s="16" t="s">
        <v>321</v>
      </c>
      <c r="B1" s="16" t="s">
        <v>11</v>
      </c>
      <c r="C1" s="16" t="s">
        <v>322</v>
      </c>
      <c r="D1" s="16" t="s">
        <v>323</v>
      </c>
      <c r="E1" s="16" t="s">
        <v>324</v>
      </c>
      <c r="F1" s="16" t="s">
        <v>325</v>
      </c>
      <c r="G1" s="16" t="s">
        <v>326</v>
      </c>
      <c r="H1" s="16" t="s">
        <v>327</v>
      </c>
      <c r="I1" s="16" t="s">
        <v>328</v>
      </c>
      <c r="J1" s="16" t="s">
        <v>329</v>
      </c>
      <c r="K1" s="16" t="s">
        <v>330</v>
      </c>
      <c r="L1" s="16" t="s">
        <v>331</v>
      </c>
      <c r="M1" s="16" t="s">
        <v>332</v>
      </c>
      <c r="N1" s="16" t="s">
        <v>333</v>
      </c>
      <c r="O1" s="16" t="s">
        <v>334</v>
      </c>
      <c r="P1" s="16" t="s">
        <v>335</v>
      </c>
      <c r="Q1" s="16" t="s">
        <v>336</v>
      </c>
      <c r="R1" s="16" t="s">
        <v>337</v>
      </c>
      <c r="S1" s="16" t="s">
        <v>338</v>
      </c>
      <c r="T1" s="16" t="s">
        <v>339</v>
      </c>
      <c r="U1" s="16" t="s">
        <v>340</v>
      </c>
      <c r="V1" s="16" t="s">
        <v>341</v>
      </c>
      <c r="W1" s="16" t="s">
        <v>342</v>
      </c>
      <c r="X1" s="16" t="s">
        <v>343</v>
      </c>
      <c r="Y1" s="16" t="s">
        <v>344</v>
      </c>
      <c r="Z1" s="16" t="s">
        <v>345</v>
      </c>
      <c r="AA1" s="16" t="s">
        <v>346</v>
      </c>
      <c r="AB1" s="16" t="s">
        <v>347</v>
      </c>
      <c r="AC1" s="16" t="s">
        <v>348</v>
      </c>
      <c r="AD1" s="16" t="s">
        <v>349</v>
      </c>
    </row>
    <row r="2" spans="1:31" x14ac:dyDescent="0.3">
      <c r="A2" s="19">
        <v>1</v>
      </c>
      <c r="B2" s="4" t="s">
        <v>350</v>
      </c>
      <c r="C2" s="4">
        <f>AVERAGE(INDEX('Raw Data'!C$2:Z$13, , ROW(A1)))</f>
        <v>59.5</v>
      </c>
      <c r="D2" s="4">
        <f>AVERAGE(INDEX('Raw Data'!C$14:Z$25, , ROW(A1)))</f>
        <v>53.666666666666664</v>
      </c>
      <c r="E2" s="4">
        <f>AVERAGE(INDEX('Raw Data'!C$26:Z$37, , ROW(A1)))</f>
        <v>37.666666666666664</v>
      </c>
      <c r="F2" s="4">
        <f>AVERAGE(INDEX('Raw Data'!C$38:Z$49, , ROW(A1)))</f>
        <v>31.166666666666668</v>
      </c>
      <c r="G2" s="4">
        <f>AVERAGE(INDEX('Raw Data'!C$50:Z$61, , ROW(A1)))</f>
        <v>28.5</v>
      </c>
      <c r="H2" s="4">
        <f>AVERAGE(INDEX('Raw Data'!C$62:Z$73, , ROW(A1)))</f>
        <v>39.666666666666664</v>
      </c>
      <c r="I2" s="4">
        <f>AVERAGE(INDEX('Raw Data'!C$74:Z$85, , ROW(A1)))</f>
        <v>65.75</v>
      </c>
      <c r="J2" s="4">
        <f>AVERAGE(INDEX('Raw Data'!C$86:Z$97, , ROW(A1)))</f>
        <v>86.166666666666671</v>
      </c>
      <c r="K2" s="4">
        <f>AVERAGE(INDEX('Raw Data'!C$98:Z$109, , ROW(A1)))</f>
        <v>91.083333333333329</v>
      </c>
      <c r="L2" s="4">
        <f>AVERAGE(INDEX('Raw Data'!C$110:Z$121, , ROW(A1)))</f>
        <v>81.583333333333329</v>
      </c>
      <c r="M2" s="4">
        <f>AVERAGE(INDEX('Raw Data'!C$122:Z$133, , ROW(A1)))</f>
        <v>69.083333333333329</v>
      </c>
      <c r="N2" s="4">
        <f>AVERAGE(INDEX('Raw Data'!C$134:Z$145, , ROW(A1)))</f>
        <v>51.25</v>
      </c>
      <c r="O2" s="4">
        <f>AVERAGE(INDEX('Raw Data'!C$146:Z$157, , ROW(A1)))</f>
        <v>22.916666666666668</v>
      </c>
      <c r="P2" s="4">
        <f>AVERAGE(INDEX('Raw Data'!C$158:Z$169, , ROW(A1)))</f>
        <v>8.0833333333333339</v>
      </c>
      <c r="Q2" s="4">
        <f>AVERAGE(INDEX('Raw Data'!C$170:Z$181, , ROW(A1)))</f>
        <v>22.25</v>
      </c>
      <c r="R2" s="4">
        <f>AVERAGE(INDEX('Raw Data'!C$182:Z$193, , ROW(A1)))</f>
        <v>27.583333333333332</v>
      </c>
      <c r="S2" s="4">
        <f>AVERAGE(INDEX('Raw Data'!C$194:Z$205, , ROW(A1)))</f>
        <v>27.083333333333332</v>
      </c>
      <c r="T2" s="4">
        <f>AVERAGE(INDEX('Raw Data'!C$206:Z$217, , ROW(A1)))</f>
        <v>17.666666666666668</v>
      </c>
      <c r="U2" s="4">
        <f>AVERAGE(INDEX('Raw Data'!C$218:Z$229, , ROW(A1)))</f>
        <v>11.75</v>
      </c>
      <c r="V2" s="4">
        <f>AVERAGE(INDEX('Raw Data'!C$230:Z$241, , ROW(A1)))</f>
        <v>14</v>
      </c>
      <c r="W2" s="4">
        <f>AVERAGE(INDEX('Raw Data'!C$242:Z$253, , ROW(A1)))</f>
        <v>20.166666666666668</v>
      </c>
      <c r="X2" s="4">
        <f>AVERAGE(INDEX('Raw Data'!C$254:Z$265, , ROW(A1)))</f>
        <v>30.416666666666668</v>
      </c>
      <c r="Y2" s="4">
        <f>AVERAGE(INDEX('Raw Data'!C$266:Z$267, , ROW(A1)))</f>
        <v>37</v>
      </c>
      <c r="Z2" s="4">
        <f t="shared" ref="Z2:Z11" si="0">AVERAGE(C2:Y2)</f>
        <v>40.608695652173914</v>
      </c>
      <c r="AA2" s="4">
        <f t="shared" ref="AA2:AA11" si="1">MIN(C2:Y2)</f>
        <v>8.0833333333333339</v>
      </c>
      <c r="AB2" s="4">
        <f t="shared" ref="AB2:AB11" si="2">MAX(C2:Y2)</f>
        <v>91.083333333333329</v>
      </c>
      <c r="AC2" s="4">
        <f t="shared" ref="AC2:AC11" si="3">Y2-C2</f>
        <v>-22.5</v>
      </c>
      <c r="AD2" s="5">
        <f>IF(C2=0,"N/A",(Y2-C2)/C2*100)</f>
        <v>-37.815126050420169</v>
      </c>
      <c r="AE2" s="21"/>
    </row>
    <row r="3" spans="1:31" ht="15.6" x14ac:dyDescent="0.3">
      <c r="A3" s="19">
        <v>0</v>
      </c>
      <c r="B3" s="4" t="s">
        <v>351</v>
      </c>
      <c r="C3" s="4">
        <f>AVERAGE(INDEX('Raw Data'!C$2:Z$13, , ROW(A2)))</f>
        <v>0</v>
      </c>
      <c r="D3" s="4">
        <f>AVERAGE(INDEX('Raw Data'!C$14:Z$25, , ROW(A2)))</f>
        <v>0</v>
      </c>
      <c r="E3" s="4">
        <f>AVERAGE(INDEX('Raw Data'!C$26:Z$37, , ROW(A2)))</f>
        <v>0</v>
      </c>
      <c r="F3" s="4">
        <f>AVERAGE(INDEX('Raw Data'!C$38:Z$49, , ROW(A2)))</f>
        <v>0</v>
      </c>
      <c r="G3" s="4">
        <f>AVERAGE(INDEX('Raw Data'!C$50:Z$61, , ROW(A2)))</f>
        <v>0</v>
      </c>
      <c r="H3" s="4">
        <f>AVERAGE(INDEX('Raw Data'!C$62:Z$73, , ROW(A2)))</f>
        <v>0</v>
      </c>
      <c r="I3" s="4">
        <f>AVERAGE(INDEX('Raw Data'!C$74:Z$85, , ROW(A2)))</f>
        <v>0</v>
      </c>
      <c r="J3" s="4">
        <f>AVERAGE(INDEX('Raw Data'!C$86:Z$97, , ROW(A2)))</f>
        <v>0</v>
      </c>
      <c r="K3" s="4">
        <f>AVERAGE(INDEX('Raw Data'!C$98:Z$109, , ROW(A2)))</f>
        <v>0</v>
      </c>
      <c r="L3" s="4">
        <f>AVERAGE(INDEX('Raw Data'!C$110:Z$121, , ROW(A2)))</f>
        <v>0</v>
      </c>
      <c r="M3" s="4">
        <f>AVERAGE(INDEX('Raw Data'!C$122:Z$133, , ROW(A2)))</f>
        <v>0</v>
      </c>
      <c r="N3" s="4">
        <f>AVERAGE(INDEX('Raw Data'!C$134:Z$145, , ROW(A2)))</f>
        <v>0</v>
      </c>
      <c r="O3" s="4">
        <f>AVERAGE(INDEX('Raw Data'!C$146:Z$157, , ROW(A2)))</f>
        <v>0</v>
      </c>
      <c r="P3" s="4">
        <f>AVERAGE(INDEX('Raw Data'!C$158:Z$169, , ROW(A2)))</f>
        <v>0.75</v>
      </c>
      <c r="Q3" s="4">
        <f>AVERAGE(INDEX('Raw Data'!C$170:Z$181, , ROW(A2)))</f>
        <v>4.583333333333333</v>
      </c>
      <c r="R3" s="4">
        <f>AVERAGE(INDEX('Raw Data'!C$182:Z$193, , ROW(A2)))</f>
        <v>4.166666666666667</v>
      </c>
      <c r="S3" s="4">
        <f>AVERAGE(INDEX('Raw Data'!C$194:Z$205, , ROW(A2)))</f>
        <v>3.75</v>
      </c>
      <c r="T3" s="4">
        <f>AVERAGE(INDEX('Raw Data'!C$206:Z$217, , ROW(A2)))</f>
        <v>7.083333333333333</v>
      </c>
      <c r="U3" s="4">
        <f>AVERAGE(INDEX('Raw Data'!C$218:Z$229, , ROW(A2)))</f>
        <v>8.5833333333333339</v>
      </c>
      <c r="V3" s="4">
        <f>AVERAGE(INDEX('Raw Data'!C$230:Z$241, , ROW(A2)))</f>
        <v>8.6666666666666661</v>
      </c>
      <c r="W3" s="4">
        <f>AVERAGE(INDEX('Raw Data'!C$242:Z$253, , ROW(A2)))</f>
        <v>10.75</v>
      </c>
      <c r="X3" s="4">
        <f>AVERAGE(INDEX('Raw Data'!C$254:Z$265, , ROW(A2)))</f>
        <v>25.916666666666668</v>
      </c>
      <c r="Y3" s="4">
        <f>AVERAGE(INDEX('Raw Data'!C$266:Z$267, , ROW(A2)))</f>
        <v>30.5</v>
      </c>
      <c r="Z3" s="4">
        <f t="shared" si="0"/>
        <v>4.5543478260869561</v>
      </c>
      <c r="AA3" s="4">
        <f t="shared" si="1"/>
        <v>0</v>
      </c>
      <c r="AB3" s="4">
        <f t="shared" si="2"/>
        <v>30.5</v>
      </c>
      <c r="AC3" s="4">
        <f t="shared" si="3"/>
        <v>30.5</v>
      </c>
      <c r="AD3" s="5" t="str">
        <f>IF(C3=0,"N/A",(Y3-C3)/C3*100)</f>
        <v>N/A</v>
      </c>
      <c r="AE3" s="20"/>
    </row>
    <row r="4" spans="1:31" ht="15.6" x14ac:dyDescent="0.3">
      <c r="A4" s="19">
        <v>0</v>
      </c>
      <c r="B4" s="4" t="s">
        <v>352</v>
      </c>
      <c r="C4" s="4">
        <f>AVERAGE(INDEX('Raw Data'!C$2:Z$13, , ROW(A3)))</f>
        <v>31.083333333333332</v>
      </c>
      <c r="D4" s="4">
        <f>AVERAGE(INDEX('Raw Data'!C$14:Z$25, , ROW(A3)))</f>
        <v>20.333333333333332</v>
      </c>
      <c r="E4" s="4">
        <f>AVERAGE(INDEX('Raw Data'!C$26:Z$37, , ROW(A3)))</f>
        <v>17.5</v>
      </c>
      <c r="F4" s="4">
        <f>AVERAGE(INDEX('Raw Data'!C$38:Z$49, , ROW(A3)))</f>
        <v>13.5</v>
      </c>
      <c r="G4" s="4">
        <f>AVERAGE(INDEX('Raw Data'!C$50:Z$61, , ROW(A3)))</f>
        <v>13.083333333333334</v>
      </c>
      <c r="H4" s="4">
        <f>AVERAGE(INDEX('Raw Data'!C$62:Z$73, , ROW(A3)))</f>
        <v>15.25</v>
      </c>
      <c r="I4" s="4">
        <f>AVERAGE(INDEX('Raw Data'!C$74:Z$85, , ROW(A3)))</f>
        <v>11</v>
      </c>
      <c r="J4" s="4">
        <f>AVERAGE(INDEX('Raw Data'!C$86:Z$97, , ROW(A3)))</f>
        <v>9</v>
      </c>
      <c r="K4" s="4">
        <f>AVERAGE(INDEX('Raw Data'!C$98:Z$109, , ROW(A3)))</f>
        <v>8</v>
      </c>
      <c r="L4" s="4">
        <f>AVERAGE(INDEX('Raw Data'!C$110:Z$121, , ROW(A3)))</f>
        <v>9.4166666666666661</v>
      </c>
      <c r="M4" s="4">
        <f>AVERAGE(INDEX('Raw Data'!C$122:Z$133, , ROW(A3)))</f>
        <v>9.5833333333333339</v>
      </c>
      <c r="N4" s="4">
        <f>AVERAGE(INDEX('Raw Data'!C$134:Z$145, , ROW(A3)))</f>
        <v>9.3333333333333339</v>
      </c>
      <c r="O4" s="4">
        <f>AVERAGE(INDEX('Raw Data'!C$146:Z$157, , ROW(A3)))</f>
        <v>9.5</v>
      </c>
      <c r="P4" s="4">
        <f>AVERAGE(INDEX('Raw Data'!C$158:Z$169, , ROW(A3)))</f>
        <v>6</v>
      </c>
      <c r="Q4" s="4">
        <f>AVERAGE(INDEX('Raw Data'!C$170:Z$181, , ROW(A3)))</f>
        <v>6.5</v>
      </c>
      <c r="R4" s="4">
        <f>AVERAGE(INDEX('Raw Data'!C$182:Z$193, , ROW(A3)))</f>
        <v>7.416666666666667</v>
      </c>
      <c r="S4" s="4">
        <f>AVERAGE(INDEX('Raw Data'!C$194:Z$205, , ROW(A3)))</f>
        <v>24.166666666666668</v>
      </c>
      <c r="T4" s="4">
        <f>AVERAGE(INDEX('Raw Data'!C$206:Z$217, , ROW(A3)))</f>
        <v>6.833333333333333</v>
      </c>
      <c r="U4" s="4">
        <f>AVERAGE(INDEX('Raw Data'!C$218:Z$229, , ROW(A3)))</f>
        <v>6</v>
      </c>
      <c r="V4" s="4">
        <f>AVERAGE(INDEX('Raw Data'!C$230:Z$241, , ROW(A3)))</f>
        <v>6.333333333333333</v>
      </c>
      <c r="W4" s="4">
        <f>AVERAGE(INDEX('Raw Data'!C$242:Z$253, , ROW(A3)))</f>
        <v>9.8333333333333339</v>
      </c>
      <c r="X4" s="4">
        <f>AVERAGE(INDEX('Raw Data'!C$254:Z$265, , ROW(A3)))</f>
        <v>9.8333333333333339</v>
      </c>
      <c r="Y4" s="4">
        <f>AVERAGE(INDEX('Raw Data'!C$266:Z$267, , ROW(A3)))</f>
        <v>13.5</v>
      </c>
      <c r="Z4" s="4">
        <f t="shared" si="0"/>
        <v>11.869565217391305</v>
      </c>
      <c r="AA4" s="4">
        <f t="shared" si="1"/>
        <v>6</v>
      </c>
      <c r="AB4" s="4">
        <f t="shared" si="2"/>
        <v>31.083333333333332</v>
      </c>
      <c r="AC4" s="4">
        <f t="shared" si="3"/>
        <v>-17.583333333333332</v>
      </c>
      <c r="AD4" s="5">
        <f t="shared" ref="AD4:AD11" si="4">IF(C4=0,"N/A",(Y4-C4)/C4*100)</f>
        <v>-56.568364611260044</v>
      </c>
      <c r="AE4" s="20"/>
    </row>
    <row r="5" spans="1:31" ht="15.6" x14ac:dyDescent="0.3">
      <c r="A5" s="19">
        <v>0</v>
      </c>
      <c r="B5" s="4" t="s">
        <v>353</v>
      </c>
      <c r="C5" s="4">
        <f>AVERAGE(INDEX('Raw Data'!C$2:Z$13, , ROW(A4)))</f>
        <v>0</v>
      </c>
      <c r="D5" s="4">
        <f>AVERAGE(INDEX('Raw Data'!C$14:Z$25, , ROW(A4)))</f>
        <v>0</v>
      </c>
      <c r="E5" s="4">
        <f>AVERAGE(INDEX('Raw Data'!C$26:Z$37, , ROW(A4)))</f>
        <v>4.75</v>
      </c>
      <c r="F5" s="4">
        <f>AVERAGE(INDEX('Raw Data'!C$38:Z$49, , ROW(A4)))</f>
        <v>4.5</v>
      </c>
      <c r="G5" s="4">
        <f>AVERAGE(INDEX('Raw Data'!C$50:Z$61, , ROW(A4)))</f>
        <v>12.25</v>
      </c>
      <c r="H5" s="4">
        <f>AVERAGE(INDEX('Raw Data'!C$62:Z$73, , ROW(A4)))</f>
        <v>8.6666666666666661</v>
      </c>
      <c r="I5" s="4">
        <f>AVERAGE(INDEX('Raw Data'!C$74:Z$85, , ROW(A4)))</f>
        <v>13.333333333333334</v>
      </c>
      <c r="J5" s="4">
        <f>AVERAGE(INDEX('Raw Data'!C$86:Z$97, , ROW(A4)))</f>
        <v>11.916666666666666</v>
      </c>
      <c r="K5" s="4">
        <f>AVERAGE(INDEX('Raw Data'!C$98:Z$109, , ROW(A4)))</f>
        <v>13.583333333333334</v>
      </c>
      <c r="L5" s="4">
        <f>AVERAGE(INDEX('Raw Data'!C$110:Z$121, , ROW(A4)))</f>
        <v>13.166666666666666</v>
      </c>
      <c r="M5" s="4">
        <f>AVERAGE(INDEX('Raw Data'!C$122:Z$133, , ROW(A4)))</f>
        <v>14.5</v>
      </c>
      <c r="N5" s="4">
        <f>AVERAGE(INDEX('Raw Data'!C$134:Z$145, , ROW(A4)))</f>
        <v>12.75</v>
      </c>
      <c r="O5" s="4">
        <f>AVERAGE(INDEX('Raw Data'!C$146:Z$157, , ROW(A4)))</f>
        <v>12.416666666666666</v>
      </c>
      <c r="P5" s="4">
        <f>AVERAGE(INDEX('Raw Data'!C$158:Z$169, , ROW(A4)))</f>
        <v>13.916666666666666</v>
      </c>
      <c r="Q5" s="4">
        <f>AVERAGE(INDEX('Raw Data'!C$170:Z$181, , ROW(A4)))</f>
        <v>15</v>
      </c>
      <c r="R5" s="4">
        <f>AVERAGE(INDEX('Raw Data'!C$182:Z$193, , ROW(A4)))</f>
        <v>13.583333333333334</v>
      </c>
      <c r="S5" s="4">
        <f>AVERAGE(INDEX('Raw Data'!C$194:Z$205, , ROW(A4)))</f>
        <v>17.916666666666668</v>
      </c>
      <c r="T5" s="4">
        <f>AVERAGE(INDEX('Raw Data'!C$206:Z$217, , ROW(A4)))</f>
        <v>23.416666666666668</v>
      </c>
      <c r="U5" s="4">
        <f>AVERAGE(INDEX('Raw Data'!C$218:Z$229, , ROW(A4)))</f>
        <v>28.5</v>
      </c>
      <c r="V5" s="4">
        <f>AVERAGE(INDEX('Raw Data'!C$230:Z$241, , ROW(A4)))</f>
        <v>39.083333333333336</v>
      </c>
      <c r="W5" s="4">
        <f>AVERAGE(INDEX('Raw Data'!C$242:Z$253, , ROW(A4)))</f>
        <v>37.25</v>
      </c>
      <c r="X5" s="4">
        <f>AVERAGE(INDEX('Raw Data'!C$254:Z$265, , ROW(A4)))</f>
        <v>41.25</v>
      </c>
      <c r="Y5" s="4">
        <f>AVERAGE(INDEX('Raw Data'!C$266:Z$267, , ROW(A4)))</f>
        <v>82</v>
      </c>
      <c r="Z5" s="4">
        <f t="shared" si="0"/>
        <v>18.858695652173914</v>
      </c>
      <c r="AA5" s="4">
        <f t="shared" si="1"/>
        <v>0</v>
      </c>
      <c r="AB5" s="4">
        <f t="shared" si="2"/>
        <v>82</v>
      </c>
      <c r="AC5" s="4">
        <f t="shared" si="3"/>
        <v>82</v>
      </c>
      <c r="AD5" s="5" t="str">
        <f t="shared" si="4"/>
        <v>N/A</v>
      </c>
      <c r="AE5" s="20"/>
    </row>
    <row r="6" spans="1:31" ht="15.6" x14ac:dyDescent="0.3">
      <c r="A6" s="19">
        <v>1</v>
      </c>
      <c r="B6" s="4" t="s">
        <v>354</v>
      </c>
      <c r="C6" s="4">
        <f>AVERAGE(INDEX('Raw Data'!C$2:Z$13, , ROW(A5)))</f>
        <v>0</v>
      </c>
      <c r="D6" s="4">
        <f>AVERAGE(INDEX('Raw Data'!C$14:Z$25, , ROW(A5)))</f>
        <v>7.916666666666667</v>
      </c>
      <c r="E6" s="4">
        <f>AVERAGE(INDEX('Raw Data'!C$26:Z$37, , ROW(A5)))</f>
        <v>13.5</v>
      </c>
      <c r="F6" s="4">
        <f>AVERAGE(INDEX('Raw Data'!C$38:Z$49, , ROW(A5)))</f>
        <v>18</v>
      </c>
      <c r="G6" s="4">
        <f>AVERAGE(INDEX('Raw Data'!C$50:Z$61, , ROW(A5)))</f>
        <v>36.166666666666664</v>
      </c>
      <c r="H6" s="4">
        <f>AVERAGE(INDEX('Raw Data'!C$62:Z$73, , ROW(A5)))</f>
        <v>50.166666666666664</v>
      </c>
      <c r="I6" s="4">
        <f>AVERAGE(INDEX('Raw Data'!C$74:Z$85, , ROW(A5)))</f>
        <v>42.666666666666664</v>
      </c>
      <c r="J6" s="4">
        <f>AVERAGE(INDEX('Raw Data'!C$86:Z$97, , ROW(A5)))</f>
        <v>40.416666666666664</v>
      </c>
      <c r="K6" s="4">
        <f>AVERAGE(INDEX('Raw Data'!C$98:Z$109, , ROW(A5)))</f>
        <v>40.083333333333336</v>
      </c>
      <c r="L6" s="4">
        <f>AVERAGE(INDEX('Raw Data'!C$110:Z$121, , ROW(A5)))</f>
        <v>65.25</v>
      </c>
      <c r="M6" s="4">
        <f>AVERAGE(INDEX('Raw Data'!C$122:Z$133, , ROW(A5)))</f>
        <v>76.833333333333329</v>
      </c>
      <c r="N6" s="4">
        <f>AVERAGE(INDEX('Raw Data'!C$134:Z$145, , ROW(A5)))</f>
        <v>89.333333333333329</v>
      </c>
      <c r="O6" s="4">
        <f>AVERAGE(INDEX('Raw Data'!C$146:Z$157, , ROW(A5)))</f>
        <v>59.916666666666664</v>
      </c>
      <c r="P6" s="4">
        <f>AVERAGE(INDEX('Raw Data'!C$158:Z$169, , ROW(A5)))</f>
        <v>49.75</v>
      </c>
      <c r="Q6" s="4">
        <f>AVERAGE(INDEX('Raw Data'!C$170:Z$181, , ROW(A5)))</f>
        <v>36.083333333333336</v>
      </c>
      <c r="R6" s="4">
        <f>AVERAGE(INDEX('Raw Data'!C$182:Z$193, , ROW(A5)))</f>
        <v>24.75</v>
      </c>
      <c r="S6" s="4">
        <f>AVERAGE(INDEX('Raw Data'!C$194:Z$205, , ROW(A5)))</f>
        <v>21.166666666666668</v>
      </c>
      <c r="T6" s="4">
        <f>AVERAGE(INDEX('Raw Data'!C$206:Z$217, , ROW(A5)))</f>
        <v>18.166666666666668</v>
      </c>
      <c r="U6" s="4">
        <f>AVERAGE(INDEX('Raw Data'!C$218:Z$229, , ROW(A5)))</f>
        <v>18.583333333333332</v>
      </c>
      <c r="V6" s="4">
        <f>AVERAGE(INDEX('Raw Data'!C$230:Z$241, , ROW(A5)))</f>
        <v>19.833333333333332</v>
      </c>
      <c r="W6" s="4">
        <f>AVERAGE(INDEX('Raw Data'!C$242:Z$253, , ROW(A5)))</f>
        <v>21.25</v>
      </c>
      <c r="X6" s="4">
        <f>AVERAGE(INDEX('Raw Data'!C$254:Z$265, , ROW(A5)))</f>
        <v>26.75</v>
      </c>
      <c r="Y6" s="4">
        <f>AVERAGE(INDEX('Raw Data'!C$266:Z$267, , ROW(A5)))</f>
        <v>43</v>
      </c>
      <c r="Z6" s="4">
        <f t="shared" si="0"/>
        <v>35.634057971014492</v>
      </c>
      <c r="AA6" s="4">
        <f t="shared" si="1"/>
        <v>0</v>
      </c>
      <c r="AB6" s="4">
        <f t="shared" si="2"/>
        <v>89.333333333333329</v>
      </c>
      <c r="AC6" s="4">
        <f t="shared" si="3"/>
        <v>43</v>
      </c>
      <c r="AD6" s="5" t="str">
        <f t="shared" si="4"/>
        <v>N/A</v>
      </c>
      <c r="AE6" s="20"/>
    </row>
    <row r="7" spans="1:31" ht="15.6" x14ac:dyDescent="0.3">
      <c r="A7" s="19">
        <v>0</v>
      </c>
      <c r="B7" s="4" t="s">
        <v>355</v>
      </c>
      <c r="C7" s="4">
        <f>AVERAGE(INDEX('Raw Data'!C$2:Z$13, , ROW(A6)))</f>
        <v>0</v>
      </c>
      <c r="D7" s="4">
        <f>AVERAGE(INDEX('Raw Data'!C$14:Z$25, , ROW(A6)))</f>
        <v>0</v>
      </c>
      <c r="E7" s="4">
        <f>AVERAGE(INDEX('Raw Data'!C$26:Z$37, , ROW(A6)))</f>
        <v>0</v>
      </c>
      <c r="F7" s="4">
        <f>AVERAGE(INDEX('Raw Data'!C$38:Z$49, , ROW(A6)))</f>
        <v>0</v>
      </c>
      <c r="G7" s="4">
        <f>AVERAGE(INDEX('Raw Data'!C$50:Z$61, , ROW(A6)))</f>
        <v>0</v>
      </c>
      <c r="H7" s="4">
        <f>AVERAGE(INDEX('Raw Data'!C$62:Z$73, , ROW(A6)))</f>
        <v>5.166666666666667</v>
      </c>
      <c r="I7" s="4">
        <f>AVERAGE(INDEX('Raw Data'!C$74:Z$85, , ROW(A6)))</f>
        <v>5.333333333333333</v>
      </c>
      <c r="J7" s="4">
        <f>AVERAGE(INDEX('Raw Data'!C$86:Z$97, , ROW(A6)))</f>
        <v>0</v>
      </c>
      <c r="K7" s="4">
        <f>AVERAGE(INDEX('Raw Data'!C$98:Z$109, , ROW(A6)))</f>
        <v>4.833333333333333</v>
      </c>
      <c r="L7" s="4">
        <f>AVERAGE(INDEX('Raw Data'!C$110:Z$121, , ROW(A6)))</f>
        <v>2.1666666666666665</v>
      </c>
      <c r="M7" s="4">
        <f>AVERAGE(INDEX('Raw Data'!C$122:Z$133, , ROW(A6)))</f>
        <v>1.5833333333333333</v>
      </c>
      <c r="N7" s="4">
        <f>AVERAGE(INDEX('Raw Data'!C$134:Z$145, , ROW(A6)))</f>
        <v>5.166666666666667</v>
      </c>
      <c r="O7" s="4">
        <f>AVERAGE(INDEX('Raw Data'!C$146:Z$157, , ROW(A6)))</f>
        <v>6.666666666666667</v>
      </c>
      <c r="P7" s="4">
        <f>AVERAGE(INDEX('Raw Data'!C$158:Z$169, , ROW(A6)))</f>
        <v>7.083333333333333</v>
      </c>
      <c r="Q7" s="4">
        <f>AVERAGE(INDEX('Raw Data'!C$170:Z$181, , ROW(A6)))</f>
        <v>8.25</v>
      </c>
      <c r="R7" s="4">
        <f>AVERAGE(INDEX('Raw Data'!C$182:Z$193, , ROW(A6)))</f>
        <v>3.25</v>
      </c>
      <c r="S7" s="4">
        <f>AVERAGE(INDEX('Raw Data'!C$194:Z$205, , ROW(A6)))</f>
        <v>7.333333333333333</v>
      </c>
      <c r="T7" s="4">
        <f>AVERAGE(INDEX('Raw Data'!C$206:Z$217, , ROW(A6)))</f>
        <v>5.083333333333333</v>
      </c>
      <c r="U7" s="4">
        <f>AVERAGE(INDEX('Raw Data'!C$218:Z$229, , ROW(A6)))</f>
        <v>18.916666666666668</v>
      </c>
      <c r="V7" s="4">
        <f>AVERAGE(INDEX('Raw Data'!C$230:Z$241, , ROW(A6)))</f>
        <v>18.333333333333332</v>
      </c>
      <c r="W7" s="4">
        <f>AVERAGE(INDEX('Raw Data'!C$242:Z$253, , ROW(A6)))</f>
        <v>13.666666666666666</v>
      </c>
      <c r="X7" s="4">
        <f>AVERAGE(INDEX('Raw Data'!C$254:Z$265, , ROW(A6)))</f>
        <v>34.083333333333336</v>
      </c>
      <c r="Y7" s="4">
        <f>AVERAGE(INDEX('Raw Data'!C$266:Z$267, , ROW(A6)))</f>
        <v>47.5</v>
      </c>
      <c r="Z7" s="4">
        <f t="shared" si="0"/>
        <v>8.4528985507246386</v>
      </c>
      <c r="AA7" s="4">
        <f t="shared" si="1"/>
        <v>0</v>
      </c>
      <c r="AB7" s="4">
        <f t="shared" si="2"/>
        <v>47.5</v>
      </c>
      <c r="AC7" s="4">
        <f t="shared" si="3"/>
        <v>47.5</v>
      </c>
      <c r="AD7" s="5" t="str">
        <f t="shared" si="4"/>
        <v>N/A</v>
      </c>
      <c r="AE7" s="20"/>
    </row>
    <row r="8" spans="1:31" ht="15.6" x14ac:dyDescent="0.3">
      <c r="A8" s="19">
        <v>1</v>
      </c>
      <c r="B8" s="4" t="s">
        <v>356</v>
      </c>
      <c r="C8" s="4">
        <f>AVERAGE(INDEX('Raw Data'!C$2:Z$13, , ROW(A7)))</f>
        <v>0</v>
      </c>
      <c r="D8" s="4">
        <f>AVERAGE(INDEX('Raw Data'!C$14:Z$25, , ROW(A7)))</f>
        <v>0</v>
      </c>
      <c r="E8" s="4">
        <f>AVERAGE(INDEX('Raw Data'!C$26:Z$37, , ROW(A7)))</f>
        <v>0</v>
      </c>
      <c r="F8" s="4">
        <f>AVERAGE(INDEX('Raw Data'!C$38:Z$49, , ROW(A7)))</f>
        <v>0</v>
      </c>
      <c r="G8" s="4">
        <f>AVERAGE(INDEX('Raw Data'!C$50:Z$61, , ROW(A7)))</f>
        <v>0</v>
      </c>
      <c r="H8" s="4">
        <f>AVERAGE(INDEX('Raw Data'!C$62:Z$73, , ROW(A7)))</f>
        <v>0</v>
      </c>
      <c r="I8" s="4">
        <f>AVERAGE(INDEX('Raw Data'!C$74:Z$85, , ROW(A7)))</f>
        <v>0</v>
      </c>
      <c r="J8" s="4">
        <f>AVERAGE(INDEX('Raw Data'!C$86:Z$97, , ROW(A7)))</f>
        <v>8</v>
      </c>
      <c r="K8" s="4">
        <f>AVERAGE(INDEX('Raw Data'!C$98:Z$109, , ROW(A7)))</f>
        <v>13.583333333333334</v>
      </c>
      <c r="L8" s="4">
        <f>AVERAGE(INDEX('Raw Data'!C$110:Z$121, , ROW(A7)))</f>
        <v>18.333333333333332</v>
      </c>
      <c r="M8" s="4">
        <f>AVERAGE(INDEX('Raw Data'!C$122:Z$133, , ROW(A7)))</f>
        <v>27.25</v>
      </c>
      <c r="N8" s="4">
        <f>AVERAGE(INDEX('Raw Data'!C$134:Z$145, , ROW(A7)))</f>
        <v>44.916666666666664</v>
      </c>
      <c r="O8" s="4">
        <f>AVERAGE(INDEX('Raw Data'!C$146:Z$157, , ROW(A7)))</f>
        <v>38.583333333333336</v>
      </c>
      <c r="P8" s="4">
        <f>AVERAGE(INDEX('Raw Data'!C$158:Z$169, , ROW(A7)))</f>
        <v>17.916666666666668</v>
      </c>
      <c r="Q8" s="4">
        <f>AVERAGE(INDEX('Raw Data'!C$170:Z$181, , ROW(A7)))</f>
        <v>62.833333333333336</v>
      </c>
      <c r="R8" s="4">
        <f>AVERAGE(INDEX('Raw Data'!C$182:Z$193, , ROW(A7)))</f>
        <v>37.583333333333336</v>
      </c>
      <c r="S8" s="4">
        <f>AVERAGE(INDEX('Raw Data'!C$194:Z$205, , ROW(A7)))</f>
        <v>53.083333333333336</v>
      </c>
      <c r="T8" s="4">
        <f>AVERAGE(INDEX('Raw Data'!C$206:Z$217, , ROW(A7)))</f>
        <v>42.583333333333336</v>
      </c>
      <c r="U8" s="4">
        <f>AVERAGE(INDEX('Raw Data'!C$218:Z$229, , ROW(A7)))</f>
        <v>45</v>
      </c>
      <c r="V8" s="4">
        <f>AVERAGE(INDEX('Raw Data'!C$230:Z$241, , ROW(A7)))</f>
        <v>69.583333333333329</v>
      </c>
      <c r="W8" s="4">
        <f>AVERAGE(INDEX('Raw Data'!C$242:Z$253, , ROW(A7)))</f>
        <v>54.25</v>
      </c>
      <c r="X8" s="4">
        <f>AVERAGE(INDEX('Raw Data'!C$254:Z$265, , ROW(A7)))</f>
        <v>44.75</v>
      </c>
      <c r="Y8" s="4">
        <f>AVERAGE(INDEX('Raw Data'!C$266:Z$267, , ROW(A7)))</f>
        <v>43</v>
      </c>
      <c r="Z8" s="4">
        <f t="shared" si="0"/>
        <v>27.010869565217391</v>
      </c>
      <c r="AA8" s="4">
        <f t="shared" si="1"/>
        <v>0</v>
      </c>
      <c r="AB8" s="4">
        <f t="shared" si="2"/>
        <v>69.583333333333329</v>
      </c>
      <c r="AC8" s="4">
        <f t="shared" si="3"/>
        <v>43</v>
      </c>
      <c r="AD8" s="5" t="str">
        <f t="shared" si="4"/>
        <v>N/A</v>
      </c>
      <c r="AE8" s="20"/>
    </row>
    <row r="9" spans="1:31" ht="15.6" x14ac:dyDescent="0.3">
      <c r="A9" s="19">
        <v>0</v>
      </c>
      <c r="B9" s="4" t="s">
        <v>357</v>
      </c>
      <c r="C9" s="4">
        <f>AVERAGE(INDEX('Raw Data'!C$2:Z$13, , ROW(A8)))</f>
        <v>0</v>
      </c>
      <c r="D9" s="4">
        <f>AVERAGE(INDEX('Raw Data'!C$14:Z$25, , ROW(A8)))</f>
        <v>0</v>
      </c>
      <c r="E9" s="4">
        <f>AVERAGE(INDEX('Raw Data'!C$26:Z$37, , ROW(A8)))</f>
        <v>8.3333333333333339</v>
      </c>
      <c r="F9" s="4">
        <f>AVERAGE(INDEX('Raw Data'!C$38:Z$49, , ROW(A8)))</f>
        <v>0</v>
      </c>
      <c r="G9" s="4">
        <f>AVERAGE(INDEX('Raw Data'!C$50:Z$61, , ROW(A8)))</f>
        <v>0</v>
      </c>
      <c r="H9" s="4">
        <f>AVERAGE(INDEX('Raw Data'!C$62:Z$73, , ROW(A8)))</f>
        <v>0</v>
      </c>
      <c r="I9" s="4">
        <f>AVERAGE(INDEX('Raw Data'!C$74:Z$85, , ROW(A8)))</f>
        <v>0</v>
      </c>
      <c r="J9" s="4">
        <f>AVERAGE(INDEX('Raw Data'!C$86:Z$97, , ROW(A8)))</f>
        <v>0</v>
      </c>
      <c r="K9" s="4">
        <f>AVERAGE(INDEX('Raw Data'!C$98:Z$109, , ROW(A8)))</f>
        <v>0</v>
      </c>
      <c r="L9" s="4">
        <f>AVERAGE(INDEX('Raw Data'!C$110:Z$121, , ROW(A8)))</f>
        <v>0.91666666666666663</v>
      </c>
      <c r="M9" s="4">
        <f>AVERAGE(INDEX('Raw Data'!C$122:Z$133, , ROW(A8)))</f>
        <v>0</v>
      </c>
      <c r="N9" s="4">
        <f>AVERAGE(INDEX('Raw Data'!C$134:Z$145, , ROW(A8)))</f>
        <v>0</v>
      </c>
      <c r="O9" s="4">
        <f>AVERAGE(INDEX('Raw Data'!C$146:Z$157, , ROW(A8)))</f>
        <v>0</v>
      </c>
      <c r="P9" s="4">
        <f>AVERAGE(INDEX('Raw Data'!C$158:Z$169, , ROW(A8)))</f>
        <v>0</v>
      </c>
      <c r="Q9" s="4">
        <f>AVERAGE(INDEX('Raw Data'!C$170:Z$181, , ROW(A8)))</f>
        <v>0.83333333333333337</v>
      </c>
      <c r="R9" s="4">
        <f>AVERAGE(INDEX('Raw Data'!C$182:Z$193, , ROW(A8)))</f>
        <v>0</v>
      </c>
      <c r="S9" s="4">
        <f>AVERAGE(INDEX('Raw Data'!C$194:Z$205, , ROW(A8)))</f>
        <v>0</v>
      </c>
      <c r="T9" s="4">
        <f>AVERAGE(INDEX('Raw Data'!C$206:Z$217, , ROW(A8)))</f>
        <v>0.83333333333333337</v>
      </c>
      <c r="U9" s="4">
        <f>AVERAGE(INDEX('Raw Data'!C$218:Z$229, , ROW(A8)))</f>
        <v>0</v>
      </c>
      <c r="V9" s="4">
        <f>AVERAGE(INDEX('Raw Data'!C$230:Z$241, , ROW(A8)))</f>
        <v>1.5833333333333333</v>
      </c>
      <c r="W9" s="4">
        <f>AVERAGE(INDEX('Raw Data'!C$242:Z$253, , ROW(A8)))</f>
        <v>0</v>
      </c>
      <c r="X9" s="4">
        <f>AVERAGE(INDEX('Raw Data'!C$254:Z$265, , ROW(A8)))</f>
        <v>5.25</v>
      </c>
      <c r="Y9" s="4">
        <f>AVERAGE(INDEX('Raw Data'!C$266:Z$267, , ROW(A8)))</f>
        <v>16</v>
      </c>
      <c r="Z9" s="4">
        <f t="shared" si="0"/>
        <v>1.4673913043478262</v>
      </c>
      <c r="AA9" s="4">
        <f t="shared" si="1"/>
        <v>0</v>
      </c>
      <c r="AB9" s="4">
        <f t="shared" si="2"/>
        <v>16</v>
      </c>
      <c r="AC9" s="4">
        <f t="shared" si="3"/>
        <v>16</v>
      </c>
      <c r="AD9" s="5" t="str">
        <f t="shared" si="4"/>
        <v>N/A</v>
      </c>
      <c r="AE9" s="20"/>
    </row>
    <row r="10" spans="1:31" ht="15.6" x14ac:dyDescent="0.3">
      <c r="A10" s="19">
        <v>0</v>
      </c>
      <c r="B10" s="4" t="s">
        <v>358</v>
      </c>
      <c r="C10" s="4">
        <f>AVERAGE(INDEX('Raw Data'!C$2:Z$13, , ROW(A9)))</f>
        <v>0</v>
      </c>
      <c r="D10" s="4">
        <f>AVERAGE(INDEX('Raw Data'!C$14:Z$25, , ROW(A9)))</f>
        <v>13.75</v>
      </c>
      <c r="E10" s="4">
        <f>AVERAGE(INDEX('Raw Data'!C$26:Z$37, , ROW(A9)))</f>
        <v>14.25</v>
      </c>
      <c r="F10" s="4">
        <f>AVERAGE(INDEX('Raw Data'!C$38:Z$49, , ROW(A9)))</f>
        <v>19.333333333333332</v>
      </c>
      <c r="G10" s="4">
        <f>AVERAGE(INDEX('Raw Data'!C$50:Z$61, , ROW(A9)))</f>
        <v>16.5</v>
      </c>
      <c r="H10" s="4">
        <f>AVERAGE(INDEX('Raw Data'!C$62:Z$73, , ROW(A9)))</f>
        <v>16.083333333333332</v>
      </c>
      <c r="I10" s="4">
        <f>AVERAGE(INDEX('Raw Data'!C$74:Z$85, , ROW(A9)))</f>
        <v>13.666666666666666</v>
      </c>
      <c r="J10" s="4">
        <f>AVERAGE(INDEX('Raw Data'!C$86:Z$97, , ROW(A9)))</f>
        <v>13.75</v>
      </c>
      <c r="K10" s="4">
        <f>AVERAGE(INDEX('Raw Data'!C$98:Z$109, , ROW(A9)))</f>
        <v>14.5</v>
      </c>
      <c r="L10" s="4">
        <f>AVERAGE(INDEX('Raw Data'!C$110:Z$121, , ROW(A9)))</f>
        <v>17.5</v>
      </c>
      <c r="M10" s="4">
        <f>AVERAGE(INDEX('Raw Data'!C$122:Z$133, , ROW(A9)))</f>
        <v>15.666666666666666</v>
      </c>
      <c r="N10" s="4">
        <f>AVERAGE(INDEX('Raw Data'!C$134:Z$145, , ROW(A9)))</f>
        <v>16.166666666666668</v>
      </c>
      <c r="O10" s="4">
        <f>AVERAGE(INDEX('Raw Data'!C$146:Z$157, , ROW(A9)))</f>
        <v>16.583333333333332</v>
      </c>
      <c r="P10" s="4">
        <f>AVERAGE(INDEX('Raw Data'!C$158:Z$169, , ROW(A9)))</f>
        <v>15.166666666666666</v>
      </c>
      <c r="Q10" s="4">
        <f>AVERAGE(INDEX('Raw Data'!C$170:Z$181, , ROW(A9)))</f>
        <v>15.75</v>
      </c>
      <c r="R10" s="4">
        <f>AVERAGE(INDEX('Raw Data'!C$182:Z$193, , ROW(A9)))</f>
        <v>13.833333333333334</v>
      </c>
      <c r="S10" s="4">
        <f>AVERAGE(INDEX('Raw Data'!C$194:Z$205, , ROW(A9)))</f>
        <v>14.666666666666666</v>
      </c>
      <c r="T10" s="4">
        <f>AVERAGE(INDEX('Raw Data'!C$206:Z$217, , ROW(A9)))</f>
        <v>11.5</v>
      </c>
      <c r="U10" s="4">
        <f>AVERAGE(INDEX('Raw Data'!C$218:Z$229, , ROW(A9)))</f>
        <v>15.833333333333334</v>
      </c>
      <c r="V10" s="4">
        <f>AVERAGE(INDEX('Raw Data'!C$230:Z$241, , ROW(A9)))</f>
        <v>14.416666666666666</v>
      </c>
      <c r="W10" s="4">
        <f>AVERAGE(INDEX('Raw Data'!C$242:Z$253, , ROW(A9)))</f>
        <v>19.25</v>
      </c>
      <c r="X10" s="4">
        <f>AVERAGE(INDEX('Raw Data'!C$254:Z$265, , ROW(A9)))</f>
        <v>18.166666666666668</v>
      </c>
      <c r="Y10" s="4">
        <f>AVERAGE(INDEX('Raw Data'!C$266:Z$267, , ROW(A9)))</f>
        <v>25</v>
      </c>
      <c r="Z10" s="4">
        <f t="shared" si="0"/>
        <v>15.275362318840578</v>
      </c>
      <c r="AA10" s="4">
        <f t="shared" si="1"/>
        <v>0</v>
      </c>
      <c r="AB10" s="4">
        <f t="shared" si="2"/>
        <v>25</v>
      </c>
      <c r="AC10" s="4">
        <f t="shared" si="3"/>
        <v>25</v>
      </c>
      <c r="AD10" s="5" t="str">
        <f t="shared" si="4"/>
        <v>N/A</v>
      </c>
      <c r="AE10" s="20"/>
    </row>
    <row r="11" spans="1:31" ht="15.6" x14ac:dyDescent="0.3">
      <c r="A11" s="19">
        <v>1</v>
      </c>
      <c r="B11" s="4" t="s">
        <v>359</v>
      </c>
      <c r="C11" s="4">
        <f>AVERAGE(INDEX('Raw Data'!C$2:Z$13, , ROW(A10)))</f>
        <v>83.75</v>
      </c>
      <c r="D11" s="4">
        <f>AVERAGE(INDEX('Raw Data'!C$14:Z$25, , ROW(A10)))</f>
        <v>64.5</v>
      </c>
      <c r="E11" s="4">
        <f>AVERAGE(INDEX('Raw Data'!C$26:Z$37, , ROW(A10)))</f>
        <v>54.916666666666664</v>
      </c>
      <c r="F11" s="4">
        <f>AVERAGE(INDEX('Raw Data'!C$38:Z$49, , ROW(A10)))</f>
        <v>40.583333333333336</v>
      </c>
      <c r="G11" s="4">
        <f>AVERAGE(INDEX('Raw Data'!C$50:Z$61, , ROW(A10)))</f>
        <v>23.416666666666668</v>
      </c>
      <c r="H11" s="4">
        <f>AVERAGE(INDEX('Raw Data'!C$62:Z$73, , ROW(A10)))</f>
        <v>17.25</v>
      </c>
      <c r="I11" s="4">
        <f>AVERAGE(INDEX('Raw Data'!C$74:Z$85, , ROW(A10)))</f>
        <v>11.5</v>
      </c>
      <c r="J11" s="4">
        <f>AVERAGE(INDEX('Raw Data'!C$86:Z$97, , ROW(A10)))</f>
        <v>8.1666666666666661</v>
      </c>
      <c r="K11" s="4">
        <f>AVERAGE(INDEX('Raw Data'!C$98:Z$109, , ROW(A10)))</f>
        <v>7.25</v>
      </c>
      <c r="L11" s="4">
        <f>AVERAGE(INDEX('Raw Data'!C$110:Z$121, , ROW(A10)))</f>
        <v>6.666666666666667</v>
      </c>
      <c r="M11" s="4">
        <f>AVERAGE(INDEX('Raw Data'!C$122:Z$133, , ROW(A10)))</f>
        <v>6.083333333333333</v>
      </c>
      <c r="N11" s="4">
        <f>AVERAGE(INDEX('Raw Data'!C$134:Z$145, , ROW(A10)))</f>
        <v>5.416666666666667</v>
      </c>
      <c r="O11" s="4">
        <f>AVERAGE(INDEX('Raw Data'!C$146:Z$157, , ROW(A10)))</f>
        <v>4.083333333333333</v>
      </c>
      <c r="P11" s="4">
        <f>AVERAGE(INDEX('Raw Data'!C$158:Z$169, , ROW(A10)))</f>
        <v>2.75</v>
      </c>
      <c r="Q11" s="4">
        <f>AVERAGE(INDEX('Raw Data'!C$170:Z$181, , ROW(A10)))</f>
        <v>2.9166666666666665</v>
      </c>
      <c r="R11" s="4">
        <f>AVERAGE(INDEX('Raw Data'!C$182:Z$193, , ROW(A10)))</f>
        <v>3</v>
      </c>
      <c r="S11" s="4">
        <f>AVERAGE(INDEX('Raw Data'!C$194:Z$205, , ROW(A10)))</f>
        <v>3</v>
      </c>
      <c r="T11" s="4">
        <f>AVERAGE(INDEX('Raw Data'!C$206:Z$217, , ROW(A10)))</f>
        <v>2.5833333333333335</v>
      </c>
      <c r="U11" s="4">
        <f>AVERAGE(INDEX('Raw Data'!C$218:Z$229, , ROW(A10)))</f>
        <v>2.75</v>
      </c>
      <c r="V11" s="4">
        <f>AVERAGE(INDEX('Raw Data'!C$230:Z$241, , ROW(A10)))</f>
        <v>3</v>
      </c>
      <c r="W11" s="4">
        <f>AVERAGE(INDEX('Raw Data'!C$242:Z$253, , ROW(A10)))</f>
        <v>3.5833333333333335</v>
      </c>
      <c r="X11" s="4">
        <f>AVERAGE(INDEX('Raw Data'!C$254:Z$265, , ROW(A10)))</f>
        <v>3.5833333333333335</v>
      </c>
      <c r="Y11" s="4">
        <f>AVERAGE(INDEX('Raw Data'!C$266:Z$267, , ROW(A10)))</f>
        <v>4</v>
      </c>
      <c r="Z11" s="4">
        <f t="shared" si="0"/>
        <v>15.858695652173912</v>
      </c>
      <c r="AA11" s="4">
        <f t="shared" si="1"/>
        <v>2.5833333333333335</v>
      </c>
      <c r="AB11" s="4">
        <f t="shared" si="2"/>
        <v>83.75</v>
      </c>
      <c r="AC11" s="4">
        <f t="shared" si="3"/>
        <v>-79.75</v>
      </c>
      <c r="AD11" s="5">
        <f t="shared" si="4"/>
        <v>-95.223880597014926</v>
      </c>
      <c r="AE11" s="20"/>
    </row>
    <row r="12" spans="1:31" ht="15.6" x14ac:dyDescent="0.3">
      <c r="A12" s="4"/>
      <c r="B12" s="26" t="s">
        <v>360</v>
      </c>
      <c r="C12" s="4">
        <f t="shared" ref="C12:Y12" si="5">AVERAGE(C2:C11)</f>
        <v>17.43333333333333</v>
      </c>
      <c r="D12" s="4">
        <f>AVERAGE(D2:D11)</f>
        <v>16.016666666666669</v>
      </c>
      <c r="E12" s="4">
        <f t="shared" si="5"/>
        <v>15.091666666666665</v>
      </c>
      <c r="F12" s="4">
        <f t="shared" si="5"/>
        <v>12.708333333333334</v>
      </c>
      <c r="G12" s="4">
        <f t="shared" si="5"/>
        <v>12.991666666666665</v>
      </c>
      <c r="H12" s="4">
        <f t="shared" si="5"/>
        <v>15.225</v>
      </c>
      <c r="I12" s="4">
        <f t="shared" si="5"/>
        <v>16.324999999999999</v>
      </c>
      <c r="J12" s="4">
        <f t="shared" si="5"/>
        <v>17.741666666666667</v>
      </c>
      <c r="K12" s="4">
        <f t="shared" si="5"/>
        <v>19.291666666666668</v>
      </c>
      <c r="L12" s="4">
        <f t="shared" si="5"/>
        <v>21.5</v>
      </c>
      <c r="M12" s="4">
        <f t="shared" si="5"/>
        <v>22.058333333333334</v>
      </c>
      <c r="N12" s="4">
        <f t="shared" si="5"/>
        <v>23.43333333333333</v>
      </c>
      <c r="O12" s="4">
        <f t="shared" si="5"/>
        <v>17.06666666666667</v>
      </c>
      <c r="P12" s="4">
        <f t="shared" si="5"/>
        <v>12.141666666666667</v>
      </c>
      <c r="Q12" s="4">
        <f t="shared" si="5"/>
        <v>17.5</v>
      </c>
      <c r="R12" s="4">
        <f t="shared" si="5"/>
        <v>13.516666666666669</v>
      </c>
      <c r="S12" s="4">
        <f t="shared" si="5"/>
        <v>17.216666666666665</v>
      </c>
      <c r="T12" s="4">
        <f t="shared" si="5"/>
        <v>13.575000000000003</v>
      </c>
      <c r="U12" s="4">
        <f t="shared" si="5"/>
        <v>15.591666666666669</v>
      </c>
      <c r="V12" s="4">
        <f t="shared" si="5"/>
        <v>19.483333333333331</v>
      </c>
      <c r="W12" s="4">
        <f t="shared" si="5"/>
        <v>19.000000000000004</v>
      </c>
      <c r="X12" s="4">
        <f t="shared" si="5"/>
        <v>24.000000000000004</v>
      </c>
      <c r="Y12" s="4">
        <f t="shared" si="5"/>
        <v>34.15</v>
      </c>
      <c r="Z12" s="4"/>
      <c r="AA12" s="4"/>
      <c r="AB12" s="4"/>
      <c r="AC12" s="4"/>
      <c r="AD12" s="5"/>
      <c r="AE12" s="17"/>
    </row>
    <row r="14" spans="1:31" x14ac:dyDescent="0.3">
      <c r="A14" t="s">
        <v>383</v>
      </c>
      <c r="AC14" t="s">
        <v>390</v>
      </c>
    </row>
    <row r="15" spans="1:31" x14ac:dyDescent="0.3">
      <c r="AC15" t="s">
        <v>384</v>
      </c>
    </row>
  </sheetData>
  <conditionalFormatting sqref="C12:Y1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2:AB1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{AFF06A3B-7264-4F4B-ADF3-38A60EB4D724}</x14:id>
        </ext>
      </extLst>
    </cfRule>
  </conditionalFormatting>
  <conditionalFormatting sqref="AC2:AD11">
    <cfRule type="cellIs" dxfId="5" priority="3" operator="greaterThan">
      <formula>0</formula>
    </cfRule>
    <cfRule type="cellIs" dxfId="4" priority="4" operator="lessThan">
      <formula>0</formula>
    </cfRule>
  </conditionalFormatting>
  <pageMargins left="0.75" right="0.75" top="1" bottom="1" header="0.5" footer="0.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FF06A3B-7264-4F4B-ADF3-38A60EB4D72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AB2:AB11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5"/>
  <sheetViews>
    <sheetView zoomScale="94" zoomScaleNormal="94" workbookViewId="0">
      <selection activeCell="U14" sqref="U14"/>
    </sheetView>
  </sheetViews>
  <sheetFormatPr defaultRowHeight="14.4" x14ac:dyDescent="0.3"/>
  <cols>
    <col min="2" max="2" width="7.5546875" customWidth="1"/>
    <col min="3" max="3" width="12.44140625" bestFit="1" customWidth="1"/>
    <col min="4" max="4" width="11.109375" bestFit="1" customWidth="1"/>
    <col min="5" max="5" width="6.6640625" customWidth="1"/>
    <col min="6" max="6" width="8.109375" bestFit="1" customWidth="1"/>
    <col min="7" max="7" width="8.33203125" bestFit="1" customWidth="1"/>
    <col min="8" max="8" width="15.33203125" bestFit="1" customWidth="1"/>
    <col min="9" max="9" width="15.77734375" bestFit="1" customWidth="1"/>
    <col min="10" max="10" width="12.109375" bestFit="1" customWidth="1"/>
    <col min="11" max="11" width="10.109375" bestFit="1" customWidth="1"/>
    <col min="12" max="12" width="7.33203125" bestFit="1" customWidth="1"/>
    <col min="13" max="13" width="5.77734375" customWidth="1"/>
    <col min="14" max="14" width="4.44140625" bestFit="1" customWidth="1"/>
    <col min="15" max="15" width="6" customWidth="1"/>
    <col min="16" max="16" width="7" bestFit="1" customWidth="1"/>
    <col min="17" max="17" width="8.6640625" bestFit="1" customWidth="1"/>
    <col min="18" max="18" width="9.109375" customWidth="1"/>
    <col min="20" max="20" width="5.33203125" bestFit="1" customWidth="1"/>
    <col min="21" max="21" width="12.44140625" bestFit="1" customWidth="1"/>
    <col min="22" max="22" width="11.109375" bestFit="1" customWidth="1"/>
    <col min="23" max="23" width="5.21875" bestFit="1" customWidth="1"/>
    <col min="24" max="24" width="8.109375" bestFit="1" customWidth="1"/>
    <col min="25" max="25" width="8.33203125" bestFit="1" customWidth="1"/>
    <col min="26" max="26" width="15.33203125" bestFit="1" customWidth="1"/>
    <col min="27" max="27" width="15.77734375" bestFit="1" customWidth="1"/>
    <col min="28" max="28" width="12.109375" bestFit="1" customWidth="1"/>
    <col min="29" max="29" width="10.109375" bestFit="1" customWidth="1"/>
    <col min="30" max="30" width="7.33203125" bestFit="1" customWidth="1"/>
    <col min="31" max="31" width="6.44140625" customWidth="1"/>
    <col min="32" max="32" width="9.44140625" customWidth="1"/>
    <col min="33" max="33" width="7.33203125" customWidth="1"/>
    <col min="34" max="34" width="44.33203125" bestFit="1" customWidth="1"/>
  </cols>
  <sheetData>
    <row r="1" spans="1:18" x14ac:dyDescent="0.3">
      <c r="A1" s="27"/>
      <c r="B1" s="16" t="s">
        <v>361</v>
      </c>
      <c r="C1" s="16" t="s">
        <v>350</v>
      </c>
      <c r="D1" s="16" t="s">
        <v>351</v>
      </c>
      <c r="E1" s="16" t="s">
        <v>352</v>
      </c>
      <c r="F1" s="16" t="s">
        <v>353</v>
      </c>
      <c r="G1" s="16" t="s">
        <v>354</v>
      </c>
      <c r="H1" s="16" t="s">
        <v>355</v>
      </c>
      <c r="I1" s="16" t="s">
        <v>356</v>
      </c>
      <c r="J1" s="16" t="s">
        <v>357</v>
      </c>
      <c r="K1" s="16" t="s">
        <v>358</v>
      </c>
      <c r="L1" s="16" t="s">
        <v>359</v>
      </c>
      <c r="M1" s="16" t="s">
        <v>345</v>
      </c>
      <c r="N1" s="16" t="s">
        <v>346</v>
      </c>
      <c r="O1" s="16" t="s">
        <v>347</v>
      </c>
      <c r="P1" s="16" t="s">
        <v>362</v>
      </c>
      <c r="Q1" s="16" t="s">
        <v>363</v>
      </c>
      <c r="R1" s="16" t="s">
        <v>10</v>
      </c>
    </row>
    <row r="2" spans="1:18" x14ac:dyDescent="0.3">
      <c r="A2" s="19"/>
      <c r="B2" s="19">
        <v>2004</v>
      </c>
      <c r="C2" s="4" cm="1">
        <f t="array" ref="C2:L24">TRANSPOSE(OAM!C2:Y11)</f>
        <v>59.5</v>
      </c>
      <c r="D2" s="4">
        <v>0</v>
      </c>
      <c r="E2" s="4">
        <v>31.083333333333332</v>
      </c>
      <c r="F2" s="4">
        <v>0</v>
      </c>
      <c r="G2" s="4">
        <v>0</v>
      </c>
      <c r="H2" s="4">
        <v>0</v>
      </c>
      <c r="I2" s="4">
        <v>0</v>
      </c>
      <c r="J2" s="4">
        <v>0</v>
      </c>
      <c r="K2" s="4">
        <v>0</v>
      </c>
      <c r="L2" s="4">
        <v>83.75</v>
      </c>
      <c r="M2" s="4">
        <f t="shared" ref="M2:M24" si="0">AVERAGE(C2:L2)</f>
        <v>17.43333333333333</v>
      </c>
      <c r="N2" s="4">
        <f t="shared" ref="N2:N24" si="1">MIN(C2:L2)</f>
        <v>0</v>
      </c>
      <c r="O2" s="4">
        <f t="shared" ref="O2:O24" si="2">MAX(C2:L2)</f>
        <v>83.75</v>
      </c>
      <c r="P2" s="4" t="str">
        <f>IF(2=2,"N/A",M2-M1)</f>
        <v>N/A</v>
      </c>
      <c r="Q2" s="5" t="str">
        <f>IF(2=2,"N/A",IF(M1=0,"N/A",(M2-M1)/M1*100))</f>
        <v>N/A</v>
      </c>
      <c r="R2" s="4" t="e">
        <f t="shared" ref="R2:R24" si="3">RANK(Q2,Q2:Q24,0)</f>
        <v>#VALUE!</v>
      </c>
    </row>
    <row r="3" spans="1:18" x14ac:dyDescent="0.3">
      <c r="A3" s="19"/>
      <c r="B3" s="19">
        <v>2005</v>
      </c>
      <c r="C3" s="4">
        <v>53.666666666666664</v>
      </c>
      <c r="D3" s="4">
        <v>0</v>
      </c>
      <c r="E3" s="4">
        <v>20.333333333333332</v>
      </c>
      <c r="F3" s="4">
        <v>0</v>
      </c>
      <c r="G3" s="4">
        <v>7.916666666666667</v>
      </c>
      <c r="H3" s="4">
        <v>0</v>
      </c>
      <c r="I3" s="4">
        <v>0</v>
      </c>
      <c r="J3" s="4">
        <v>0</v>
      </c>
      <c r="K3" s="4">
        <v>13.75</v>
      </c>
      <c r="L3" s="4">
        <v>64.5</v>
      </c>
      <c r="M3" s="4">
        <f t="shared" si="0"/>
        <v>16.016666666666669</v>
      </c>
      <c r="N3" s="4">
        <f t="shared" si="1"/>
        <v>0</v>
      </c>
      <c r="O3" s="4">
        <f t="shared" si="2"/>
        <v>64.5</v>
      </c>
      <c r="P3" s="4">
        <f>IF(3=2,"N/A",M3-M2)</f>
        <v>-1.4166666666666607</v>
      </c>
      <c r="Q3" s="5">
        <f>IF(3=2,"N/A",IF(M2=0,"N/A",(M3-M2)/M2*100))</f>
        <v>-8.126195028680657</v>
      </c>
      <c r="R3" s="4">
        <f t="shared" si="3"/>
        <v>17</v>
      </c>
    </row>
    <row r="4" spans="1:18" x14ac:dyDescent="0.3">
      <c r="A4" s="19"/>
      <c r="B4" s="19">
        <v>2006</v>
      </c>
      <c r="C4" s="4">
        <v>37.666666666666664</v>
      </c>
      <c r="D4" s="4">
        <v>0</v>
      </c>
      <c r="E4" s="4">
        <v>17.5</v>
      </c>
      <c r="F4" s="4">
        <v>4.75</v>
      </c>
      <c r="G4" s="4">
        <v>13.5</v>
      </c>
      <c r="H4" s="4">
        <v>0</v>
      </c>
      <c r="I4" s="4">
        <v>0</v>
      </c>
      <c r="J4" s="4">
        <v>8.3333333333333339</v>
      </c>
      <c r="K4" s="4">
        <v>14.25</v>
      </c>
      <c r="L4" s="4">
        <v>54.916666666666664</v>
      </c>
      <c r="M4" s="4">
        <f t="shared" si="0"/>
        <v>15.091666666666665</v>
      </c>
      <c r="N4" s="4">
        <f t="shared" si="1"/>
        <v>0</v>
      </c>
      <c r="O4" s="4">
        <f t="shared" si="2"/>
        <v>54.916666666666664</v>
      </c>
      <c r="P4" s="4">
        <f>IF(4=2,"N/A",M4-M3)</f>
        <v>-0.92500000000000426</v>
      </c>
      <c r="Q4" s="5">
        <f>IF(4=2,"N/A",IF(M3=0,"N/A",(M4-M3)/M3*100))</f>
        <v>-5.7752341311134492</v>
      </c>
      <c r="R4" s="4">
        <f t="shared" si="3"/>
        <v>16</v>
      </c>
    </row>
    <row r="5" spans="1:18" x14ac:dyDescent="0.3">
      <c r="A5" s="19"/>
      <c r="B5" s="19">
        <v>2007</v>
      </c>
      <c r="C5" s="4">
        <v>31.166666666666668</v>
      </c>
      <c r="D5" s="4">
        <v>0</v>
      </c>
      <c r="E5" s="4">
        <v>13.5</v>
      </c>
      <c r="F5" s="4">
        <v>4.5</v>
      </c>
      <c r="G5" s="4">
        <v>18</v>
      </c>
      <c r="H5" s="4">
        <v>0</v>
      </c>
      <c r="I5" s="4">
        <v>0</v>
      </c>
      <c r="J5" s="4">
        <v>0</v>
      </c>
      <c r="K5" s="4">
        <v>19.333333333333332</v>
      </c>
      <c r="L5" s="4">
        <v>40.583333333333336</v>
      </c>
      <c r="M5" s="4">
        <f t="shared" si="0"/>
        <v>12.708333333333334</v>
      </c>
      <c r="N5" s="4">
        <f t="shared" si="1"/>
        <v>0</v>
      </c>
      <c r="O5" s="4">
        <f t="shared" si="2"/>
        <v>40.583333333333336</v>
      </c>
      <c r="P5" s="4">
        <f>IF(5=2,"N/A",M5-M4)</f>
        <v>-2.3833333333333311</v>
      </c>
      <c r="Q5" s="5">
        <f>IF(5=2,"N/A",IF(M4=0,"N/A",(M5-M4)/M4*100))</f>
        <v>-15.792379900607386</v>
      </c>
      <c r="R5" s="4">
        <f t="shared" si="3"/>
        <v>16</v>
      </c>
    </row>
    <row r="6" spans="1:18" x14ac:dyDescent="0.3">
      <c r="A6" s="19"/>
      <c r="B6" s="19">
        <v>2008</v>
      </c>
      <c r="C6" s="4">
        <v>28.5</v>
      </c>
      <c r="D6" s="4">
        <v>0</v>
      </c>
      <c r="E6" s="4">
        <v>13.083333333333334</v>
      </c>
      <c r="F6" s="4">
        <v>12.25</v>
      </c>
      <c r="G6" s="4">
        <v>36.166666666666664</v>
      </c>
      <c r="H6" s="4">
        <v>0</v>
      </c>
      <c r="I6" s="4">
        <v>0</v>
      </c>
      <c r="J6" s="4">
        <v>0</v>
      </c>
      <c r="K6" s="4">
        <v>16.5</v>
      </c>
      <c r="L6" s="4">
        <v>23.416666666666668</v>
      </c>
      <c r="M6" s="4">
        <f t="shared" si="0"/>
        <v>12.991666666666665</v>
      </c>
      <c r="N6" s="4">
        <f t="shared" si="1"/>
        <v>0</v>
      </c>
      <c r="O6" s="4">
        <f t="shared" si="2"/>
        <v>36.166666666666664</v>
      </c>
      <c r="P6" s="4">
        <f>IF(6=2,"N/A",M6-M5)</f>
        <v>0.28333333333333144</v>
      </c>
      <c r="Q6" s="5">
        <f>IF(6=2,"N/A",IF(M5=0,"N/A",(M6-M5)/M5*100))</f>
        <v>2.2295081967212962</v>
      </c>
      <c r="R6" s="4">
        <f t="shared" si="3"/>
        <v>14</v>
      </c>
    </row>
    <row r="7" spans="1:18" x14ac:dyDescent="0.3">
      <c r="A7" s="19"/>
      <c r="B7" s="19">
        <v>2009</v>
      </c>
      <c r="C7" s="4">
        <v>39.666666666666664</v>
      </c>
      <c r="D7" s="4">
        <v>0</v>
      </c>
      <c r="E7" s="4">
        <v>15.25</v>
      </c>
      <c r="F7" s="4">
        <v>8.6666666666666661</v>
      </c>
      <c r="G7" s="4">
        <v>50.166666666666664</v>
      </c>
      <c r="H7" s="4">
        <v>5.166666666666667</v>
      </c>
      <c r="I7" s="4">
        <v>0</v>
      </c>
      <c r="J7" s="4">
        <v>0</v>
      </c>
      <c r="K7" s="4">
        <v>16.083333333333332</v>
      </c>
      <c r="L7" s="4">
        <v>17.25</v>
      </c>
      <c r="M7" s="4">
        <f t="shared" si="0"/>
        <v>15.225</v>
      </c>
      <c r="N7" s="4">
        <f t="shared" si="1"/>
        <v>0</v>
      </c>
      <c r="O7" s="4">
        <f t="shared" si="2"/>
        <v>50.166666666666664</v>
      </c>
      <c r="P7" s="4">
        <f>IF(7=2,"N/A",M7-M6)</f>
        <v>2.2333333333333343</v>
      </c>
      <c r="Q7" s="5">
        <f>IF(7=2,"N/A",IF(M6=0,"N/A",(M7-M6)/M6*100))</f>
        <v>17.190506735086604</v>
      </c>
      <c r="R7" s="4">
        <f t="shared" si="3"/>
        <v>6</v>
      </c>
    </row>
    <row r="8" spans="1:18" x14ac:dyDescent="0.3">
      <c r="A8" s="19"/>
      <c r="B8" s="19">
        <v>2010</v>
      </c>
      <c r="C8" s="4">
        <v>65.75</v>
      </c>
      <c r="D8" s="4">
        <v>0</v>
      </c>
      <c r="E8" s="4">
        <v>11</v>
      </c>
      <c r="F8" s="4">
        <v>13.333333333333334</v>
      </c>
      <c r="G8" s="4">
        <v>42.666666666666664</v>
      </c>
      <c r="H8" s="4">
        <v>5.333333333333333</v>
      </c>
      <c r="I8" s="4">
        <v>0</v>
      </c>
      <c r="J8" s="4">
        <v>0</v>
      </c>
      <c r="K8" s="4">
        <v>13.666666666666666</v>
      </c>
      <c r="L8" s="4">
        <v>11.5</v>
      </c>
      <c r="M8" s="4">
        <f t="shared" si="0"/>
        <v>16.324999999999999</v>
      </c>
      <c r="N8" s="4">
        <f t="shared" si="1"/>
        <v>0</v>
      </c>
      <c r="O8" s="4">
        <f t="shared" si="2"/>
        <v>65.75</v>
      </c>
      <c r="P8" s="4">
        <f>IF(8=2,"N/A",M8-M7)</f>
        <v>1.0999999999999996</v>
      </c>
      <c r="Q8" s="5">
        <f>IF(8=2,"N/A",IF(M7=0,"N/A",(M8-M7)/M7*100))</f>
        <v>7.2249589490968784</v>
      </c>
      <c r="R8" s="4">
        <f t="shared" si="3"/>
        <v>10</v>
      </c>
    </row>
    <row r="9" spans="1:18" x14ac:dyDescent="0.3">
      <c r="A9" s="19"/>
      <c r="B9" s="19">
        <v>2011</v>
      </c>
      <c r="C9" s="4">
        <v>86.166666666666671</v>
      </c>
      <c r="D9" s="4">
        <v>0</v>
      </c>
      <c r="E9" s="4">
        <v>9</v>
      </c>
      <c r="F9" s="4">
        <v>11.916666666666666</v>
      </c>
      <c r="G9" s="4">
        <v>40.416666666666664</v>
      </c>
      <c r="H9" s="4">
        <v>0</v>
      </c>
      <c r="I9" s="4">
        <v>8</v>
      </c>
      <c r="J9" s="4">
        <v>0</v>
      </c>
      <c r="K9" s="4">
        <v>13.75</v>
      </c>
      <c r="L9" s="4">
        <v>8.1666666666666661</v>
      </c>
      <c r="M9" s="4">
        <f t="shared" si="0"/>
        <v>17.741666666666667</v>
      </c>
      <c r="N9" s="4">
        <f t="shared" si="1"/>
        <v>0</v>
      </c>
      <c r="O9" s="4">
        <f t="shared" si="2"/>
        <v>86.166666666666671</v>
      </c>
      <c r="P9" s="4">
        <f>IF(9=2,"N/A",M9-M8)</f>
        <v>1.4166666666666679</v>
      </c>
      <c r="Q9" s="5">
        <f>IF(9=2,"N/A",IF(M8=0,"N/A",(M9-M8)/M8*100))</f>
        <v>8.677896886166419</v>
      </c>
      <c r="R9" s="4">
        <f t="shared" si="3"/>
        <v>9</v>
      </c>
    </row>
    <row r="10" spans="1:18" x14ac:dyDescent="0.3">
      <c r="A10" s="19"/>
      <c r="B10" s="19">
        <v>2012</v>
      </c>
      <c r="C10" s="4">
        <v>91.083333333333329</v>
      </c>
      <c r="D10" s="4">
        <v>0</v>
      </c>
      <c r="E10" s="4">
        <v>8</v>
      </c>
      <c r="F10" s="4">
        <v>13.583333333333334</v>
      </c>
      <c r="G10" s="4">
        <v>40.083333333333336</v>
      </c>
      <c r="H10" s="4">
        <v>4.833333333333333</v>
      </c>
      <c r="I10" s="4">
        <v>13.583333333333334</v>
      </c>
      <c r="J10" s="4">
        <v>0</v>
      </c>
      <c r="K10" s="4">
        <v>14.5</v>
      </c>
      <c r="L10" s="4">
        <v>7.25</v>
      </c>
      <c r="M10" s="4">
        <f t="shared" si="0"/>
        <v>19.291666666666668</v>
      </c>
      <c r="N10" s="4">
        <f t="shared" si="1"/>
        <v>0</v>
      </c>
      <c r="O10" s="4">
        <f t="shared" si="2"/>
        <v>91.083333333333329</v>
      </c>
      <c r="P10" s="4">
        <f>IF(10=2,"N/A",M10-M9)</f>
        <v>1.5500000000000007</v>
      </c>
      <c r="Q10" s="5">
        <f>IF(10=2,"N/A",IF(M9=0,"N/A",(M10-M9)/M9*100))</f>
        <v>8.7364960075152691</v>
      </c>
      <c r="R10" s="4">
        <f t="shared" si="3"/>
        <v>8</v>
      </c>
    </row>
    <row r="11" spans="1:18" x14ac:dyDescent="0.3">
      <c r="A11" s="19"/>
      <c r="B11" s="19">
        <v>2013</v>
      </c>
      <c r="C11" s="4">
        <v>81.583333333333329</v>
      </c>
      <c r="D11" s="4">
        <v>0</v>
      </c>
      <c r="E11" s="4">
        <v>9.4166666666666661</v>
      </c>
      <c r="F11" s="4">
        <v>13.166666666666666</v>
      </c>
      <c r="G11" s="4">
        <v>65.25</v>
      </c>
      <c r="H11" s="4">
        <v>2.1666666666666665</v>
      </c>
      <c r="I11" s="4">
        <v>18.333333333333332</v>
      </c>
      <c r="J11" s="4">
        <v>0.91666666666666663</v>
      </c>
      <c r="K11" s="4">
        <v>17.5</v>
      </c>
      <c r="L11" s="4">
        <v>6.666666666666667</v>
      </c>
      <c r="M11" s="4">
        <f t="shared" si="0"/>
        <v>21.5</v>
      </c>
      <c r="N11" s="4">
        <f t="shared" si="1"/>
        <v>0</v>
      </c>
      <c r="O11" s="4">
        <f t="shared" si="2"/>
        <v>81.583333333333329</v>
      </c>
      <c r="P11" s="4">
        <f>IF(11=2,"N/A",M11-M10)</f>
        <v>2.2083333333333321</v>
      </c>
      <c r="Q11" s="5">
        <f>IF(11=2,"N/A",IF(M10=0,"N/A",(M11-M10)/M10*100))</f>
        <v>11.447084233261332</v>
      </c>
      <c r="R11" s="4">
        <f t="shared" si="3"/>
        <v>7</v>
      </c>
    </row>
    <row r="12" spans="1:18" x14ac:dyDescent="0.3">
      <c r="A12" s="19"/>
      <c r="B12" s="19">
        <v>2014</v>
      </c>
      <c r="C12" s="4">
        <v>69.083333333333329</v>
      </c>
      <c r="D12" s="4">
        <v>0</v>
      </c>
      <c r="E12" s="4">
        <v>9.5833333333333339</v>
      </c>
      <c r="F12" s="4">
        <v>14.5</v>
      </c>
      <c r="G12" s="4">
        <v>76.833333333333329</v>
      </c>
      <c r="H12" s="4">
        <v>1.5833333333333333</v>
      </c>
      <c r="I12" s="4">
        <v>27.25</v>
      </c>
      <c r="J12" s="4">
        <v>0</v>
      </c>
      <c r="K12" s="4">
        <v>15.666666666666666</v>
      </c>
      <c r="L12" s="4">
        <v>6.083333333333333</v>
      </c>
      <c r="M12" s="4">
        <f t="shared" si="0"/>
        <v>22.058333333333334</v>
      </c>
      <c r="N12" s="4">
        <f t="shared" si="1"/>
        <v>0</v>
      </c>
      <c r="O12" s="4">
        <f t="shared" si="2"/>
        <v>76.833333333333329</v>
      </c>
      <c r="P12" s="4">
        <f>IF(12=2,"N/A",M12-M11)</f>
        <v>0.55833333333333357</v>
      </c>
      <c r="Q12" s="5">
        <f>IF(12=2,"N/A",IF(M11=0,"N/A",(M12-M11)/M11*100))</f>
        <v>2.5968992248062026</v>
      </c>
      <c r="R12" s="4">
        <f t="shared" si="3"/>
        <v>8</v>
      </c>
    </row>
    <row r="13" spans="1:18" x14ac:dyDescent="0.3">
      <c r="A13" s="19"/>
      <c r="B13" s="19">
        <v>2015</v>
      </c>
      <c r="C13" s="4">
        <v>51.25</v>
      </c>
      <c r="D13" s="4">
        <v>0</v>
      </c>
      <c r="E13" s="4">
        <v>9.3333333333333339</v>
      </c>
      <c r="F13" s="4">
        <v>12.75</v>
      </c>
      <c r="G13" s="4">
        <v>89.333333333333329</v>
      </c>
      <c r="H13" s="4">
        <v>5.166666666666667</v>
      </c>
      <c r="I13" s="4">
        <v>44.916666666666664</v>
      </c>
      <c r="J13" s="4">
        <v>0</v>
      </c>
      <c r="K13" s="4">
        <v>16.166666666666668</v>
      </c>
      <c r="L13" s="4">
        <v>5.416666666666667</v>
      </c>
      <c r="M13" s="4">
        <f t="shared" si="0"/>
        <v>23.43333333333333</v>
      </c>
      <c r="N13" s="4">
        <f t="shared" si="1"/>
        <v>0</v>
      </c>
      <c r="O13" s="4">
        <f t="shared" si="2"/>
        <v>89.333333333333329</v>
      </c>
      <c r="P13" s="4">
        <f>IF(13=2,"N/A",M13-M12)</f>
        <v>1.3749999999999964</v>
      </c>
      <c r="Q13" s="5">
        <f>IF(13=2,"N/A",IF(M12=0,"N/A",(M13-M12)/M12*100))</f>
        <v>6.2334718549300936</v>
      </c>
      <c r="R13" s="4">
        <f t="shared" si="3"/>
        <v>7</v>
      </c>
    </row>
    <row r="14" spans="1:18" x14ac:dyDescent="0.3">
      <c r="A14" s="19"/>
      <c r="B14" s="19">
        <v>2016</v>
      </c>
      <c r="C14" s="4">
        <v>22.916666666666668</v>
      </c>
      <c r="D14" s="4">
        <v>0</v>
      </c>
      <c r="E14" s="4">
        <v>9.5</v>
      </c>
      <c r="F14" s="4">
        <v>12.416666666666666</v>
      </c>
      <c r="G14" s="4">
        <v>59.916666666666664</v>
      </c>
      <c r="H14" s="4">
        <v>6.666666666666667</v>
      </c>
      <c r="I14" s="4">
        <v>38.583333333333336</v>
      </c>
      <c r="J14" s="4">
        <v>0</v>
      </c>
      <c r="K14" s="4">
        <v>16.583333333333332</v>
      </c>
      <c r="L14" s="4">
        <v>4.083333333333333</v>
      </c>
      <c r="M14" s="4">
        <f t="shared" si="0"/>
        <v>17.06666666666667</v>
      </c>
      <c r="N14" s="4">
        <f t="shared" si="1"/>
        <v>0</v>
      </c>
      <c r="O14" s="4">
        <f t="shared" si="2"/>
        <v>59.916666666666664</v>
      </c>
      <c r="P14" s="4">
        <f>IF(14=2,"N/A",M14-M13)</f>
        <v>-6.36666666666666</v>
      </c>
      <c r="Q14" s="5">
        <f>IF(14=2,"N/A",IF(M13=0,"N/A",(M14-M13)/M13*100))</f>
        <v>-27.169274537695564</v>
      </c>
      <c r="R14" s="4">
        <f t="shared" si="3"/>
        <v>10</v>
      </c>
    </row>
    <row r="15" spans="1:18" x14ac:dyDescent="0.3">
      <c r="A15" s="19"/>
      <c r="B15" s="19">
        <v>2017</v>
      </c>
      <c r="C15" s="4">
        <v>8.0833333333333339</v>
      </c>
      <c r="D15" s="4">
        <v>0.75</v>
      </c>
      <c r="E15" s="4">
        <v>6</v>
      </c>
      <c r="F15" s="4">
        <v>13.916666666666666</v>
      </c>
      <c r="G15" s="4">
        <v>49.75</v>
      </c>
      <c r="H15" s="4">
        <v>7.083333333333333</v>
      </c>
      <c r="I15" s="4">
        <v>17.916666666666668</v>
      </c>
      <c r="J15" s="4">
        <v>0</v>
      </c>
      <c r="K15" s="4">
        <v>15.166666666666666</v>
      </c>
      <c r="L15" s="4">
        <v>2.75</v>
      </c>
      <c r="M15" s="4">
        <f t="shared" si="0"/>
        <v>12.141666666666667</v>
      </c>
      <c r="N15" s="4">
        <f t="shared" si="1"/>
        <v>0</v>
      </c>
      <c r="O15" s="4">
        <f t="shared" si="2"/>
        <v>49.75</v>
      </c>
      <c r="P15" s="4">
        <f>IF(15=2,"N/A",M15-M14)</f>
        <v>-4.9250000000000025</v>
      </c>
      <c r="Q15" s="5">
        <f>IF(15=2,"N/A",IF(M14=0,"N/A",(M15-M14)/M14*100))</f>
        <v>-28.857421875000011</v>
      </c>
      <c r="R15" s="4">
        <f t="shared" si="3"/>
        <v>10</v>
      </c>
    </row>
    <row r="16" spans="1:18" x14ac:dyDescent="0.3">
      <c r="A16" s="19"/>
      <c r="B16" s="19">
        <v>2018</v>
      </c>
      <c r="C16" s="4">
        <v>22.25</v>
      </c>
      <c r="D16" s="4">
        <v>4.583333333333333</v>
      </c>
      <c r="E16" s="4">
        <v>6.5</v>
      </c>
      <c r="F16" s="4">
        <v>15</v>
      </c>
      <c r="G16" s="4">
        <v>36.083333333333336</v>
      </c>
      <c r="H16" s="4">
        <v>8.25</v>
      </c>
      <c r="I16" s="4">
        <v>62.833333333333336</v>
      </c>
      <c r="J16" s="4">
        <v>0.83333333333333337</v>
      </c>
      <c r="K16" s="4">
        <v>15.75</v>
      </c>
      <c r="L16" s="4">
        <v>2.9166666666666665</v>
      </c>
      <c r="M16" s="4">
        <f t="shared" si="0"/>
        <v>17.5</v>
      </c>
      <c r="N16" s="4">
        <f t="shared" si="1"/>
        <v>0.83333333333333337</v>
      </c>
      <c r="O16" s="4">
        <f t="shared" si="2"/>
        <v>62.833333333333336</v>
      </c>
      <c r="P16" s="4">
        <f>IF(16=2,"N/A",M16-M15)</f>
        <v>5.3583333333333325</v>
      </c>
      <c r="Q16" s="5">
        <f>IF(16=2,"N/A",IF(M15=0,"N/A",(M16-M15)/M15*100))</f>
        <v>44.131777625257371</v>
      </c>
      <c r="R16" s="4">
        <f t="shared" si="3"/>
        <v>1</v>
      </c>
    </row>
    <row r="17" spans="1:18" x14ac:dyDescent="0.3">
      <c r="A17" s="19"/>
      <c r="B17" s="19">
        <v>2019</v>
      </c>
      <c r="C17" s="4">
        <v>27.583333333333332</v>
      </c>
      <c r="D17" s="4">
        <v>4.166666666666667</v>
      </c>
      <c r="E17" s="4">
        <v>7.416666666666667</v>
      </c>
      <c r="F17" s="4">
        <v>13.583333333333334</v>
      </c>
      <c r="G17" s="4">
        <v>24.75</v>
      </c>
      <c r="H17" s="4">
        <v>3.25</v>
      </c>
      <c r="I17" s="4">
        <v>37.583333333333336</v>
      </c>
      <c r="J17" s="4">
        <v>0</v>
      </c>
      <c r="K17" s="4">
        <v>13.833333333333334</v>
      </c>
      <c r="L17" s="4">
        <v>3</v>
      </c>
      <c r="M17" s="4">
        <f t="shared" si="0"/>
        <v>13.516666666666669</v>
      </c>
      <c r="N17" s="4">
        <f t="shared" si="1"/>
        <v>0</v>
      </c>
      <c r="O17" s="4">
        <f t="shared" si="2"/>
        <v>37.583333333333336</v>
      </c>
      <c r="P17" s="4">
        <f>IF(17=2,"N/A",M17-M16)</f>
        <v>-3.9833333333333307</v>
      </c>
      <c r="Q17" s="5">
        <f>IF(17=2,"N/A",IF(M16=0,"N/A",(M17-M16)/M16*100))</f>
        <v>-22.761904761904749</v>
      </c>
      <c r="R17" s="4">
        <f t="shared" si="3"/>
        <v>8</v>
      </c>
    </row>
    <row r="18" spans="1:18" x14ac:dyDescent="0.3">
      <c r="A18" s="19"/>
      <c r="B18" s="19">
        <v>2020</v>
      </c>
      <c r="C18" s="4">
        <v>27.083333333333332</v>
      </c>
      <c r="D18" s="4">
        <v>3.75</v>
      </c>
      <c r="E18" s="4">
        <v>24.166666666666668</v>
      </c>
      <c r="F18" s="4">
        <v>17.916666666666668</v>
      </c>
      <c r="G18" s="4">
        <v>21.166666666666668</v>
      </c>
      <c r="H18" s="4">
        <v>7.333333333333333</v>
      </c>
      <c r="I18" s="4">
        <v>53.083333333333336</v>
      </c>
      <c r="J18" s="4">
        <v>0</v>
      </c>
      <c r="K18" s="4">
        <v>14.666666666666666</v>
      </c>
      <c r="L18" s="4">
        <v>3</v>
      </c>
      <c r="M18" s="4">
        <f t="shared" si="0"/>
        <v>17.216666666666665</v>
      </c>
      <c r="N18" s="4">
        <f t="shared" si="1"/>
        <v>0</v>
      </c>
      <c r="O18" s="4">
        <f t="shared" si="2"/>
        <v>53.083333333333336</v>
      </c>
      <c r="P18" s="4">
        <f>IF(18=2,"N/A",M18-M17)</f>
        <v>3.6999999999999957</v>
      </c>
      <c r="Q18" s="5">
        <f>IF(18=2,"N/A",IF(M17=0,"N/A",(M18-M17)/M17*100))</f>
        <v>27.373612823674438</v>
      </c>
      <c r="R18" s="4">
        <f t="shared" si="3"/>
        <v>2</v>
      </c>
    </row>
    <row r="19" spans="1:18" x14ac:dyDescent="0.3">
      <c r="A19" s="19"/>
      <c r="B19" s="19">
        <v>2021</v>
      </c>
      <c r="C19" s="4">
        <v>17.666666666666668</v>
      </c>
      <c r="D19" s="4">
        <v>7.083333333333333</v>
      </c>
      <c r="E19" s="4">
        <v>6.833333333333333</v>
      </c>
      <c r="F19" s="4">
        <v>23.416666666666668</v>
      </c>
      <c r="G19" s="4">
        <v>18.166666666666668</v>
      </c>
      <c r="H19" s="4">
        <v>5.083333333333333</v>
      </c>
      <c r="I19" s="4">
        <v>42.583333333333336</v>
      </c>
      <c r="J19" s="4">
        <v>0.83333333333333337</v>
      </c>
      <c r="K19" s="4">
        <v>11.5</v>
      </c>
      <c r="L19" s="4">
        <v>2.5833333333333335</v>
      </c>
      <c r="M19" s="4">
        <f t="shared" si="0"/>
        <v>13.575000000000003</v>
      </c>
      <c r="N19" s="4">
        <f t="shared" si="1"/>
        <v>0.83333333333333337</v>
      </c>
      <c r="O19" s="4">
        <f t="shared" si="2"/>
        <v>42.583333333333336</v>
      </c>
      <c r="P19" s="4">
        <f>IF(19=2,"N/A",M19-M18)</f>
        <v>-3.6416666666666622</v>
      </c>
      <c r="Q19" s="5">
        <f>IF(19=2,"N/A",IF(M18=0,"N/A",(M19-M18)/M18*100))</f>
        <v>-21.1519845111326</v>
      </c>
      <c r="R19" s="4">
        <f t="shared" si="3"/>
        <v>6</v>
      </c>
    </row>
    <row r="20" spans="1:18" x14ac:dyDescent="0.3">
      <c r="A20" s="19"/>
      <c r="B20" s="19">
        <v>2022</v>
      </c>
      <c r="C20" s="4">
        <v>11.75</v>
      </c>
      <c r="D20" s="4">
        <v>8.5833333333333339</v>
      </c>
      <c r="E20" s="4">
        <v>6</v>
      </c>
      <c r="F20" s="4">
        <v>28.5</v>
      </c>
      <c r="G20" s="4">
        <v>18.583333333333332</v>
      </c>
      <c r="H20" s="4">
        <v>18.916666666666668</v>
      </c>
      <c r="I20" s="4">
        <v>45</v>
      </c>
      <c r="J20" s="4">
        <v>0</v>
      </c>
      <c r="K20" s="4">
        <v>15.833333333333334</v>
      </c>
      <c r="L20" s="4">
        <v>2.75</v>
      </c>
      <c r="M20" s="4">
        <f t="shared" si="0"/>
        <v>15.591666666666669</v>
      </c>
      <c r="N20" s="4">
        <f t="shared" si="1"/>
        <v>0</v>
      </c>
      <c r="O20" s="4">
        <f t="shared" si="2"/>
        <v>45</v>
      </c>
      <c r="P20" s="4">
        <f>IF(20=2,"N/A",M20-M19)</f>
        <v>2.0166666666666657</v>
      </c>
      <c r="Q20" s="5">
        <f>IF(20=2,"N/A",IF(M19=0,"N/A",(M20-M19)/M19*100))</f>
        <v>14.85573971761816</v>
      </c>
      <c r="R20" s="4">
        <f t="shared" si="3"/>
        <v>4</v>
      </c>
    </row>
    <row r="21" spans="1:18" x14ac:dyDescent="0.3">
      <c r="A21" s="19"/>
      <c r="B21" s="19">
        <v>2023</v>
      </c>
      <c r="C21" s="4">
        <v>14</v>
      </c>
      <c r="D21" s="4">
        <v>8.6666666666666661</v>
      </c>
      <c r="E21" s="4">
        <v>6.333333333333333</v>
      </c>
      <c r="F21" s="4">
        <v>39.083333333333336</v>
      </c>
      <c r="G21" s="4">
        <v>19.833333333333332</v>
      </c>
      <c r="H21" s="4">
        <v>18.333333333333332</v>
      </c>
      <c r="I21" s="4">
        <v>69.583333333333329</v>
      </c>
      <c r="J21" s="4">
        <v>1.5833333333333333</v>
      </c>
      <c r="K21" s="4">
        <v>14.416666666666666</v>
      </c>
      <c r="L21" s="4">
        <v>3</v>
      </c>
      <c r="M21" s="4">
        <f t="shared" si="0"/>
        <v>19.483333333333331</v>
      </c>
      <c r="N21" s="4">
        <f t="shared" si="1"/>
        <v>1.5833333333333333</v>
      </c>
      <c r="O21" s="4">
        <f t="shared" si="2"/>
        <v>69.583333333333329</v>
      </c>
      <c r="P21" s="4">
        <f>IF(21=2,"N/A",M21-M20)</f>
        <v>3.8916666666666622</v>
      </c>
      <c r="Q21" s="5">
        <f>IF(21=2,"N/A",IF(M20=0,"N/A",(M21-M20)/M20*100))</f>
        <v>24.959914484232996</v>
      </c>
      <c r="R21" s="4">
        <f t="shared" si="3"/>
        <v>3</v>
      </c>
    </row>
    <row r="22" spans="1:18" x14ac:dyDescent="0.3">
      <c r="A22" s="19"/>
      <c r="B22" s="19">
        <v>2024</v>
      </c>
      <c r="C22" s="4">
        <v>20.166666666666668</v>
      </c>
      <c r="D22" s="4">
        <v>10.75</v>
      </c>
      <c r="E22" s="4">
        <v>9.8333333333333339</v>
      </c>
      <c r="F22" s="4">
        <v>37.25</v>
      </c>
      <c r="G22" s="4">
        <v>21.25</v>
      </c>
      <c r="H22" s="4">
        <v>13.666666666666666</v>
      </c>
      <c r="I22" s="4">
        <v>54.25</v>
      </c>
      <c r="J22" s="4">
        <v>0</v>
      </c>
      <c r="K22" s="4">
        <v>19.25</v>
      </c>
      <c r="L22" s="4">
        <v>3.5833333333333335</v>
      </c>
      <c r="M22" s="4">
        <f t="shared" si="0"/>
        <v>19.000000000000004</v>
      </c>
      <c r="N22" s="4">
        <f t="shared" si="1"/>
        <v>0</v>
      </c>
      <c r="O22" s="4">
        <f t="shared" si="2"/>
        <v>54.25</v>
      </c>
      <c r="P22" s="4">
        <f>IF(22=2,"N/A",M22-M21)</f>
        <v>-0.48333333333332718</v>
      </c>
      <c r="Q22" s="5">
        <f>IF(22=2,"N/A",IF(M21=0,"N/A",(M22-M21)/M21*100))</f>
        <v>-2.4807527801539466</v>
      </c>
      <c r="R22" s="4">
        <f t="shared" si="3"/>
        <v>3</v>
      </c>
    </row>
    <row r="23" spans="1:18" x14ac:dyDescent="0.3">
      <c r="A23" s="19"/>
      <c r="B23" s="19">
        <v>2025</v>
      </c>
      <c r="C23" s="4">
        <v>30.416666666666668</v>
      </c>
      <c r="D23" s="4">
        <v>25.916666666666668</v>
      </c>
      <c r="E23" s="4">
        <v>9.8333333333333339</v>
      </c>
      <c r="F23" s="4">
        <v>41.25</v>
      </c>
      <c r="G23" s="4">
        <v>26.75</v>
      </c>
      <c r="H23" s="4">
        <v>34.083333333333336</v>
      </c>
      <c r="I23" s="4">
        <v>44.75</v>
      </c>
      <c r="J23" s="4">
        <v>5.25</v>
      </c>
      <c r="K23" s="4">
        <v>18.166666666666668</v>
      </c>
      <c r="L23" s="4">
        <v>3.5833333333333335</v>
      </c>
      <c r="M23" s="4">
        <f t="shared" si="0"/>
        <v>24.000000000000004</v>
      </c>
      <c r="N23" s="4">
        <f t="shared" si="1"/>
        <v>3.5833333333333335</v>
      </c>
      <c r="O23" s="4">
        <f t="shared" si="2"/>
        <v>44.75</v>
      </c>
      <c r="P23" s="4">
        <f>IF(23=2,"N/A",M23-M22)</f>
        <v>5</v>
      </c>
      <c r="Q23" s="5">
        <f>IF(23=2,"N/A",IF(M22=0,"N/A",(M23-M22)/M22*100))</f>
        <v>26.315789473684205</v>
      </c>
      <c r="R23" s="4">
        <f t="shared" si="3"/>
        <v>2</v>
      </c>
    </row>
    <row r="24" spans="1:18" x14ac:dyDescent="0.3">
      <c r="A24" s="19"/>
      <c r="B24" s="19">
        <v>2026</v>
      </c>
      <c r="C24" s="4">
        <v>37</v>
      </c>
      <c r="D24" s="4">
        <v>30.5</v>
      </c>
      <c r="E24" s="4">
        <v>13.5</v>
      </c>
      <c r="F24" s="4">
        <v>82</v>
      </c>
      <c r="G24" s="4">
        <v>43</v>
      </c>
      <c r="H24" s="4">
        <v>47.5</v>
      </c>
      <c r="I24" s="4">
        <v>43</v>
      </c>
      <c r="J24" s="4">
        <v>16</v>
      </c>
      <c r="K24" s="4">
        <v>25</v>
      </c>
      <c r="L24" s="4">
        <v>4</v>
      </c>
      <c r="M24" s="4">
        <f t="shared" si="0"/>
        <v>34.15</v>
      </c>
      <c r="N24" s="4">
        <f t="shared" si="1"/>
        <v>4</v>
      </c>
      <c r="O24" s="4">
        <f t="shared" si="2"/>
        <v>82</v>
      </c>
      <c r="P24" s="4">
        <f>IF(24=2,"N/A",M24-M23)</f>
        <v>10.149999999999995</v>
      </c>
      <c r="Q24" s="5">
        <f>IF(24=2,"N/A",IF(M23=0,"N/A",(M24-M23)/M23*100))</f>
        <v>42.291666666666636</v>
      </c>
      <c r="R24" s="4">
        <f t="shared" si="3"/>
        <v>1</v>
      </c>
    </row>
    <row r="25" spans="1:18" x14ac:dyDescent="0.3">
      <c r="B25" s="19"/>
      <c r="M25" s="4"/>
      <c r="N25" s="4"/>
      <c r="O25" s="4"/>
      <c r="P25" s="4"/>
      <c r="Q25" s="6"/>
    </row>
  </sheetData>
  <conditionalFormatting sqref="O2:O24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{018613E7-A740-420E-8210-8B75663F4F42}</x14:id>
        </ext>
      </extLst>
    </cfRule>
  </conditionalFormatting>
  <conditionalFormatting sqref="P3:P25">
    <cfRule type="cellIs" dxfId="3" priority="14" operator="greaterThan">
      <formula>0</formula>
    </cfRule>
    <cfRule type="cellIs" dxfId="2" priority="15" operator="lessThan">
      <formula>0</formula>
    </cfRule>
  </conditionalFormatting>
  <pageMargins left="0.75" right="0.75" top="1" bottom="1" header="0.5" footer="0.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8613E7-A740-420E-8210-8B75663F4F4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O2:O24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604A1-677B-4761-AA4D-A55EF3109E1C}">
  <dimension ref="A1:AI144"/>
  <sheetViews>
    <sheetView tabSelected="1" workbookViewId="0">
      <selection activeCell="P14" sqref="P14"/>
    </sheetView>
  </sheetViews>
  <sheetFormatPr defaultRowHeight="14.4" x14ac:dyDescent="0.3"/>
  <cols>
    <col min="2" max="2" width="7" customWidth="1"/>
    <col min="3" max="3" width="12" bestFit="1" customWidth="1"/>
    <col min="4" max="4" width="10.88671875" bestFit="1" customWidth="1"/>
    <col min="5" max="5" width="5" bestFit="1" customWidth="1"/>
    <col min="6" max="6" width="7.5546875" bestFit="1" customWidth="1"/>
    <col min="7" max="7" width="8.21875" bestFit="1" customWidth="1"/>
    <col min="8" max="8" width="15" bestFit="1" customWidth="1"/>
    <col min="9" max="9" width="15.109375" bestFit="1" customWidth="1"/>
    <col min="10" max="10" width="11.6640625" bestFit="1" customWidth="1"/>
    <col min="11" max="11" width="9.6640625" bestFit="1" customWidth="1"/>
    <col min="12" max="12" width="7.33203125" bestFit="1" customWidth="1"/>
    <col min="13" max="13" width="5" bestFit="1" customWidth="1"/>
    <col min="14" max="14" width="9.6640625" bestFit="1" customWidth="1"/>
    <col min="15" max="15" width="8.88671875" customWidth="1"/>
    <col min="18" max="18" width="12.5546875" customWidth="1"/>
    <col min="19" max="19" width="6.77734375" customWidth="1"/>
    <col min="20" max="20" width="5.109375" bestFit="1" customWidth="1"/>
    <col min="21" max="21" width="12" bestFit="1" customWidth="1"/>
    <col min="22" max="22" width="10.88671875" bestFit="1" customWidth="1"/>
    <col min="23" max="23" width="5" bestFit="1" customWidth="1"/>
    <col min="24" max="24" width="7.5546875" bestFit="1" customWidth="1"/>
    <col min="25" max="25" width="8.21875" bestFit="1" customWidth="1"/>
    <col min="26" max="26" width="15" bestFit="1" customWidth="1"/>
    <col min="27" max="27" width="15.109375" bestFit="1" customWidth="1"/>
    <col min="28" max="28" width="11.6640625" bestFit="1" customWidth="1"/>
    <col min="29" max="29" width="9.6640625" bestFit="1" customWidth="1"/>
    <col min="30" max="30" width="7.33203125" bestFit="1" customWidth="1"/>
    <col min="31" max="31" width="6.88671875" customWidth="1"/>
    <col min="32" max="32" width="9.6640625" bestFit="1" customWidth="1"/>
  </cols>
  <sheetData>
    <row r="1" spans="2:35" x14ac:dyDescent="0.3">
      <c r="B1" s="28" t="s">
        <v>27</v>
      </c>
      <c r="C1" s="29" t="str">
        <f>'OAM Transposed'!C1</f>
        <v>Cybersecurity</v>
      </c>
      <c r="D1" s="29" t="str">
        <f>'OAM Transposed'!D1</f>
        <v>Data breach</v>
      </c>
      <c r="E1" s="29" t="str">
        <f>'OAM Transposed'!E1</f>
        <v>Virus</v>
      </c>
      <c r="F1" s="29" t="str">
        <f>'OAM Transposed'!F1</f>
        <v>Phishing</v>
      </c>
      <c r="G1" s="29" t="str">
        <f>'OAM Transposed'!G1</f>
        <v>Malware</v>
      </c>
      <c r="H1" s="29" t="str">
        <f>'OAM Transposed'!H1</f>
        <v>Network security</v>
      </c>
      <c r="I1" s="29" t="str">
        <f>'OAM Transposed'!I1</f>
        <v>Endpoint security</v>
      </c>
      <c r="J1" s="29" t="str">
        <f>'OAM Transposed'!J1</f>
        <v>Identity theft</v>
      </c>
      <c r="K1" s="29" t="str">
        <f>'OAM Transposed'!K1</f>
        <v>Encryption</v>
      </c>
      <c r="L1" s="29" t="str">
        <f>'OAM Transposed'!L1</f>
        <v>Firewall</v>
      </c>
      <c r="M1" s="28" t="s">
        <v>385</v>
      </c>
      <c r="N1" s="31" t="s">
        <v>388</v>
      </c>
      <c r="S1" t="s">
        <v>386</v>
      </c>
      <c r="T1" s="28" t="str">
        <f>B1</f>
        <v>OAM</v>
      </c>
      <c r="U1" s="48" t="str">
        <f>C1</f>
        <v>Cybersecurity</v>
      </c>
      <c r="V1" s="48" t="str">
        <f t="shared" ref="V1:AF1" si="0">D1</f>
        <v>Data breach</v>
      </c>
      <c r="W1" s="48" t="str">
        <f t="shared" si="0"/>
        <v>Virus</v>
      </c>
      <c r="X1" s="48" t="str">
        <f t="shared" si="0"/>
        <v>Phishing</v>
      </c>
      <c r="Y1" s="48" t="str">
        <f t="shared" si="0"/>
        <v>Malware</v>
      </c>
      <c r="Z1" s="48" t="str">
        <f t="shared" si="0"/>
        <v>Network security</v>
      </c>
      <c r="AA1" s="48" t="str">
        <f t="shared" si="0"/>
        <v>Endpoint security</v>
      </c>
      <c r="AB1" s="48" t="str">
        <f t="shared" si="0"/>
        <v>Identity theft</v>
      </c>
      <c r="AC1" s="48" t="str">
        <f t="shared" si="0"/>
        <v>Encryption</v>
      </c>
      <c r="AD1" s="48" t="str">
        <f t="shared" si="0"/>
        <v>Firewall</v>
      </c>
      <c r="AE1" s="48" t="str">
        <f t="shared" si="0"/>
        <v>Y0</v>
      </c>
      <c r="AF1" s="48" t="str">
        <f t="shared" si="0"/>
        <v>Estimation</v>
      </c>
      <c r="AG1" s="4"/>
      <c r="AH1" s="4"/>
      <c r="AI1" s="4"/>
    </row>
    <row r="2" spans="2:35" x14ac:dyDescent="0.3">
      <c r="B2" s="30">
        <f>'OAM Transposed'!B2</f>
        <v>2004</v>
      </c>
      <c r="C2">
        <f>RANK('OAM Transposed'!C2,'OAM Transposed'!C2:C24,0)</f>
        <v>6</v>
      </c>
      <c r="D2">
        <f>RANK('OAM Transposed'!D2,'OAM Transposed'!D2:D24,0)</f>
        <v>11</v>
      </c>
      <c r="E2">
        <f>RANK('OAM Transposed'!E2,'OAM Transposed'!E2:E24,0)</f>
        <v>1</v>
      </c>
      <c r="F2">
        <f>RANK('OAM Transposed'!F2,'OAM Transposed'!F2:F24,0)</f>
        <v>22</v>
      </c>
      <c r="G2">
        <f>RANK('OAM Transposed'!G2,'OAM Transposed'!G2:G24,0)</f>
        <v>23</v>
      </c>
      <c r="H2">
        <f>RANK('OAM Transposed'!H2,'OAM Transposed'!H2:H24,0)</f>
        <v>18</v>
      </c>
      <c r="I2">
        <f>RANK('OAM Transposed'!I2,'OAM Transposed'!I2:I24,0)</f>
        <v>17</v>
      </c>
      <c r="J2">
        <f>RANK('OAM Transposed'!J2,'OAM Transposed'!J2:J24,0)</f>
        <v>8</v>
      </c>
      <c r="K2">
        <f>RANK('OAM Transposed'!K2,'OAM Transposed'!K2:K24,0)</f>
        <v>23</v>
      </c>
      <c r="L2">
        <f>RANK('OAM Transposed'!L2,'OAM Transposed'!L2:L24,0)</f>
        <v>1</v>
      </c>
      <c r="M2">
        <v>1000</v>
      </c>
      <c r="N2" t="str">
        <f>L108</f>
        <v>956.1</v>
      </c>
      <c r="T2" s="28">
        <f t="shared" ref="T2:T24" si="1">B2</f>
        <v>2004</v>
      </c>
      <c r="U2">
        <f>23-C2</f>
        <v>17</v>
      </c>
      <c r="V2">
        <f t="shared" ref="V2:AD17" si="2">23-D2</f>
        <v>12</v>
      </c>
      <c r="W2">
        <f t="shared" si="2"/>
        <v>22</v>
      </c>
      <c r="X2">
        <f t="shared" si="2"/>
        <v>1</v>
      </c>
      <c r="Y2">
        <f t="shared" si="2"/>
        <v>0</v>
      </c>
      <c r="Z2">
        <f t="shared" si="2"/>
        <v>5</v>
      </c>
      <c r="AA2">
        <f t="shared" si="2"/>
        <v>6</v>
      </c>
      <c r="AB2">
        <f t="shared" si="2"/>
        <v>15</v>
      </c>
      <c r="AC2">
        <f t="shared" si="2"/>
        <v>0</v>
      </c>
      <c r="AD2">
        <f t="shared" si="2"/>
        <v>22</v>
      </c>
      <c r="AE2">
        <v>1000</v>
      </c>
    </row>
    <row r="3" spans="2:35" x14ac:dyDescent="0.3">
      <c r="B3" s="30">
        <f>'OAM Transposed'!B3</f>
        <v>2005</v>
      </c>
      <c r="C3">
        <f>RANK('OAM Transposed'!C3,'OAM Transposed'!C3:C25,0)</f>
        <v>6</v>
      </c>
      <c r="D3">
        <f>RANK('OAM Transposed'!D3,'OAM Transposed'!D3:D25,0)</f>
        <v>11</v>
      </c>
      <c r="E3">
        <f>RANK('OAM Transposed'!E3,'OAM Transposed'!E3:E25,0)</f>
        <v>2</v>
      </c>
      <c r="F3">
        <f>RANK('OAM Transposed'!F3,'OAM Transposed'!F3:F25,0)</f>
        <v>22</v>
      </c>
      <c r="G3">
        <f>RANK('OAM Transposed'!G3,'OAM Transposed'!G3:G25,0)</f>
        <v>22</v>
      </c>
      <c r="H3">
        <f>RANK('OAM Transposed'!H3,'OAM Transposed'!H3:H25,0)</f>
        <v>18</v>
      </c>
      <c r="I3">
        <f>RANK('OAM Transposed'!I3,'OAM Transposed'!I3:I25,0)</f>
        <v>17</v>
      </c>
      <c r="J3">
        <f>RANK('OAM Transposed'!J3,'OAM Transposed'!J3:J25,0)</f>
        <v>8</v>
      </c>
      <c r="K3">
        <f>RANK('OAM Transposed'!K3,'OAM Transposed'!K3:K25,0)</f>
        <v>19</v>
      </c>
      <c r="L3">
        <f>RANK('OAM Transposed'!L3,'OAM Transposed'!L3:L25,0)</f>
        <v>1</v>
      </c>
      <c r="M3">
        <v>1000</v>
      </c>
      <c r="N3" t="str">
        <f t="shared" ref="N3:N24" si="3">L109</f>
        <v>958.1</v>
      </c>
      <c r="T3" s="28">
        <f t="shared" si="1"/>
        <v>2005</v>
      </c>
      <c r="U3">
        <f t="shared" ref="U3:U24" si="4">23-C3</f>
        <v>17</v>
      </c>
      <c r="V3">
        <f t="shared" si="2"/>
        <v>12</v>
      </c>
      <c r="W3">
        <f t="shared" si="2"/>
        <v>21</v>
      </c>
      <c r="X3">
        <f t="shared" si="2"/>
        <v>1</v>
      </c>
      <c r="Y3">
        <f t="shared" si="2"/>
        <v>1</v>
      </c>
      <c r="Z3">
        <f t="shared" si="2"/>
        <v>5</v>
      </c>
      <c r="AA3">
        <f t="shared" si="2"/>
        <v>6</v>
      </c>
      <c r="AB3">
        <f t="shared" si="2"/>
        <v>15</v>
      </c>
      <c r="AC3">
        <f t="shared" si="2"/>
        <v>4</v>
      </c>
      <c r="AD3">
        <f t="shared" si="2"/>
        <v>22</v>
      </c>
      <c r="AE3">
        <v>1000</v>
      </c>
    </row>
    <row r="4" spans="2:35" x14ac:dyDescent="0.3">
      <c r="B4" s="30">
        <f>'OAM Transposed'!B4</f>
        <v>2006</v>
      </c>
      <c r="C4">
        <f>RANK('OAM Transposed'!C4,'OAM Transposed'!C4:C26,0)</f>
        <v>8</v>
      </c>
      <c r="D4">
        <f>RANK('OAM Transposed'!D4,'OAM Transposed'!D4:D26,0)</f>
        <v>11</v>
      </c>
      <c r="E4">
        <f>RANK('OAM Transposed'!E4,'OAM Transposed'!E4:E26,0)</f>
        <v>2</v>
      </c>
      <c r="F4">
        <f>RANK('OAM Transposed'!F4,'OAM Transposed'!F4:F26,0)</f>
        <v>20</v>
      </c>
      <c r="G4">
        <f>RANK('OAM Transposed'!G4,'OAM Transposed'!G4:G26,0)</f>
        <v>21</v>
      </c>
      <c r="H4">
        <f>RANK('OAM Transposed'!H4,'OAM Transposed'!H4:H26,0)</f>
        <v>18</v>
      </c>
      <c r="I4">
        <f>RANK('OAM Transposed'!I4,'OAM Transposed'!I4:I26,0)</f>
        <v>17</v>
      </c>
      <c r="J4">
        <f>RANK('OAM Transposed'!J4,'OAM Transposed'!J4:J26,0)</f>
        <v>2</v>
      </c>
      <c r="K4">
        <f>RANK('OAM Transposed'!K4,'OAM Transposed'!K4:K26,0)</f>
        <v>17</v>
      </c>
      <c r="L4">
        <f>RANK('OAM Transposed'!L4,'OAM Transposed'!L4:L26,0)</f>
        <v>1</v>
      </c>
      <c r="M4">
        <v>1000</v>
      </c>
      <c r="N4" t="str">
        <f t="shared" si="3"/>
        <v>967.3</v>
      </c>
      <c r="T4" s="28">
        <f t="shared" si="1"/>
        <v>2006</v>
      </c>
      <c r="U4">
        <f t="shared" si="4"/>
        <v>15</v>
      </c>
      <c r="V4">
        <f t="shared" si="2"/>
        <v>12</v>
      </c>
      <c r="W4">
        <f t="shared" si="2"/>
        <v>21</v>
      </c>
      <c r="X4">
        <f t="shared" si="2"/>
        <v>3</v>
      </c>
      <c r="Y4">
        <f t="shared" si="2"/>
        <v>2</v>
      </c>
      <c r="Z4">
        <f t="shared" si="2"/>
        <v>5</v>
      </c>
      <c r="AA4">
        <f t="shared" si="2"/>
        <v>6</v>
      </c>
      <c r="AB4">
        <f t="shared" si="2"/>
        <v>21</v>
      </c>
      <c r="AC4">
        <f t="shared" si="2"/>
        <v>6</v>
      </c>
      <c r="AD4">
        <f t="shared" si="2"/>
        <v>22</v>
      </c>
      <c r="AE4">
        <v>1000</v>
      </c>
    </row>
    <row r="5" spans="2:35" x14ac:dyDescent="0.3">
      <c r="B5" s="30">
        <f>'OAM Transposed'!B5</f>
        <v>2007</v>
      </c>
      <c r="C5">
        <f>RANK('OAM Transposed'!C5,'OAM Transposed'!C5:C27,0)</f>
        <v>9</v>
      </c>
      <c r="D5">
        <f>RANK('OAM Transposed'!D5,'OAM Transposed'!D5:D27,0)</f>
        <v>11</v>
      </c>
      <c r="E5">
        <f>RANK('OAM Transposed'!E5,'OAM Transposed'!E5:E27,0)</f>
        <v>3</v>
      </c>
      <c r="F5">
        <f>RANK('OAM Transposed'!F5,'OAM Transposed'!F5:F27,0)</f>
        <v>20</v>
      </c>
      <c r="G5">
        <f>RANK('OAM Transposed'!G5,'OAM Transposed'!G5:G27,0)</f>
        <v>20</v>
      </c>
      <c r="H5">
        <f>RANK('OAM Transposed'!H5,'OAM Transposed'!H5:H27,0)</f>
        <v>18</v>
      </c>
      <c r="I5">
        <f>RANK('OAM Transposed'!I5,'OAM Transposed'!I5:I27,0)</f>
        <v>17</v>
      </c>
      <c r="J5">
        <f>RANK('OAM Transposed'!J5,'OAM Transposed'!J5:J27,0)</f>
        <v>7</v>
      </c>
      <c r="K5">
        <f>RANK('OAM Transposed'!K5,'OAM Transposed'!K5:K27,0)</f>
        <v>2</v>
      </c>
      <c r="L5">
        <f>RANK('OAM Transposed'!L5,'OAM Transposed'!L5:L27,0)</f>
        <v>1</v>
      </c>
      <c r="M5">
        <v>1000</v>
      </c>
      <c r="N5" t="str">
        <f t="shared" si="3"/>
        <v>967.3</v>
      </c>
      <c r="O5" s="47" t="s">
        <v>579</v>
      </c>
      <c r="T5" s="28">
        <f t="shared" si="1"/>
        <v>2007</v>
      </c>
      <c r="U5">
        <f t="shared" si="4"/>
        <v>14</v>
      </c>
      <c r="V5">
        <f t="shared" si="2"/>
        <v>12</v>
      </c>
      <c r="W5">
        <f t="shared" si="2"/>
        <v>20</v>
      </c>
      <c r="X5">
        <f t="shared" si="2"/>
        <v>3</v>
      </c>
      <c r="Y5">
        <f t="shared" si="2"/>
        <v>3</v>
      </c>
      <c r="Z5">
        <f t="shared" si="2"/>
        <v>5</v>
      </c>
      <c r="AA5">
        <f t="shared" si="2"/>
        <v>6</v>
      </c>
      <c r="AB5">
        <f t="shared" si="2"/>
        <v>16</v>
      </c>
      <c r="AC5">
        <f t="shared" si="2"/>
        <v>21</v>
      </c>
      <c r="AD5">
        <f t="shared" si="2"/>
        <v>22</v>
      </c>
      <c r="AE5">
        <v>1000</v>
      </c>
    </row>
    <row r="6" spans="2:35" x14ac:dyDescent="0.3">
      <c r="B6" s="30">
        <f>'OAM Transposed'!B6</f>
        <v>2008</v>
      </c>
      <c r="C6">
        <f>RANK('OAM Transposed'!C6,'OAM Transposed'!C6:C28,0)</f>
        <v>10</v>
      </c>
      <c r="D6">
        <f>RANK('OAM Transposed'!D6,'OAM Transposed'!D6:D28,0)</f>
        <v>11</v>
      </c>
      <c r="E6">
        <f>RANK('OAM Transposed'!E6,'OAM Transposed'!E6:E28,0)</f>
        <v>4</v>
      </c>
      <c r="F6">
        <f>RANK('OAM Transposed'!F6,'OAM Transposed'!F6:F28,0)</f>
        <v>17</v>
      </c>
      <c r="G6">
        <f>RANK('OAM Transposed'!G6,'OAM Transposed'!G6:G28,0)</f>
        <v>11</v>
      </c>
      <c r="H6">
        <f>RANK('OAM Transposed'!H6,'OAM Transposed'!H6:H28,0)</f>
        <v>18</v>
      </c>
      <c r="I6">
        <f>RANK('OAM Transposed'!I6,'OAM Transposed'!I6:I28,0)</f>
        <v>17</v>
      </c>
      <c r="J6">
        <f>RANK('OAM Transposed'!J6,'OAM Transposed'!J6:J28,0)</f>
        <v>7</v>
      </c>
      <c r="K6">
        <f>RANK('OAM Transposed'!K6,'OAM Transposed'!K6:K28,0)</f>
        <v>6</v>
      </c>
      <c r="L6">
        <f>RANK('OAM Transposed'!L6,'OAM Transposed'!L6:L28,0)</f>
        <v>1</v>
      </c>
      <c r="M6">
        <v>1000</v>
      </c>
      <c r="N6" t="str">
        <f t="shared" si="3"/>
        <v>970.3</v>
      </c>
      <c r="T6" s="28">
        <f t="shared" si="1"/>
        <v>2008</v>
      </c>
      <c r="U6">
        <f t="shared" si="4"/>
        <v>13</v>
      </c>
      <c r="V6">
        <f t="shared" si="2"/>
        <v>12</v>
      </c>
      <c r="W6">
        <f t="shared" si="2"/>
        <v>19</v>
      </c>
      <c r="X6">
        <f t="shared" si="2"/>
        <v>6</v>
      </c>
      <c r="Y6">
        <f t="shared" si="2"/>
        <v>12</v>
      </c>
      <c r="Z6">
        <f t="shared" si="2"/>
        <v>5</v>
      </c>
      <c r="AA6">
        <f t="shared" si="2"/>
        <v>6</v>
      </c>
      <c r="AB6">
        <f t="shared" si="2"/>
        <v>16</v>
      </c>
      <c r="AC6">
        <f t="shared" si="2"/>
        <v>17</v>
      </c>
      <c r="AD6">
        <f t="shared" si="2"/>
        <v>22</v>
      </c>
      <c r="AE6">
        <v>1000</v>
      </c>
    </row>
    <row r="7" spans="2:35" x14ac:dyDescent="0.3">
      <c r="B7" s="30">
        <f>'OAM Transposed'!B7</f>
        <v>2009</v>
      </c>
      <c r="C7">
        <f>RANK('OAM Transposed'!C7,'OAM Transposed'!C7:C29,0)</f>
        <v>7</v>
      </c>
      <c r="D7">
        <f>RANK('OAM Transposed'!D7,'OAM Transposed'!D7:D29,0)</f>
        <v>11</v>
      </c>
      <c r="E7">
        <f>RANK('OAM Transposed'!E7,'OAM Transposed'!E7:E29,0)</f>
        <v>2</v>
      </c>
      <c r="F7">
        <f>RANK('OAM Transposed'!F7,'OAM Transposed'!F7:F29,0)</f>
        <v>18</v>
      </c>
      <c r="G7">
        <f>RANK('OAM Transposed'!G7,'OAM Transposed'!G7:G29,0)</f>
        <v>5</v>
      </c>
      <c r="H7">
        <f>RANK('OAM Transposed'!H7,'OAM Transposed'!H7:H29,0)</f>
        <v>11</v>
      </c>
      <c r="I7">
        <f>RANK('OAM Transposed'!I7,'OAM Transposed'!I7:I29,0)</f>
        <v>17</v>
      </c>
      <c r="J7">
        <f>RANK('OAM Transposed'!J7,'OAM Transposed'!J7:J29,0)</f>
        <v>7</v>
      </c>
      <c r="K7">
        <f>RANK('OAM Transposed'!K7,'OAM Transposed'!K7:K29,0)</f>
        <v>7</v>
      </c>
      <c r="L7">
        <f>RANK('OAM Transposed'!L7,'OAM Transposed'!L7:L29,0)</f>
        <v>1</v>
      </c>
      <c r="M7">
        <v>1000</v>
      </c>
      <c r="N7" t="str">
        <f t="shared" si="3"/>
        <v>998.8</v>
      </c>
      <c r="T7" s="28">
        <f t="shared" si="1"/>
        <v>2009</v>
      </c>
      <c r="U7">
        <f t="shared" si="4"/>
        <v>16</v>
      </c>
      <c r="V7">
        <f t="shared" si="2"/>
        <v>12</v>
      </c>
      <c r="W7">
        <f t="shared" si="2"/>
        <v>21</v>
      </c>
      <c r="X7">
        <f t="shared" si="2"/>
        <v>5</v>
      </c>
      <c r="Y7">
        <f t="shared" si="2"/>
        <v>18</v>
      </c>
      <c r="Z7">
        <f t="shared" si="2"/>
        <v>12</v>
      </c>
      <c r="AA7">
        <f t="shared" si="2"/>
        <v>6</v>
      </c>
      <c r="AB7">
        <f t="shared" si="2"/>
        <v>16</v>
      </c>
      <c r="AC7">
        <f t="shared" si="2"/>
        <v>16</v>
      </c>
      <c r="AD7">
        <f t="shared" si="2"/>
        <v>22</v>
      </c>
      <c r="AE7">
        <v>1000</v>
      </c>
    </row>
    <row r="8" spans="2:35" x14ac:dyDescent="0.3">
      <c r="B8" s="30">
        <f>'OAM Transposed'!B8</f>
        <v>2010</v>
      </c>
      <c r="C8">
        <f>RANK('OAM Transposed'!C8,'OAM Transposed'!C8:C30,0)</f>
        <v>5</v>
      </c>
      <c r="D8">
        <f>RANK('OAM Transposed'!D8,'OAM Transposed'!D8:D30,0)</f>
        <v>11</v>
      </c>
      <c r="E8">
        <f>RANK('OAM Transposed'!E8,'OAM Transposed'!E8:E30,0)</f>
        <v>3</v>
      </c>
      <c r="F8">
        <f>RANK('OAM Transposed'!F8,'OAM Transposed'!F8:F30,0)</f>
        <v>13</v>
      </c>
      <c r="G8">
        <f>RANK('OAM Transposed'!G8,'OAM Transposed'!G8:G30,0)</f>
        <v>7</v>
      </c>
      <c r="H8">
        <f>RANK('OAM Transposed'!H8,'OAM Transposed'!H8:H30,0)</f>
        <v>10</v>
      </c>
      <c r="I8">
        <f>RANK('OAM Transposed'!I8,'OAM Transposed'!I8:I30,0)</f>
        <v>17</v>
      </c>
      <c r="J8">
        <f>RANK('OAM Transposed'!J8,'OAM Transposed'!J8:J30,0)</f>
        <v>7</v>
      </c>
      <c r="K8">
        <f>RANK('OAM Transposed'!K8,'OAM Transposed'!K8:K30,0)</f>
        <v>16</v>
      </c>
      <c r="L8">
        <f>RANK('OAM Transposed'!L8,'OAM Transposed'!L8:L30,0)</f>
        <v>1</v>
      </c>
      <c r="M8">
        <v>1000</v>
      </c>
      <c r="N8" t="str">
        <f t="shared" si="3"/>
        <v>985.6</v>
      </c>
      <c r="T8" s="28">
        <f t="shared" si="1"/>
        <v>2010</v>
      </c>
      <c r="U8">
        <f t="shared" si="4"/>
        <v>18</v>
      </c>
      <c r="V8">
        <f t="shared" si="2"/>
        <v>12</v>
      </c>
      <c r="W8">
        <f t="shared" si="2"/>
        <v>20</v>
      </c>
      <c r="X8">
        <f t="shared" si="2"/>
        <v>10</v>
      </c>
      <c r="Y8">
        <f t="shared" si="2"/>
        <v>16</v>
      </c>
      <c r="Z8">
        <f t="shared" si="2"/>
        <v>13</v>
      </c>
      <c r="AA8">
        <f t="shared" si="2"/>
        <v>6</v>
      </c>
      <c r="AB8">
        <f t="shared" si="2"/>
        <v>16</v>
      </c>
      <c r="AC8">
        <f t="shared" si="2"/>
        <v>7</v>
      </c>
      <c r="AD8">
        <f t="shared" si="2"/>
        <v>22</v>
      </c>
      <c r="AE8">
        <v>1000</v>
      </c>
    </row>
    <row r="9" spans="2:35" x14ac:dyDescent="0.3">
      <c r="B9" s="30">
        <f>'OAM Transposed'!B9</f>
        <v>2011</v>
      </c>
      <c r="C9">
        <f>RANK('OAM Transposed'!C9,'OAM Transposed'!C9:C31,0)</f>
        <v>2</v>
      </c>
      <c r="D9">
        <f>RANK('OAM Transposed'!D9,'OAM Transposed'!D9:D31,0)</f>
        <v>11</v>
      </c>
      <c r="E9">
        <f>RANK('OAM Transposed'!E9,'OAM Transposed'!E9:E31,0)</f>
        <v>9</v>
      </c>
      <c r="F9">
        <f>RANK('OAM Transposed'!F9,'OAM Transposed'!F9:F31,0)</f>
        <v>16</v>
      </c>
      <c r="G9">
        <f>RANK('OAM Transposed'!G9,'OAM Transposed'!G9:G31,0)</f>
        <v>7</v>
      </c>
      <c r="H9">
        <f>RANK('OAM Transposed'!H9,'OAM Transposed'!H9:H31,0)</f>
        <v>16</v>
      </c>
      <c r="I9">
        <f>RANK('OAM Transposed'!I9,'OAM Transposed'!I9:I31,0)</f>
        <v>16</v>
      </c>
      <c r="J9">
        <f>RANK('OAM Transposed'!J9,'OAM Transposed'!J9:J31,0)</f>
        <v>7</v>
      </c>
      <c r="K9">
        <f>RANK('OAM Transposed'!K9,'OAM Transposed'!K9:K31,0)</f>
        <v>15</v>
      </c>
      <c r="L9">
        <f>RANK('OAM Transposed'!L9,'OAM Transposed'!L9:L31,0)</f>
        <v>1</v>
      </c>
      <c r="M9">
        <v>1000</v>
      </c>
      <c r="N9" t="str">
        <f t="shared" si="3"/>
        <v>971.3</v>
      </c>
      <c r="T9" s="28">
        <f t="shared" si="1"/>
        <v>2011</v>
      </c>
      <c r="U9">
        <f t="shared" si="4"/>
        <v>21</v>
      </c>
      <c r="V9">
        <f t="shared" si="2"/>
        <v>12</v>
      </c>
      <c r="W9">
        <f t="shared" si="2"/>
        <v>14</v>
      </c>
      <c r="X9">
        <f t="shared" si="2"/>
        <v>7</v>
      </c>
      <c r="Y9">
        <f t="shared" si="2"/>
        <v>16</v>
      </c>
      <c r="Z9">
        <f t="shared" si="2"/>
        <v>7</v>
      </c>
      <c r="AA9">
        <f t="shared" si="2"/>
        <v>7</v>
      </c>
      <c r="AB9">
        <f t="shared" si="2"/>
        <v>16</v>
      </c>
      <c r="AC9">
        <f t="shared" si="2"/>
        <v>8</v>
      </c>
      <c r="AD9">
        <f t="shared" si="2"/>
        <v>22</v>
      </c>
      <c r="AE9">
        <v>1000</v>
      </c>
    </row>
    <row r="10" spans="2:35" x14ac:dyDescent="0.3">
      <c r="B10" s="30">
        <f>'OAM Transposed'!B10</f>
        <v>2012</v>
      </c>
      <c r="C10">
        <f>RANK('OAM Transposed'!C10,'OAM Transposed'!C10:C32,0)</f>
        <v>1</v>
      </c>
      <c r="D10">
        <f>RANK('OAM Transposed'!D10,'OAM Transposed'!D10:D32,0)</f>
        <v>11</v>
      </c>
      <c r="E10">
        <f>RANK('OAM Transposed'!E10,'OAM Transposed'!E10:E32,0)</f>
        <v>9</v>
      </c>
      <c r="F10">
        <f>RANK('OAM Transposed'!F10,'OAM Transposed'!F10:F32,0)</f>
        <v>11</v>
      </c>
      <c r="G10">
        <f>RANK('OAM Transposed'!G10,'OAM Transposed'!G10:G32,0)</f>
        <v>7</v>
      </c>
      <c r="H10">
        <f>RANK('OAM Transposed'!H10,'OAM Transposed'!H10:H32,0)</f>
        <v>12</v>
      </c>
      <c r="I10">
        <f>RANK('OAM Transposed'!I10,'OAM Transposed'!I10:I32,0)</f>
        <v>15</v>
      </c>
      <c r="J10">
        <f>RANK('OAM Transposed'!J10,'OAM Transposed'!J10:J32,0)</f>
        <v>7</v>
      </c>
      <c r="K10">
        <f>RANK('OAM Transposed'!K10,'OAM Transposed'!K10:K32,0)</f>
        <v>12</v>
      </c>
      <c r="L10">
        <f>RANK('OAM Transposed'!L10,'OAM Transposed'!L10:L32,0)</f>
        <v>1</v>
      </c>
      <c r="M10">
        <v>1000</v>
      </c>
      <c r="N10" t="str">
        <f t="shared" si="3"/>
        <v>985.6</v>
      </c>
      <c r="T10" s="28">
        <f t="shared" si="1"/>
        <v>2012</v>
      </c>
      <c r="U10">
        <f t="shared" si="4"/>
        <v>22</v>
      </c>
      <c r="V10">
        <f t="shared" si="2"/>
        <v>12</v>
      </c>
      <c r="W10">
        <f t="shared" si="2"/>
        <v>14</v>
      </c>
      <c r="X10">
        <f t="shared" si="2"/>
        <v>12</v>
      </c>
      <c r="Y10">
        <f t="shared" si="2"/>
        <v>16</v>
      </c>
      <c r="Z10">
        <f t="shared" si="2"/>
        <v>11</v>
      </c>
      <c r="AA10">
        <f t="shared" si="2"/>
        <v>8</v>
      </c>
      <c r="AB10">
        <f t="shared" si="2"/>
        <v>16</v>
      </c>
      <c r="AC10">
        <f t="shared" si="2"/>
        <v>11</v>
      </c>
      <c r="AD10">
        <f t="shared" si="2"/>
        <v>22</v>
      </c>
      <c r="AE10">
        <v>1000</v>
      </c>
    </row>
    <row r="11" spans="2:35" x14ac:dyDescent="0.3">
      <c r="B11" s="30">
        <f>'OAM Transposed'!B11</f>
        <v>2013</v>
      </c>
      <c r="C11">
        <f>RANK('OAM Transposed'!C11,'OAM Transposed'!C11:C33,0)</f>
        <v>1</v>
      </c>
      <c r="D11">
        <f>RANK('OAM Transposed'!D11,'OAM Transposed'!D11:D33,0)</f>
        <v>11</v>
      </c>
      <c r="E11">
        <f>RANK('OAM Transposed'!E11,'OAM Transposed'!E11:E33,0)</f>
        <v>7</v>
      </c>
      <c r="F11">
        <f>RANK('OAM Transposed'!F11,'OAM Transposed'!F11:F33,0)</f>
        <v>12</v>
      </c>
      <c r="G11">
        <f>RANK('OAM Transposed'!G11,'OAM Transposed'!G11:G33,0)</f>
        <v>3</v>
      </c>
      <c r="H11">
        <f>RANK('OAM Transposed'!H11,'OAM Transposed'!H11:H33,0)</f>
        <v>13</v>
      </c>
      <c r="I11">
        <f>RANK('OAM Transposed'!I11,'OAM Transposed'!I11:I33,0)</f>
        <v>13</v>
      </c>
      <c r="J11">
        <f>RANK('OAM Transposed'!J11,'OAM Transposed'!J11:J33,0)</f>
        <v>4</v>
      </c>
      <c r="K11">
        <f>RANK('OAM Transposed'!K11,'OAM Transposed'!K11:K33,0)</f>
        <v>4</v>
      </c>
      <c r="L11">
        <f>RANK('OAM Transposed'!L11,'OAM Transposed'!L11:L33,0)</f>
        <v>1</v>
      </c>
      <c r="M11">
        <v>1000</v>
      </c>
      <c r="N11" t="str">
        <f t="shared" si="3"/>
        <v>1002.9</v>
      </c>
      <c r="T11" s="28">
        <f t="shared" si="1"/>
        <v>2013</v>
      </c>
      <c r="U11">
        <f t="shared" si="4"/>
        <v>22</v>
      </c>
      <c r="V11">
        <f t="shared" si="2"/>
        <v>12</v>
      </c>
      <c r="W11">
        <f t="shared" si="2"/>
        <v>16</v>
      </c>
      <c r="X11">
        <f t="shared" si="2"/>
        <v>11</v>
      </c>
      <c r="Y11">
        <f t="shared" si="2"/>
        <v>20</v>
      </c>
      <c r="Z11">
        <f t="shared" si="2"/>
        <v>10</v>
      </c>
      <c r="AA11">
        <f t="shared" si="2"/>
        <v>10</v>
      </c>
      <c r="AB11">
        <f t="shared" si="2"/>
        <v>19</v>
      </c>
      <c r="AC11">
        <f t="shared" si="2"/>
        <v>19</v>
      </c>
      <c r="AD11">
        <f t="shared" si="2"/>
        <v>22</v>
      </c>
      <c r="AE11">
        <v>1000</v>
      </c>
    </row>
    <row r="12" spans="2:35" x14ac:dyDescent="0.3">
      <c r="B12" s="30">
        <f>'OAM Transposed'!B12</f>
        <v>2014</v>
      </c>
      <c r="C12">
        <f>RANK('OAM Transposed'!C12,'OAM Transposed'!C12:C34,0)</f>
        <v>1</v>
      </c>
      <c r="D12">
        <f>RANK('OAM Transposed'!D12,'OAM Transposed'!D12:D34,0)</f>
        <v>11</v>
      </c>
      <c r="E12">
        <f>RANK('OAM Transposed'!E12,'OAM Transposed'!E12:E34,0)</f>
        <v>5</v>
      </c>
      <c r="F12">
        <f>RANK('OAM Transposed'!F12,'OAM Transposed'!F12:F34,0)</f>
        <v>9</v>
      </c>
      <c r="G12">
        <f>RANK('OAM Transposed'!G12,'OAM Transposed'!G12:G34,0)</f>
        <v>2</v>
      </c>
      <c r="H12">
        <f>RANK('OAM Transposed'!H12,'OAM Transposed'!H12:H34,0)</f>
        <v>13</v>
      </c>
      <c r="I12">
        <f>RANK('OAM Transposed'!I12,'OAM Transposed'!I12:I34,0)</f>
        <v>12</v>
      </c>
      <c r="J12">
        <f>RANK('OAM Transposed'!J12,'OAM Transposed'!J12:J34,0)</f>
        <v>6</v>
      </c>
      <c r="K12">
        <f>RANK('OAM Transposed'!K12,'OAM Transposed'!K12:K34,0)</f>
        <v>8</v>
      </c>
      <c r="L12">
        <f>RANK('OAM Transposed'!L12,'OAM Transposed'!L12:L34,0)</f>
        <v>1</v>
      </c>
      <c r="M12">
        <v>1000</v>
      </c>
      <c r="N12" t="str">
        <f t="shared" si="3"/>
        <v>1004.9</v>
      </c>
      <c r="T12" s="28">
        <f t="shared" si="1"/>
        <v>2014</v>
      </c>
      <c r="U12">
        <f t="shared" si="4"/>
        <v>22</v>
      </c>
      <c r="V12">
        <f t="shared" si="2"/>
        <v>12</v>
      </c>
      <c r="W12">
        <f t="shared" si="2"/>
        <v>18</v>
      </c>
      <c r="X12">
        <f t="shared" si="2"/>
        <v>14</v>
      </c>
      <c r="Y12">
        <f t="shared" si="2"/>
        <v>21</v>
      </c>
      <c r="Z12">
        <f t="shared" si="2"/>
        <v>10</v>
      </c>
      <c r="AA12">
        <f t="shared" si="2"/>
        <v>11</v>
      </c>
      <c r="AB12">
        <f t="shared" si="2"/>
        <v>17</v>
      </c>
      <c r="AC12">
        <f t="shared" si="2"/>
        <v>15</v>
      </c>
      <c r="AD12">
        <f t="shared" si="2"/>
        <v>22</v>
      </c>
      <c r="AE12">
        <v>1000</v>
      </c>
    </row>
    <row r="13" spans="2:35" x14ac:dyDescent="0.3">
      <c r="B13" s="30">
        <f>'OAM Transposed'!B13</f>
        <v>2015</v>
      </c>
      <c r="C13">
        <f>RANK('OAM Transposed'!C13,'OAM Transposed'!C13:C35,0)</f>
        <v>1</v>
      </c>
      <c r="D13">
        <f>RANK('OAM Transposed'!D13,'OAM Transposed'!D13:D35,0)</f>
        <v>11</v>
      </c>
      <c r="E13">
        <f>RANK('OAM Transposed'!E13,'OAM Transposed'!E13:E35,0)</f>
        <v>6</v>
      </c>
      <c r="F13">
        <f>RANK('OAM Transposed'!F13,'OAM Transposed'!F13:F35,0)</f>
        <v>11</v>
      </c>
      <c r="G13">
        <f>RANK('OAM Transposed'!G13,'OAM Transposed'!G13:G35,0)</f>
        <v>1</v>
      </c>
      <c r="H13">
        <f>RANK('OAM Transposed'!H13,'OAM Transposed'!H13:H35,0)</f>
        <v>10</v>
      </c>
      <c r="I13">
        <f>RANK('OAM Transposed'!I13,'OAM Transposed'!I13:I35,0)</f>
        <v>6</v>
      </c>
      <c r="J13">
        <f>RANK('OAM Transposed'!J13,'OAM Transposed'!J13:J35,0)</f>
        <v>6</v>
      </c>
      <c r="K13">
        <f>RANK('OAM Transposed'!K13,'OAM Transposed'!K13:K35,0)</f>
        <v>5</v>
      </c>
      <c r="L13">
        <f>RANK('OAM Transposed'!L13,'OAM Transposed'!L13:L35,0)</f>
        <v>1</v>
      </c>
      <c r="M13">
        <v>1000</v>
      </c>
      <c r="N13" t="str">
        <f t="shared" si="3"/>
        <v>1024.7</v>
      </c>
      <c r="T13" s="28">
        <f t="shared" si="1"/>
        <v>2015</v>
      </c>
      <c r="U13">
        <f t="shared" si="4"/>
        <v>22</v>
      </c>
      <c r="V13">
        <f t="shared" si="2"/>
        <v>12</v>
      </c>
      <c r="W13">
        <f t="shared" si="2"/>
        <v>17</v>
      </c>
      <c r="X13">
        <f t="shared" si="2"/>
        <v>12</v>
      </c>
      <c r="Y13">
        <f t="shared" si="2"/>
        <v>22</v>
      </c>
      <c r="Z13">
        <f t="shared" si="2"/>
        <v>13</v>
      </c>
      <c r="AA13">
        <f t="shared" si="2"/>
        <v>17</v>
      </c>
      <c r="AB13">
        <f t="shared" si="2"/>
        <v>17</v>
      </c>
      <c r="AC13">
        <f t="shared" si="2"/>
        <v>18</v>
      </c>
      <c r="AD13">
        <f t="shared" si="2"/>
        <v>22</v>
      </c>
      <c r="AE13">
        <v>1000</v>
      </c>
    </row>
    <row r="14" spans="2:35" x14ac:dyDescent="0.3">
      <c r="B14" s="30">
        <f>'OAM Transposed'!B14</f>
        <v>2016</v>
      </c>
      <c r="C14">
        <f>RANK('OAM Transposed'!C14,'OAM Transposed'!C14:C36,0)</f>
        <v>5</v>
      </c>
      <c r="D14">
        <f>RANK('OAM Transposed'!D14,'OAM Transposed'!D14:D36,0)</f>
        <v>11</v>
      </c>
      <c r="E14">
        <f>RANK('OAM Transposed'!E14,'OAM Transposed'!E14:E36,0)</f>
        <v>5</v>
      </c>
      <c r="F14">
        <f>RANK('OAM Transposed'!F14,'OAM Transposed'!F14:F36,0)</f>
        <v>11</v>
      </c>
      <c r="G14">
        <f>RANK('OAM Transposed'!G14,'OAM Transposed'!G14:G36,0)</f>
        <v>1</v>
      </c>
      <c r="H14">
        <f>RANK('OAM Transposed'!H14,'OAM Transposed'!H14:H36,0)</f>
        <v>9</v>
      </c>
      <c r="I14">
        <f>RANK('OAM Transposed'!I14,'OAM Transposed'!I14:I36,0)</f>
        <v>9</v>
      </c>
      <c r="J14">
        <f>RANK('OAM Transposed'!J14,'OAM Transposed'!J14:J36,0)</f>
        <v>6</v>
      </c>
      <c r="K14">
        <f>RANK('OAM Transposed'!K14,'OAM Transposed'!K14:K36,0)</f>
        <v>4</v>
      </c>
      <c r="L14">
        <f>RANK('OAM Transposed'!L14,'OAM Transposed'!L14:L36,0)</f>
        <v>1</v>
      </c>
      <c r="M14">
        <v>1000</v>
      </c>
      <c r="N14" t="str">
        <f t="shared" si="3"/>
        <v>1021.7</v>
      </c>
      <c r="T14" s="28">
        <f t="shared" si="1"/>
        <v>2016</v>
      </c>
      <c r="U14">
        <f t="shared" si="4"/>
        <v>18</v>
      </c>
      <c r="V14">
        <f t="shared" si="2"/>
        <v>12</v>
      </c>
      <c r="W14">
        <f t="shared" si="2"/>
        <v>18</v>
      </c>
      <c r="X14">
        <f t="shared" si="2"/>
        <v>12</v>
      </c>
      <c r="Y14">
        <f t="shared" si="2"/>
        <v>22</v>
      </c>
      <c r="Z14">
        <f t="shared" si="2"/>
        <v>14</v>
      </c>
      <c r="AA14">
        <f t="shared" si="2"/>
        <v>14</v>
      </c>
      <c r="AB14">
        <f t="shared" si="2"/>
        <v>17</v>
      </c>
      <c r="AC14">
        <f t="shared" si="2"/>
        <v>19</v>
      </c>
      <c r="AD14">
        <f t="shared" si="2"/>
        <v>22</v>
      </c>
      <c r="AE14">
        <v>1000</v>
      </c>
    </row>
    <row r="15" spans="2:35" x14ac:dyDescent="0.3">
      <c r="B15" s="30">
        <f>'OAM Transposed'!B15</f>
        <v>2017</v>
      </c>
      <c r="C15">
        <f>RANK('OAM Transposed'!C15,'OAM Transposed'!C15:C37,0)</f>
        <v>10</v>
      </c>
      <c r="D15">
        <f>RANK('OAM Transposed'!D15,'OAM Transposed'!D15:D37,0)</f>
        <v>10</v>
      </c>
      <c r="E15">
        <f>RANK('OAM Transposed'!E15,'OAM Transposed'!E15:E37,0)</f>
        <v>9</v>
      </c>
      <c r="F15">
        <f>RANK('OAM Transposed'!F15,'OAM Transposed'!F15:F37,0)</f>
        <v>9</v>
      </c>
      <c r="G15">
        <f>RANK('OAM Transposed'!G15,'OAM Transposed'!G15:G37,0)</f>
        <v>1</v>
      </c>
      <c r="H15">
        <f>RANK('OAM Transposed'!H15,'OAM Transposed'!H15:H37,0)</f>
        <v>8</v>
      </c>
      <c r="I15">
        <f>RANK('OAM Transposed'!I15,'OAM Transposed'!I15:I37,0)</f>
        <v>10</v>
      </c>
      <c r="J15">
        <f>RANK('OAM Transposed'!J15,'OAM Transposed'!J15:J37,0)</f>
        <v>6</v>
      </c>
      <c r="K15">
        <f>RANK('OAM Transposed'!K15,'OAM Transposed'!K15:K37,0)</f>
        <v>6</v>
      </c>
      <c r="L15">
        <f>RANK('OAM Transposed'!L15,'OAM Transposed'!L15:L37,0)</f>
        <v>8</v>
      </c>
      <c r="M15">
        <v>1000</v>
      </c>
      <c r="N15">
        <f t="shared" si="3"/>
        <v>983</v>
      </c>
      <c r="T15" s="28">
        <f t="shared" si="1"/>
        <v>2017</v>
      </c>
      <c r="U15">
        <f t="shared" si="4"/>
        <v>13</v>
      </c>
      <c r="V15">
        <f t="shared" si="2"/>
        <v>13</v>
      </c>
      <c r="W15">
        <f t="shared" si="2"/>
        <v>14</v>
      </c>
      <c r="X15">
        <f t="shared" si="2"/>
        <v>14</v>
      </c>
      <c r="Y15">
        <f t="shared" si="2"/>
        <v>22</v>
      </c>
      <c r="Z15">
        <f t="shared" si="2"/>
        <v>15</v>
      </c>
      <c r="AA15">
        <f t="shared" si="2"/>
        <v>13</v>
      </c>
      <c r="AB15">
        <f t="shared" si="2"/>
        <v>17</v>
      </c>
      <c r="AC15">
        <f t="shared" si="2"/>
        <v>17</v>
      </c>
      <c r="AD15">
        <f t="shared" si="2"/>
        <v>15</v>
      </c>
      <c r="AE15">
        <v>1000</v>
      </c>
    </row>
    <row r="16" spans="2:35" x14ac:dyDescent="0.3">
      <c r="B16" s="30">
        <f>'OAM Transposed'!B16</f>
        <v>2018</v>
      </c>
      <c r="C16">
        <f>RANK('OAM Transposed'!C16,'OAM Transposed'!C16:C38,0)</f>
        <v>5</v>
      </c>
      <c r="D16">
        <f>RANK('OAM Transposed'!D16,'OAM Transposed'!D16:D38,0)</f>
        <v>7</v>
      </c>
      <c r="E16">
        <f>RANK('OAM Transposed'!E16,'OAM Transposed'!E16:E38,0)</f>
        <v>7</v>
      </c>
      <c r="F16">
        <f>RANK('OAM Transposed'!F16,'OAM Transposed'!F16:F38,0)</f>
        <v>8</v>
      </c>
      <c r="G16">
        <f>RANK('OAM Transposed'!G16,'OAM Transposed'!G16:G38,0)</f>
        <v>2</v>
      </c>
      <c r="H16">
        <f>RANK('OAM Transposed'!H16,'OAM Transposed'!H16:H38,0)</f>
        <v>6</v>
      </c>
      <c r="I16">
        <f>RANK('OAM Transposed'!I16,'OAM Transposed'!I16:I38,0)</f>
        <v>2</v>
      </c>
      <c r="J16">
        <f>RANK('OAM Transposed'!J16,'OAM Transposed'!J16:J38,0)</f>
        <v>4</v>
      </c>
      <c r="K16">
        <f>RANK('OAM Transposed'!K16,'OAM Transposed'!K16:K38,0)</f>
        <v>5</v>
      </c>
      <c r="L16">
        <f>RANK('OAM Transposed'!L16,'OAM Transposed'!L16:L38,0)</f>
        <v>7</v>
      </c>
      <c r="M16">
        <v>1000</v>
      </c>
      <c r="N16" t="str">
        <f t="shared" si="3"/>
        <v>996.8</v>
      </c>
      <c r="T16" s="28">
        <f t="shared" si="1"/>
        <v>2018</v>
      </c>
      <c r="U16">
        <f t="shared" si="4"/>
        <v>18</v>
      </c>
      <c r="V16">
        <f t="shared" si="2"/>
        <v>16</v>
      </c>
      <c r="W16">
        <f t="shared" si="2"/>
        <v>16</v>
      </c>
      <c r="X16">
        <f t="shared" si="2"/>
        <v>15</v>
      </c>
      <c r="Y16">
        <f t="shared" si="2"/>
        <v>21</v>
      </c>
      <c r="Z16">
        <f t="shared" si="2"/>
        <v>17</v>
      </c>
      <c r="AA16">
        <f t="shared" si="2"/>
        <v>21</v>
      </c>
      <c r="AB16">
        <f t="shared" si="2"/>
        <v>19</v>
      </c>
      <c r="AC16">
        <f t="shared" si="2"/>
        <v>18</v>
      </c>
      <c r="AD16">
        <f t="shared" si="2"/>
        <v>16</v>
      </c>
      <c r="AE16">
        <v>1000</v>
      </c>
    </row>
    <row r="17" spans="1:31" x14ac:dyDescent="0.3">
      <c r="B17" s="30">
        <f>'OAM Transposed'!B17</f>
        <v>2019</v>
      </c>
      <c r="C17">
        <f>RANK('OAM Transposed'!C17,'OAM Transposed'!C17:C39,0)</f>
        <v>3</v>
      </c>
      <c r="D17">
        <f>RANK('OAM Transposed'!D17,'OAM Transposed'!D17:D39,0)</f>
        <v>7</v>
      </c>
      <c r="E17">
        <f>RANK('OAM Transposed'!E17,'OAM Transposed'!E17:E39,0)</f>
        <v>5</v>
      </c>
      <c r="F17">
        <f>RANK('OAM Transposed'!F17,'OAM Transposed'!F17:F39,0)</f>
        <v>8</v>
      </c>
      <c r="G17">
        <f>RANK('OAM Transposed'!G17,'OAM Transposed'!G17:G39,0)</f>
        <v>3</v>
      </c>
      <c r="H17">
        <f>RANK('OAM Transposed'!H17,'OAM Transposed'!H17:H39,0)</f>
        <v>8</v>
      </c>
      <c r="I17">
        <f>RANK('OAM Transposed'!I17,'OAM Transposed'!I17:I39,0)</f>
        <v>8</v>
      </c>
      <c r="J17">
        <f>RANK('OAM Transposed'!J17,'OAM Transposed'!J17:J39,0)</f>
        <v>5</v>
      </c>
      <c r="K17">
        <f>RANK('OAM Transposed'!K17,'OAM Transposed'!K17:K39,0)</f>
        <v>7</v>
      </c>
      <c r="L17">
        <f>RANK('OAM Transposed'!L17,'OAM Transposed'!L17:L39,0)</f>
        <v>4</v>
      </c>
      <c r="M17">
        <v>1000</v>
      </c>
      <c r="N17" t="str">
        <f t="shared" si="3"/>
        <v>992.7</v>
      </c>
      <c r="T17" s="28">
        <f t="shared" si="1"/>
        <v>2019</v>
      </c>
      <c r="U17">
        <f t="shared" si="4"/>
        <v>20</v>
      </c>
      <c r="V17">
        <f t="shared" si="2"/>
        <v>16</v>
      </c>
      <c r="W17">
        <f t="shared" si="2"/>
        <v>18</v>
      </c>
      <c r="X17">
        <f t="shared" si="2"/>
        <v>15</v>
      </c>
      <c r="Y17">
        <f t="shared" si="2"/>
        <v>20</v>
      </c>
      <c r="Z17">
        <f t="shared" si="2"/>
        <v>15</v>
      </c>
      <c r="AA17">
        <f t="shared" si="2"/>
        <v>15</v>
      </c>
      <c r="AB17">
        <f t="shared" si="2"/>
        <v>18</v>
      </c>
      <c r="AC17">
        <f t="shared" si="2"/>
        <v>16</v>
      </c>
      <c r="AD17">
        <f t="shared" si="2"/>
        <v>19</v>
      </c>
      <c r="AE17">
        <v>1000</v>
      </c>
    </row>
    <row r="18" spans="1:31" x14ac:dyDescent="0.3">
      <c r="B18" s="30">
        <f>'OAM Transposed'!B18</f>
        <v>2020</v>
      </c>
      <c r="C18">
        <f>RANK('OAM Transposed'!C18,'OAM Transposed'!C18:C40,0)</f>
        <v>3</v>
      </c>
      <c r="D18">
        <f>RANK('OAM Transposed'!D18,'OAM Transposed'!D18:D40,0)</f>
        <v>7</v>
      </c>
      <c r="E18">
        <f>RANK('OAM Transposed'!E18,'OAM Transposed'!E18:E40,0)</f>
        <v>1</v>
      </c>
      <c r="F18">
        <f>RANK('OAM Transposed'!F18,'OAM Transposed'!F18:F40,0)</f>
        <v>7</v>
      </c>
      <c r="G18">
        <f>RANK('OAM Transposed'!G18,'OAM Transposed'!G18:G40,0)</f>
        <v>4</v>
      </c>
      <c r="H18">
        <f>RANK('OAM Transposed'!H18,'OAM Transposed'!H18:H40,0)</f>
        <v>6</v>
      </c>
      <c r="I18">
        <f>RANK('OAM Transposed'!I18,'OAM Transposed'!I18:I40,0)</f>
        <v>3</v>
      </c>
      <c r="J18">
        <f>RANK('OAM Transposed'!J18,'OAM Transposed'!J18:J40,0)</f>
        <v>5</v>
      </c>
      <c r="K18">
        <f>RANK('OAM Transposed'!K18,'OAM Transposed'!K18:K40,0)</f>
        <v>5</v>
      </c>
      <c r="L18">
        <f>RANK('OAM Transposed'!L18,'OAM Transposed'!L18:L40,0)</f>
        <v>4</v>
      </c>
      <c r="M18">
        <v>1000</v>
      </c>
      <c r="N18" t="str">
        <f t="shared" si="3"/>
        <v>1020.2</v>
      </c>
      <c r="T18" s="28">
        <f t="shared" si="1"/>
        <v>2020</v>
      </c>
      <c r="U18">
        <f t="shared" si="4"/>
        <v>20</v>
      </c>
      <c r="V18">
        <f t="shared" ref="V18:V24" si="5">23-D18</f>
        <v>16</v>
      </c>
      <c r="W18">
        <f t="shared" ref="W18:W24" si="6">23-E18</f>
        <v>22</v>
      </c>
      <c r="X18">
        <f t="shared" ref="X18:X24" si="7">23-F18</f>
        <v>16</v>
      </c>
      <c r="Y18">
        <f t="shared" ref="Y18:Y24" si="8">23-G18</f>
        <v>19</v>
      </c>
      <c r="Z18">
        <f t="shared" ref="Z18:Z24" si="9">23-H18</f>
        <v>17</v>
      </c>
      <c r="AA18">
        <f t="shared" ref="AA18:AA24" si="10">23-I18</f>
        <v>20</v>
      </c>
      <c r="AB18">
        <f t="shared" ref="AB18:AB24" si="11">23-J18</f>
        <v>18</v>
      </c>
      <c r="AC18">
        <f t="shared" ref="AC18:AC24" si="12">23-K18</f>
        <v>18</v>
      </c>
      <c r="AD18">
        <f t="shared" ref="AD18:AD24" si="13">23-L18</f>
        <v>19</v>
      </c>
      <c r="AE18">
        <v>1000</v>
      </c>
    </row>
    <row r="19" spans="1:31" x14ac:dyDescent="0.3">
      <c r="B19" s="30">
        <f>'OAM Transposed'!B19</f>
        <v>2021</v>
      </c>
      <c r="C19">
        <f>RANK('OAM Transposed'!C19,'OAM Transposed'!C19:C41,0)</f>
        <v>4</v>
      </c>
      <c r="D19">
        <f>RANK('OAM Transposed'!D19,'OAM Transposed'!D19:D41,0)</f>
        <v>6</v>
      </c>
      <c r="E19">
        <f>RANK('OAM Transposed'!E19,'OAM Transposed'!E19:E41,0)</f>
        <v>4</v>
      </c>
      <c r="F19">
        <f>RANK('OAM Transposed'!F19,'OAM Transposed'!F19:F41,0)</f>
        <v>6</v>
      </c>
      <c r="G19">
        <f>RANK('OAM Transposed'!G19,'OAM Transposed'!G19:G41,0)</f>
        <v>6</v>
      </c>
      <c r="H19">
        <f>RANK('OAM Transposed'!H19,'OAM Transposed'!H19:H41,0)</f>
        <v>6</v>
      </c>
      <c r="I19">
        <f>RANK('OAM Transposed'!I19,'OAM Transposed'!I19:I41,0)</f>
        <v>6</v>
      </c>
      <c r="J19">
        <f>RANK('OAM Transposed'!J19,'OAM Transposed'!J19:J41,0)</f>
        <v>4</v>
      </c>
      <c r="K19">
        <f>RANK('OAM Transposed'!K19,'OAM Transposed'!K19:K41,0)</f>
        <v>6</v>
      </c>
      <c r="L19">
        <f>RANK('OAM Transposed'!L19,'OAM Transposed'!L19:L41,0)</f>
        <v>6</v>
      </c>
      <c r="M19">
        <v>1000</v>
      </c>
      <c r="N19" t="str">
        <f t="shared" si="3"/>
        <v>996.8</v>
      </c>
      <c r="T19" s="28">
        <f t="shared" si="1"/>
        <v>2021</v>
      </c>
      <c r="U19">
        <f t="shared" si="4"/>
        <v>19</v>
      </c>
      <c r="V19">
        <f t="shared" si="5"/>
        <v>17</v>
      </c>
      <c r="W19">
        <f t="shared" si="6"/>
        <v>19</v>
      </c>
      <c r="X19">
        <f t="shared" si="7"/>
        <v>17</v>
      </c>
      <c r="Y19">
        <f t="shared" si="8"/>
        <v>17</v>
      </c>
      <c r="Z19">
        <f t="shared" si="9"/>
        <v>17</v>
      </c>
      <c r="AA19">
        <f t="shared" si="10"/>
        <v>17</v>
      </c>
      <c r="AB19">
        <f t="shared" si="11"/>
        <v>19</v>
      </c>
      <c r="AC19">
        <f t="shared" si="12"/>
        <v>17</v>
      </c>
      <c r="AD19">
        <f t="shared" si="13"/>
        <v>17</v>
      </c>
      <c r="AE19">
        <v>1000</v>
      </c>
    </row>
    <row r="20" spans="1:31" x14ac:dyDescent="0.3">
      <c r="B20" s="30">
        <f>'OAM Transposed'!B20</f>
        <v>2022</v>
      </c>
      <c r="C20">
        <f>RANK('OAM Transposed'!C20,'OAM Transposed'!C20:C42,0)</f>
        <v>5</v>
      </c>
      <c r="D20">
        <f>RANK('OAM Transposed'!D20,'OAM Transposed'!D20:D42,0)</f>
        <v>5</v>
      </c>
      <c r="E20">
        <f>RANK('OAM Transposed'!E20,'OAM Transposed'!E20:E42,0)</f>
        <v>5</v>
      </c>
      <c r="F20">
        <f>RANK('OAM Transposed'!F20,'OAM Transposed'!F20:F42,0)</f>
        <v>5</v>
      </c>
      <c r="G20">
        <f>RANK('OAM Transposed'!G20,'OAM Transposed'!G20:G42,0)</f>
        <v>5</v>
      </c>
      <c r="H20">
        <f>RANK('OAM Transposed'!H20,'OAM Transposed'!H20:H42,0)</f>
        <v>3</v>
      </c>
      <c r="I20">
        <f>RANK('OAM Transposed'!I20,'OAM Transposed'!I20:I42,0)</f>
        <v>3</v>
      </c>
      <c r="J20">
        <f>RANK('OAM Transposed'!J20,'OAM Transposed'!J20:J42,0)</f>
        <v>4</v>
      </c>
      <c r="K20">
        <f>RANK('OAM Transposed'!K20,'OAM Transposed'!K20:K42,0)</f>
        <v>4</v>
      </c>
      <c r="L20">
        <f>RANK('OAM Transposed'!L20,'OAM Transposed'!L20:L42,0)</f>
        <v>5</v>
      </c>
      <c r="M20">
        <v>1000</v>
      </c>
      <c r="N20" t="str">
        <f t="shared" si="3"/>
        <v>1006.9</v>
      </c>
      <c r="T20" s="28">
        <f t="shared" si="1"/>
        <v>2022</v>
      </c>
      <c r="U20">
        <f t="shared" si="4"/>
        <v>18</v>
      </c>
      <c r="V20">
        <f t="shared" si="5"/>
        <v>18</v>
      </c>
      <c r="W20">
        <f t="shared" si="6"/>
        <v>18</v>
      </c>
      <c r="X20">
        <f t="shared" si="7"/>
        <v>18</v>
      </c>
      <c r="Y20">
        <f t="shared" si="8"/>
        <v>18</v>
      </c>
      <c r="Z20">
        <f t="shared" si="9"/>
        <v>20</v>
      </c>
      <c r="AA20">
        <f t="shared" si="10"/>
        <v>20</v>
      </c>
      <c r="AB20">
        <f t="shared" si="11"/>
        <v>19</v>
      </c>
      <c r="AC20">
        <f t="shared" si="12"/>
        <v>19</v>
      </c>
      <c r="AD20">
        <f t="shared" si="13"/>
        <v>18</v>
      </c>
      <c r="AE20">
        <v>1000</v>
      </c>
    </row>
    <row r="21" spans="1:31" x14ac:dyDescent="0.3">
      <c r="B21" s="30">
        <f>'OAM Transposed'!B21</f>
        <v>2023</v>
      </c>
      <c r="C21">
        <f>RANK('OAM Transposed'!C21,'OAM Transposed'!C21:C43,0)</f>
        <v>4</v>
      </c>
      <c r="D21">
        <f>RANK('OAM Transposed'!D21,'OAM Transposed'!D21:D43,0)</f>
        <v>4</v>
      </c>
      <c r="E21">
        <f>RANK('OAM Transposed'!E21,'OAM Transposed'!E21:E43,0)</f>
        <v>4</v>
      </c>
      <c r="F21">
        <f>RANK('OAM Transposed'!F21,'OAM Transposed'!F21:F43,0)</f>
        <v>3</v>
      </c>
      <c r="G21">
        <f>RANK('OAM Transposed'!G21,'OAM Transposed'!G21:G43,0)</f>
        <v>4</v>
      </c>
      <c r="H21">
        <f>RANK('OAM Transposed'!H21,'OAM Transposed'!H21:H43,0)</f>
        <v>3</v>
      </c>
      <c r="I21">
        <f>RANK('OAM Transposed'!I21,'OAM Transposed'!I21:I43,0)</f>
        <v>1</v>
      </c>
      <c r="J21">
        <f>RANK('OAM Transposed'!J21,'OAM Transposed'!J21:J43,0)</f>
        <v>3</v>
      </c>
      <c r="K21">
        <f>RANK('OAM Transposed'!K21,'OAM Transposed'!K21:K43,0)</f>
        <v>4</v>
      </c>
      <c r="L21">
        <f>RANK('OAM Transposed'!L21,'OAM Transposed'!L21:L43,0)</f>
        <v>4</v>
      </c>
      <c r="M21">
        <v>1000</v>
      </c>
      <c r="N21" t="str">
        <f t="shared" si="3"/>
        <v>1017.1</v>
      </c>
      <c r="T21" s="28">
        <f t="shared" si="1"/>
        <v>2023</v>
      </c>
      <c r="U21">
        <f t="shared" si="4"/>
        <v>19</v>
      </c>
      <c r="V21">
        <f t="shared" si="5"/>
        <v>19</v>
      </c>
      <c r="W21">
        <f t="shared" si="6"/>
        <v>19</v>
      </c>
      <c r="X21">
        <f t="shared" si="7"/>
        <v>20</v>
      </c>
      <c r="Y21">
        <f t="shared" si="8"/>
        <v>19</v>
      </c>
      <c r="Z21">
        <f t="shared" si="9"/>
        <v>20</v>
      </c>
      <c r="AA21">
        <f t="shared" si="10"/>
        <v>22</v>
      </c>
      <c r="AB21">
        <f t="shared" si="11"/>
        <v>20</v>
      </c>
      <c r="AC21">
        <f t="shared" si="12"/>
        <v>19</v>
      </c>
      <c r="AD21">
        <f t="shared" si="13"/>
        <v>19</v>
      </c>
      <c r="AE21">
        <v>1000</v>
      </c>
    </row>
    <row r="22" spans="1:31" x14ac:dyDescent="0.3">
      <c r="B22" s="30">
        <f>'OAM Transposed'!B22</f>
        <v>2024</v>
      </c>
      <c r="C22">
        <f>RANK('OAM Transposed'!C22,'OAM Transposed'!C22:C44,0)</f>
        <v>3</v>
      </c>
      <c r="D22">
        <f>RANK('OAM Transposed'!D22,'OAM Transposed'!D22:D44,0)</f>
        <v>3</v>
      </c>
      <c r="E22">
        <f>RANK('OAM Transposed'!E22,'OAM Transposed'!E22:E44,0)</f>
        <v>2</v>
      </c>
      <c r="F22">
        <f>RANK('OAM Transposed'!F22,'OAM Transposed'!F22:F44,0)</f>
        <v>3</v>
      </c>
      <c r="G22">
        <f>RANK('OAM Transposed'!G22,'OAM Transposed'!G22:G44,0)</f>
        <v>3</v>
      </c>
      <c r="H22">
        <f>RANK('OAM Transposed'!H22,'OAM Transposed'!H22:H44,0)</f>
        <v>3</v>
      </c>
      <c r="I22">
        <f>RANK('OAM Transposed'!I22,'OAM Transposed'!I22:I44,0)</f>
        <v>1</v>
      </c>
      <c r="J22">
        <f>RANK('OAM Transposed'!J22,'OAM Transposed'!J22:J44,0)</f>
        <v>3</v>
      </c>
      <c r="K22">
        <f>RANK('OAM Transposed'!K22,'OAM Transposed'!K22:K44,0)</f>
        <v>2</v>
      </c>
      <c r="L22">
        <f>RANK('OAM Transposed'!L22,'OAM Transposed'!L22:L44,0)</f>
        <v>2</v>
      </c>
      <c r="M22">
        <v>1000</v>
      </c>
      <c r="N22" t="str">
        <f t="shared" si="3"/>
        <v>1038.5</v>
      </c>
      <c r="T22" s="28">
        <f t="shared" si="1"/>
        <v>2024</v>
      </c>
      <c r="U22">
        <f t="shared" si="4"/>
        <v>20</v>
      </c>
      <c r="V22">
        <f t="shared" si="5"/>
        <v>20</v>
      </c>
      <c r="W22">
        <f t="shared" si="6"/>
        <v>21</v>
      </c>
      <c r="X22">
        <f t="shared" si="7"/>
        <v>20</v>
      </c>
      <c r="Y22">
        <f t="shared" si="8"/>
        <v>20</v>
      </c>
      <c r="Z22">
        <f t="shared" si="9"/>
        <v>20</v>
      </c>
      <c r="AA22">
        <f t="shared" si="10"/>
        <v>22</v>
      </c>
      <c r="AB22">
        <f t="shared" si="11"/>
        <v>20</v>
      </c>
      <c r="AC22">
        <f t="shared" si="12"/>
        <v>21</v>
      </c>
      <c r="AD22">
        <f t="shared" si="13"/>
        <v>21</v>
      </c>
      <c r="AE22">
        <v>1000</v>
      </c>
    </row>
    <row r="23" spans="1:31" x14ac:dyDescent="0.3">
      <c r="B23" s="30">
        <f>'OAM Transposed'!B23</f>
        <v>2025</v>
      </c>
      <c r="C23">
        <f>RANK('OAM Transposed'!C23,'OAM Transposed'!C23:C45,0)</f>
        <v>2</v>
      </c>
      <c r="D23">
        <f>RANK('OAM Transposed'!D23,'OAM Transposed'!D23:D45,0)</f>
        <v>2</v>
      </c>
      <c r="E23">
        <f>RANK('OAM Transposed'!E23,'OAM Transposed'!E23:E45,0)</f>
        <v>2</v>
      </c>
      <c r="F23">
        <f>RANK('OAM Transposed'!F23,'OAM Transposed'!F23:F45,0)</f>
        <v>2</v>
      </c>
      <c r="G23">
        <f>RANK('OAM Transposed'!G23,'OAM Transposed'!G23:G45,0)</f>
        <v>2</v>
      </c>
      <c r="H23">
        <f>RANK('OAM Transposed'!H23,'OAM Transposed'!H23:H45,0)</f>
        <v>2</v>
      </c>
      <c r="I23">
        <f>RANK('OAM Transposed'!I23,'OAM Transposed'!I23:I45,0)</f>
        <v>1</v>
      </c>
      <c r="J23">
        <f>RANK('OAM Transposed'!J23,'OAM Transposed'!J23:J45,0)</f>
        <v>2</v>
      </c>
      <c r="K23">
        <f>RANK('OAM Transposed'!K23,'OAM Transposed'!K23:K45,0)</f>
        <v>2</v>
      </c>
      <c r="L23">
        <f>RANK('OAM Transposed'!L23,'OAM Transposed'!L23:L45,0)</f>
        <v>2</v>
      </c>
      <c r="M23">
        <v>1000</v>
      </c>
      <c r="N23" t="str">
        <f t="shared" si="3"/>
        <v>1044.6</v>
      </c>
      <c r="T23" s="28">
        <f t="shared" si="1"/>
        <v>2025</v>
      </c>
      <c r="U23">
        <f t="shared" si="4"/>
        <v>21</v>
      </c>
      <c r="V23">
        <f t="shared" si="5"/>
        <v>21</v>
      </c>
      <c r="W23">
        <f t="shared" si="6"/>
        <v>21</v>
      </c>
      <c r="X23">
        <f t="shared" si="7"/>
        <v>21</v>
      </c>
      <c r="Y23">
        <f t="shared" si="8"/>
        <v>21</v>
      </c>
      <c r="Z23">
        <f t="shared" si="9"/>
        <v>21</v>
      </c>
      <c r="AA23">
        <f t="shared" si="10"/>
        <v>22</v>
      </c>
      <c r="AB23">
        <f t="shared" si="11"/>
        <v>21</v>
      </c>
      <c r="AC23">
        <f t="shared" si="12"/>
        <v>21</v>
      </c>
      <c r="AD23">
        <f t="shared" si="13"/>
        <v>21</v>
      </c>
      <c r="AE23">
        <v>1000</v>
      </c>
    </row>
    <row r="24" spans="1:31" x14ac:dyDescent="0.3">
      <c r="B24" s="30">
        <f>'OAM Transposed'!B24</f>
        <v>2026</v>
      </c>
      <c r="C24">
        <f>RANK('OAM Transposed'!C24,'OAM Transposed'!C24:C46,0)</f>
        <v>1</v>
      </c>
      <c r="D24">
        <f>RANK('OAM Transposed'!D24,'OAM Transposed'!D24:D46,0)</f>
        <v>1</v>
      </c>
      <c r="E24">
        <f>RANK('OAM Transposed'!E24,'OAM Transposed'!E24:E46,0)</f>
        <v>1</v>
      </c>
      <c r="F24">
        <f>RANK('OAM Transposed'!F24,'OAM Transposed'!F24:F46,0)</f>
        <v>1</v>
      </c>
      <c r="G24">
        <f>RANK('OAM Transposed'!G24,'OAM Transposed'!G24:G46,0)</f>
        <v>1</v>
      </c>
      <c r="H24">
        <f>RANK('OAM Transposed'!H24,'OAM Transposed'!H24:H46,0)</f>
        <v>1</v>
      </c>
      <c r="I24">
        <f>RANK('OAM Transposed'!I24,'OAM Transposed'!I24:I46,0)</f>
        <v>1</v>
      </c>
      <c r="J24">
        <f>RANK('OAM Transposed'!J24,'OAM Transposed'!J24:J46,0)</f>
        <v>1</v>
      </c>
      <c r="K24">
        <f>RANK('OAM Transposed'!K24,'OAM Transposed'!K24:K46,0)</f>
        <v>1</v>
      </c>
      <c r="L24">
        <f>RANK('OAM Transposed'!L24,'OAM Transposed'!L24:L46,0)</f>
        <v>1</v>
      </c>
      <c r="M24">
        <v>1000</v>
      </c>
      <c r="N24" t="str">
        <f t="shared" si="3"/>
        <v>1088.8</v>
      </c>
      <c r="T24" s="28">
        <f t="shared" si="1"/>
        <v>2026</v>
      </c>
      <c r="U24">
        <f t="shared" si="4"/>
        <v>22</v>
      </c>
      <c r="V24">
        <f t="shared" si="5"/>
        <v>22</v>
      </c>
      <c r="W24">
        <f t="shared" si="6"/>
        <v>22</v>
      </c>
      <c r="X24">
        <f t="shared" si="7"/>
        <v>22</v>
      </c>
      <c r="Y24">
        <f t="shared" si="8"/>
        <v>22</v>
      </c>
      <c r="Z24">
        <f t="shared" si="9"/>
        <v>22</v>
      </c>
      <c r="AA24">
        <f t="shared" si="10"/>
        <v>22</v>
      </c>
      <c r="AB24">
        <f t="shared" si="11"/>
        <v>22</v>
      </c>
      <c r="AC24">
        <f t="shared" si="12"/>
        <v>22</v>
      </c>
      <c r="AD24">
        <f t="shared" si="13"/>
        <v>22</v>
      </c>
      <c r="AE24">
        <v>1000</v>
      </c>
    </row>
    <row r="26" spans="1:31" ht="18" x14ac:dyDescent="0.3">
      <c r="A26" s="36"/>
    </row>
    <row r="27" spans="1:31" x14ac:dyDescent="0.3">
      <c r="A27" s="37"/>
    </row>
    <row r="30" spans="1:31" ht="27" x14ac:dyDescent="0.3">
      <c r="A30" s="38" t="s">
        <v>392</v>
      </c>
      <c r="B30" s="39">
        <v>1678828</v>
      </c>
      <c r="C30" s="38" t="s">
        <v>393</v>
      </c>
      <c r="D30" s="39">
        <v>23</v>
      </c>
      <c r="E30" s="38" t="s">
        <v>394</v>
      </c>
      <c r="F30" s="39">
        <v>10</v>
      </c>
      <c r="G30" s="38" t="s">
        <v>395</v>
      </c>
      <c r="H30" s="39">
        <v>23</v>
      </c>
      <c r="I30" s="38" t="s">
        <v>396</v>
      </c>
      <c r="J30" s="39">
        <v>0</v>
      </c>
      <c r="K30" s="38" t="s">
        <v>397</v>
      </c>
      <c r="L30" s="39" t="s">
        <v>580</v>
      </c>
    </row>
    <row r="31" spans="1:31" ht="18.600000000000001" thickBot="1" x14ac:dyDescent="0.35">
      <c r="A31" s="36"/>
    </row>
    <row r="32" spans="1:31" ht="15" thickBot="1" x14ac:dyDescent="0.35">
      <c r="A32" s="40" t="s">
        <v>398</v>
      </c>
      <c r="B32" s="40" t="s">
        <v>399</v>
      </c>
      <c r="C32" s="40" t="s">
        <v>400</v>
      </c>
      <c r="D32" s="40" t="s">
        <v>401</v>
      </c>
      <c r="E32" s="40" t="s">
        <v>402</v>
      </c>
      <c r="F32" s="40" t="s">
        <v>403</v>
      </c>
      <c r="G32" s="40" t="s">
        <v>404</v>
      </c>
      <c r="H32" s="40" t="s">
        <v>405</v>
      </c>
      <c r="I32" s="40" t="s">
        <v>406</v>
      </c>
      <c r="J32" s="40" t="s">
        <v>407</v>
      </c>
      <c r="K32" s="40" t="s">
        <v>408</v>
      </c>
      <c r="L32" s="40" t="s">
        <v>409</v>
      </c>
    </row>
    <row r="33" spans="1:12" ht="15" thickBot="1" x14ac:dyDescent="0.35">
      <c r="A33" s="40" t="s">
        <v>410</v>
      </c>
      <c r="B33" s="41">
        <v>6</v>
      </c>
      <c r="C33" s="41">
        <v>11</v>
      </c>
      <c r="D33" s="41">
        <v>1</v>
      </c>
      <c r="E33" s="41">
        <v>22</v>
      </c>
      <c r="F33" s="41">
        <v>23</v>
      </c>
      <c r="G33" s="41">
        <v>18</v>
      </c>
      <c r="H33" s="41">
        <v>17</v>
      </c>
      <c r="I33" s="41">
        <v>8</v>
      </c>
      <c r="J33" s="41">
        <v>23</v>
      </c>
      <c r="K33" s="41">
        <v>1</v>
      </c>
      <c r="L33" s="41">
        <v>1000</v>
      </c>
    </row>
    <row r="34" spans="1:12" ht="15" thickBot="1" x14ac:dyDescent="0.35">
      <c r="A34" s="40" t="s">
        <v>411</v>
      </c>
      <c r="B34" s="41">
        <v>6</v>
      </c>
      <c r="C34" s="41">
        <v>11</v>
      </c>
      <c r="D34" s="41">
        <v>2</v>
      </c>
      <c r="E34" s="41">
        <v>22</v>
      </c>
      <c r="F34" s="41">
        <v>22</v>
      </c>
      <c r="G34" s="41">
        <v>18</v>
      </c>
      <c r="H34" s="41">
        <v>17</v>
      </c>
      <c r="I34" s="41">
        <v>8</v>
      </c>
      <c r="J34" s="41">
        <v>19</v>
      </c>
      <c r="K34" s="41">
        <v>1</v>
      </c>
      <c r="L34" s="41">
        <v>1000</v>
      </c>
    </row>
    <row r="35" spans="1:12" ht="15" thickBot="1" x14ac:dyDescent="0.35">
      <c r="A35" s="40" t="s">
        <v>412</v>
      </c>
      <c r="B35" s="41">
        <v>8</v>
      </c>
      <c r="C35" s="41">
        <v>11</v>
      </c>
      <c r="D35" s="41">
        <v>2</v>
      </c>
      <c r="E35" s="41">
        <v>20</v>
      </c>
      <c r="F35" s="41">
        <v>21</v>
      </c>
      <c r="G35" s="41">
        <v>18</v>
      </c>
      <c r="H35" s="41">
        <v>17</v>
      </c>
      <c r="I35" s="41">
        <v>2</v>
      </c>
      <c r="J35" s="41">
        <v>17</v>
      </c>
      <c r="K35" s="41">
        <v>1</v>
      </c>
      <c r="L35" s="41">
        <v>1000</v>
      </c>
    </row>
    <row r="36" spans="1:12" ht="15" thickBot="1" x14ac:dyDescent="0.35">
      <c r="A36" s="40" t="s">
        <v>413</v>
      </c>
      <c r="B36" s="41">
        <v>9</v>
      </c>
      <c r="C36" s="41">
        <v>11</v>
      </c>
      <c r="D36" s="41">
        <v>3</v>
      </c>
      <c r="E36" s="41">
        <v>20</v>
      </c>
      <c r="F36" s="41">
        <v>20</v>
      </c>
      <c r="G36" s="41">
        <v>18</v>
      </c>
      <c r="H36" s="41">
        <v>17</v>
      </c>
      <c r="I36" s="41">
        <v>7</v>
      </c>
      <c r="J36" s="41">
        <v>2</v>
      </c>
      <c r="K36" s="41">
        <v>1</v>
      </c>
      <c r="L36" s="41">
        <v>1000</v>
      </c>
    </row>
    <row r="37" spans="1:12" ht="15" thickBot="1" x14ac:dyDescent="0.35">
      <c r="A37" s="40" t="s">
        <v>414</v>
      </c>
      <c r="B37" s="41">
        <v>10</v>
      </c>
      <c r="C37" s="41">
        <v>11</v>
      </c>
      <c r="D37" s="41">
        <v>4</v>
      </c>
      <c r="E37" s="41">
        <v>17</v>
      </c>
      <c r="F37" s="41">
        <v>11</v>
      </c>
      <c r="G37" s="41">
        <v>18</v>
      </c>
      <c r="H37" s="41">
        <v>17</v>
      </c>
      <c r="I37" s="41">
        <v>7</v>
      </c>
      <c r="J37" s="41">
        <v>6</v>
      </c>
      <c r="K37" s="41">
        <v>1</v>
      </c>
      <c r="L37" s="41">
        <v>1000</v>
      </c>
    </row>
    <row r="38" spans="1:12" ht="15" thickBot="1" x14ac:dyDescent="0.35">
      <c r="A38" s="40" t="s">
        <v>415</v>
      </c>
      <c r="B38" s="41">
        <v>7</v>
      </c>
      <c r="C38" s="41">
        <v>11</v>
      </c>
      <c r="D38" s="41">
        <v>2</v>
      </c>
      <c r="E38" s="41">
        <v>18</v>
      </c>
      <c r="F38" s="41">
        <v>5</v>
      </c>
      <c r="G38" s="41">
        <v>11</v>
      </c>
      <c r="H38" s="41">
        <v>17</v>
      </c>
      <c r="I38" s="41">
        <v>7</v>
      </c>
      <c r="J38" s="41">
        <v>7</v>
      </c>
      <c r="K38" s="41">
        <v>1</v>
      </c>
      <c r="L38" s="41">
        <v>1000</v>
      </c>
    </row>
    <row r="39" spans="1:12" ht="15" thickBot="1" x14ac:dyDescent="0.35">
      <c r="A39" s="40" t="s">
        <v>416</v>
      </c>
      <c r="B39" s="41">
        <v>5</v>
      </c>
      <c r="C39" s="41">
        <v>11</v>
      </c>
      <c r="D39" s="41">
        <v>3</v>
      </c>
      <c r="E39" s="41">
        <v>13</v>
      </c>
      <c r="F39" s="41">
        <v>7</v>
      </c>
      <c r="G39" s="41">
        <v>10</v>
      </c>
      <c r="H39" s="41">
        <v>17</v>
      </c>
      <c r="I39" s="41">
        <v>7</v>
      </c>
      <c r="J39" s="41">
        <v>16</v>
      </c>
      <c r="K39" s="41">
        <v>1</v>
      </c>
      <c r="L39" s="41">
        <v>1000</v>
      </c>
    </row>
    <row r="40" spans="1:12" ht="15" thickBot="1" x14ac:dyDescent="0.35">
      <c r="A40" s="40" t="s">
        <v>417</v>
      </c>
      <c r="B40" s="41">
        <v>2</v>
      </c>
      <c r="C40" s="41">
        <v>11</v>
      </c>
      <c r="D40" s="41">
        <v>9</v>
      </c>
      <c r="E40" s="41">
        <v>16</v>
      </c>
      <c r="F40" s="41">
        <v>7</v>
      </c>
      <c r="G40" s="41">
        <v>16</v>
      </c>
      <c r="H40" s="41">
        <v>16</v>
      </c>
      <c r="I40" s="41">
        <v>7</v>
      </c>
      <c r="J40" s="41">
        <v>15</v>
      </c>
      <c r="K40" s="41">
        <v>1</v>
      </c>
      <c r="L40" s="41">
        <v>1000</v>
      </c>
    </row>
    <row r="41" spans="1:12" ht="15" thickBot="1" x14ac:dyDescent="0.35">
      <c r="A41" s="40" t="s">
        <v>418</v>
      </c>
      <c r="B41" s="41">
        <v>1</v>
      </c>
      <c r="C41" s="41">
        <v>11</v>
      </c>
      <c r="D41" s="41">
        <v>9</v>
      </c>
      <c r="E41" s="41">
        <v>11</v>
      </c>
      <c r="F41" s="41">
        <v>7</v>
      </c>
      <c r="G41" s="41">
        <v>12</v>
      </c>
      <c r="H41" s="41">
        <v>15</v>
      </c>
      <c r="I41" s="41">
        <v>7</v>
      </c>
      <c r="J41" s="41">
        <v>12</v>
      </c>
      <c r="K41" s="41">
        <v>1</v>
      </c>
      <c r="L41" s="41">
        <v>1000</v>
      </c>
    </row>
    <row r="42" spans="1:12" ht="15" thickBot="1" x14ac:dyDescent="0.35">
      <c r="A42" s="40" t="s">
        <v>419</v>
      </c>
      <c r="B42" s="41">
        <v>1</v>
      </c>
      <c r="C42" s="41">
        <v>11</v>
      </c>
      <c r="D42" s="41">
        <v>7</v>
      </c>
      <c r="E42" s="41">
        <v>12</v>
      </c>
      <c r="F42" s="41">
        <v>3</v>
      </c>
      <c r="G42" s="41">
        <v>13</v>
      </c>
      <c r="H42" s="41">
        <v>13</v>
      </c>
      <c r="I42" s="41">
        <v>4</v>
      </c>
      <c r="J42" s="41">
        <v>4</v>
      </c>
      <c r="K42" s="41">
        <v>1</v>
      </c>
      <c r="L42" s="41">
        <v>1000</v>
      </c>
    </row>
    <row r="43" spans="1:12" ht="15" thickBot="1" x14ac:dyDescent="0.35">
      <c r="A43" s="40" t="s">
        <v>420</v>
      </c>
      <c r="B43" s="41">
        <v>1</v>
      </c>
      <c r="C43" s="41">
        <v>11</v>
      </c>
      <c r="D43" s="41">
        <v>5</v>
      </c>
      <c r="E43" s="41">
        <v>9</v>
      </c>
      <c r="F43" s="41">
        <v>2</v>
      </c>
      <c r="G43" s="41">
        <v>13</v>
      </c>
      <c r="H43" s="41">
        <v>12</v>
      </c>
      <c r="I43" s="41">
        <v>6</v>
      </c>
      <c r="J43" s="41">
        <v>8</v>
      </c>
      <c r="K43" s="41">
        <v>1</v>
      </c>
      <c r="L43" s="41">
        <v>1000</v>
      </c>
    </row>
    <row r="44" spans="1:12" ht="15" thickBot="1" x14ac:dyDescent="0.35">
      <c r="A44" s="40" t="s">
        <v>421</v>
      </c>
      <c r="B44" s="41">
        <v>1</v>
      </c>
      <c r="C44" s="41">
        <v>11</v>
      </c>
      <c r="D44" s="41">
        <v>6</v>
      </c>
      <c r="E44" s="41">
        <v>11</v>
      </c>
      <c r="F44" s="41">
        <v>1</v>
      </c>
      <c r="G44" s="41">
        <v>10</v>
      </c>
      <c r="H44" s="41">
        <v>6</v>
      </c>
      <c r="I44" s="41">
        <v>6</v>
      </c>
      <c r="J44" s="41">
        <v>5</v>
      </c>
      <c r="K44" s="41">
        <v>1</v>
      </c>
      <c r="L44" s="41">
        <v>1000</v>
      </c>
    </row>
    <row r="45" spans="1:12" ht="15" thickBot="1" x14ac:dyDescent="0.35">
      <c r="A45" s="40" t="s">
        <v>422</v>
      </c>
      <c r="B45" s="41">
        <v>5</v>
      </c>
      <c r="C45" s="41">
        <v>11</v>
      </c>
      <c r="D45" s="41">
        <v>5</v>
      </c>
      <c r="E45" s="41">
        <v>11</v>
      </c>
      <c r="F45" s="41">
        <v>1</v>
      </c>
      <c r="G45" s="41">
        <v>9</v>
      </c>
      <c r="H45" s="41">
        <v>9</v>
      </c>
      <c r="I45" s="41">
        <v>6</v>
      </c>
      <c r="J45" s="41">
        <v>4</v>
      </c>
      <c r="K45" s="41">
        <v>1</v>
      </c>
      <c r="L45" s="41">
        <v>1000</v>
      </c>
    </row>
    <row r="46" spans="1:12" ht="15" thickBot="1" x14ac:dyDescent="0.35">
      <c r="A46" s="40" t="s">
        <v>423</v>
      </c>
      <c r="B46" s="41">
        <v>10</v>
      </c>
      <c r="C46" s="41">
        <v>10</v>
      </c>
      <c r="D46" s="41">
        <v>9</v>
      </c>
      <c r="E46" s="41">
        <v>9</v>
      </c>
      <c r="F46" s="41">
        <v>1</v>
      </c>
      <c r="G46" s="41">
        <v>8</v>
      </c>
      <c r="H46" s="41">
        <v>10</v>
      </c>
      <c r="I46" s="41">
        <v>6</v>
      </c>
      <c r="J46" s="41">
        <v>6</v>
      </c>
      <c r="K46" s="41">
        <v>8</v>
      </c>
      <c r="L46" s="41">
        <v>1000</v>
      </c>
    </row>
    <row r="47" spans="1:12" ht="15" thickBot="1" x14ac:dyDescent="0.35">
      <c r="A47" s="40" t="s">
        <v>424</v>
      </c>
      <c r="B47" s="41">
        <v>5</v>
      </c>
      <c r="C47" s="41">
        <v>7</v>
      </c>
      <c r="D47" s="41">
        <v>7</v>
      </c>
      <c r="E47" s="41">
        <v>8</v>
      </c>
      <c r="F47" s="41">
        <v>2</v>
      </c>
      <c r="G47" s="41">
        <v>6</v>
      </c>
      <c r="H47" s="41">
        <v>2</v>
      </c>
      <c r="I47" s="41">
        <v>4</v>
      </c>
      <c r="J47" s="41">
        <v>5</v>
      </c>
      <c r="K47" s="41">
        <v>7</v>
      </c>
      <c r="L47" s="41">
        <v>1000</v>
      </c>
    </row>
    <row r="48" spans="1:12" ht="15" thickBot="1" x14ac:dyDescent="0.35">
      <c r="A48" s="40" t="s">
        <v>425</v>
      </c>
      <c r="B48" s="41">
        <v>3</v>
      </c>
      <c r="C48" s="41">
        <v>7</v>
      </c>
      <c r="D48" s="41">
        <v>5</v>
      </c>
      <c r="E48" s="41">
        <v>8</v>
      </c>
      <c r="F48" s="41">
        <v>3</v>
      </c>
      <c r="G48" s="41">
        <v>8</v>
      </c>
      <c r="H48" s="41">
        <v>8</v>
      </c>
      <c r="I48" s="41">
        <v>5</v>
      </c>
      <c r="J48" s="41">
        <v>7</v>
      </c>
      <c r="K48" s="41">
        <v>4</v>
      </c>
      <c r="L48" s="41">
        <v>1000</v>
      </c>
    </row>
    <row r="49" spans="1:12" ht="15" thickBot="1" x14ac:dyDescent="0.35">
      <c r="A49" s="40" t="s">
        <v>426</v>
      </c>
      <c r="B49" s="41">
        <v>3</v>
      </c>
      <c r="C49" s="41">
        <v>7</v>
      </c>
      <c r="D49" s="41">
        <v>1</v>
      </c>
      <c r="E49" s="41">
        <v>7</v>
      </c>
      <c r="F49" s="41">
        <v>4</v>
      </c>
      <c r="G49" s="41">
        <v>6</v>
      </c>
      <c r="H49" s="41">
        <v>3</v>
      </c>
      <c r="I49" s="41">
        <v>5</v>
      </c>
      <c r="J49" s="41">
        <v>5</v>
      </c>
      <c r="K49" s="41">
        <v>4</v>
      </c>
      <c r="L49" s="41">
        <v>1000</v>
      </c>
    </row>
    <row r="50" spans="1:12" ht="15" thickBot="1" x14ac:dyDescent="0.35">
      <c r="A50" s="40" t="s">
        <v>427</v>
      </c>
      <c r="B50" s="41">
        <v>4</v>
      </c>
      <c r="C50" s="41">
        <v>6</v>
      </c>
      <c r="D50" s="41">
        <v>4</v>
      </c>
      <c r="E50" s="41">
        <v>6</v>
      </c>
      <c r="F50" s="41">
        <v>6</v>
      </c>
      <c r="G50" s="41">
        <v>6</v>
      </c>
      <c r="H50" s="41">
        <v>6</v>
      </c>
      <c r="I50" s="41">
        <v>4</v>
      </c>
      <c r="J50" s="41">
        <v>6</v>
      </c>
      <c r="K50" s="41">
        <v>6</v>
      </c>
      <c r="L50" s="41">
        <v>1000</v>
      </c>
    </row>
    <row r="51" spans="1:12" ht="15" thickBot="1" x14ac:dyDescent="0.35">
      <c r="A51" s="40" t="s">
        <v>428</v>
      </c>
      <c r="B51" s="41">
        <v>5</v>
      </c>
      <c r="C51" s="41">
        <v>5</v>
      </c>
      <c r="D51" s="41">
        <v>5</v>
      </c>
      <c r="E51" s="41">
        <v>5</v>
      </c>
      <c r="F51" s="41">
        <v>5</v>
      </c>
      <c r="G51" s="41">
        <v>3</v>
      </c>
      <c r="H51" s="41">
        <v>3</v>
      </c>
      <c r="I51" s="41">
        <v>4</v>
      </c>
      <c r="J51" s="41">
        <v>4</v>
      </c>
      <c r="K51" s="41">
        <v>5</v>
      </c>
      <c r="L51" s="41">
        <v>1000</v>
      </c>
    </row>
    <row r="52" spans="1:12" ht="15" thickBot="1" x14ac:dyDescent="0.35">
      <c r="A52" s="40" t="s">
        <v>429</v>
      </c>
      <c r="B52" s="41">
        <v>4</v>
      </c>
      <c r="C52" s="41">
        <v>4</v>
      </c>
      <c r="D52" s="41">
        <v>4</v>
      </c>
      <c r="E52" s="41">
        <v>3</v>
      </c>
      <c r="F52" s="41">
        <v>4</v>
      </c>
      <c r="G52" s="41">
        <v>3</v>
      </c>
      <c r="H52" s="41">
        <v>1</v>
      </c>
      <c r="I52" s="41">
        <v>3</v>
      </c>
      <c r="J52" s="41">
        <v>4</v>
      </c>
      <c r="K52" s="41">
        <v>4</v>
      </c>
      <c r="L52" s="41">
        <v>1000</v>
      </c>
    </row>
    <row r="53" spans="1:12" ht="15" thickBot="1" x14ac:dyDescent="0.35">
      <c r="A53" s="40" t="s">
        <v>430</v>
      </c>
      <c r="B53" s="41">
        <v>3</v>
      </c>
      <c r="C53" s="41">
        <v>3</v>
      </c>
      <c r="D53" s="41">
        <v>2</v>
      </c>
      <c r="E53" s="41">
        <v>3</v>
      </c>
      <c r="F53" s="41">
        <v>3</v>
      </c>
      <c r="G53" s="41">
        <v>3</v>
      </c>
      <c r="H53" s="41">
        <v>1</v>
      </c>
      <c r="I53" s="41">
        <v>3</v>
      </c>
      <c r="J53" s="41">
        <v>2</v>
      </c>
      <c r="K53" s="41">
        <v>2</v>
      </c>
      <c r="L53" s="41">
        <v>1000</v>
      </c>
    </row>
    <row r="54" spans="1:12" ht="15" thickBot="1" x14ac:dyDescent="0.35">
      <c r="A54" s="40" t="s">
        <v>431</v>
      </c>
      <c r="B54" s="41">
        <v>2</v>
      </c>
      <c r="C54" s="41">
        <v>2</v>
      </c>
      <c r="D54" s="41">
        <v>2</v>
      </c>
      <c r="E54" s="41">
        <v>2</v>
      </c>
      <c r="F54" s="41">
        <v>2</v>
      </c>
      <c r="G54" s="41">
        <v>2</v>
      </c>
      <c r="H54" s="41">
        <v>1</v>
      </c>
      <c r="I54" s="41">
        <v>2</v>
      </c>
      <c r="J54" s="41">
        <v>2</v>
      </c>
      <c r="K54" s="41">
        <v>2</v>
      </c>
      <c r="L54" s="41">
        <v>1000</v>
      </c>
    </row>
    <row r="55" spans="1:12" ht="15" thickBot="1" x14ac:dyDescent="0.35">
      <c r="A55" s="40" t="s">
        <v>432</v>
      </c>
      <c r="B55" s="41">
        <v>1</v>
      </c>
      <c r="C55" s="41">
        <v>1</v>
      </c>
      <c r="D55" s="41">
        <v>1</v>
      </c>
      <c r="E55" s="41">
        <v>1</v>
      </c>
      <c r="F55" s="41">
        <v>1</v>
      </c>
      <c r="G55" s="41">
        <v>1</v>
      </c>
      <c r="H55" s="41">
        <v>1</v>
      </c>
      <c r="I55" s="41">
        <v>1</v>
      </c>
      <c r="J55" s="41">
        <v>1</v>
      </c>
      <c r="K55" s="41">
        <v>1</v>
      </c>
      <c r="L55" s="41">
        <v>1000</v>
      </c>
    </row>
    <row r="56" spans="1:12" ht="18.600000000000001" thickBot="1" x14ac:dyDescent="0.35">
      <c r="A56" s="36"/>
    </row>
    <row r="57" spans="1:12" ht="15" thickBot="1" x14ac:dyDescent="0.35">
      <c r="A57" s="40" t="s">
        <v>433</v>
      </c>
      <c r="B57" s="40" t="s">
        <v>399</v>
      </c>
      <c r="C57" s="40" t="s">
        <v>400</v>
      </c>
      <c r="D57" s="40" t="s">
        <v>401</v>
      </c>
      <c r="E57" s="40" t="s">
        <v>402</v>
      </c>
      <c r="F57" s="40" t="s">
        <v>403</v>
      </c>
      <c r="G57" s="40" t="s">
        <v>404</v>
      </c>
      <c r="H57" s="40" t="s">
        <v>405</v>
      </c>
      <c r="I57" s="40" t="s">
        <v>406</v>
      </c>
      <c r="J57" s="40" t="s">
        <v>407</v>
      </c>
      <c r="K57" s="40" t="s">
        <v>408</v>
      </c>
    </row>
    <row r="58" spans="1:12" ht="20.399999999999999" thickBot="1" x14ac:dyDescent="0.35">
      <c r="A58" s="40" t="s">
        <v>434</v>
      </c>
      <c r="B58" s="41" t="s">
        <v>435</v>
      </c>
      <c r="C58" s="41" t="s">
        <v>436</v>
      </c>
      <c r="D58" s="41" t="s">
        <v>437</v>
      </c>
      <c r="E58" s="41" t="s">
        <v>436</v>
      </c>
      <c r="F58" s="41" t="s">
        <v>438</v>
      </c>
      <c r="G58" s="41" t="s">
        <v>436</v>
      </c>
      <c r="H58" s="41" t="s">
        <v>436</v>
      </c>
      <c r="I58" s="41" t="s">
        <v>436</v>
      </c>
      <c r="J58" s="41" t="s">
        <v>436</v>
      </c>
      <c r="K58" s="41" t="s">
        <v>439</v>
      </c>
    </row>
    <row r="59" spans="1:12" ht="20.399999999999999" thickBot="1" x14ac:dyDescent="0.35">
      <c r="A59" s="40" t="s">
        <v>440</v>
      </c>
      <c r="B59" s="41" t="s">
        <v>441</v>
      </c>
      <c r="C59" s="41" t="s">
        <v>442</v>
      </c>
      <c r="D59" s="41" t="s">
        <v>443</v>
      </c>
      <c r="E59" s="41" t="s">
        <v>442</v>
      </c>
      <c r="F59" s="41" t="s">
        <v>442</v>
      </c>
      <c r="G59" s="41" t="s">
        <v>442</v>
      </c>
      <c r="H59" s="41" t="s">
        <v>442</v>
      </c>
      <c r="I59" s="41" t="s">
        <v>442</v>
      </c>
      <c r="J59" s="41" t="s">
        <v>442</v>
      </c>
      <c r="K59" s="41" t="s">
        <v>444</v>
      </c>
    </row>
    <row r="60" spans="1:12" ht="20.399999999999999" thickBot="1" x14ac:dyDescent="0.35">
      <c r="A60" s="40" t="s">
        <v>445</v>
      </c>
      <c r="B60" s="41" t="s">
        <v>446</v>
      </c>
      <c r="C60" s="41" t="s">
        <v>447</v>
      </c>
      <c r="D60" s="41" t="s">
        <v>448</v>
      </c>
      <c r="E60" s="41" t="s">
        <v>447</v>
      </c>
      <c r="F60" s="41" t="s">
        <v>447</v>
      </c>
      <c r="G60" s="41" t="s">
        <v>447</v>
      </c>
      <c r="H60" s="41" t="s">
        <v>447</v>
      </c>
      <c r="I60" s="41" t="s">
        <v>447</v>
      </c>
      <c r="J60" s="41" t="s">
        <v>447</v>
      </c>
      <c r="K60" s="41" t="s">
        <v>449</v>
      </c>
    </row>
    <row r="61" spans="1:12" ht="20.399999999999999" thickBot="1" x14ac:dyDescent="0.35">
      <c r="A61" s="40" t="s">
        <v>450</v>
      </c>
      <c r="B61" s="41" t="s">
        <v>451</v>
      </c>
      <c r="C61" s="41" t="s">
        <v>452</v>
      </c>
      <c r="D61" s="41" t="s">
        <v>453</v>
      </c>
      <c r="E61" s="41" t="s">
        <v>452</v>
      </c>
      <c r="F61" s="41" t="s">
        <v>452</v>
      </c>
      <c r="G61" s="41" t="s">
        <v>452</v>
      </c>
      <c r="H61" s="41" t="s">
        <v>452</v>
      </c>
      <c r="I61" s="41" t="s">
        <v>452</v>
      </c>
      <c r="J61" s="41" t="s">
        <v>452</v>
      </c>
      <c r="K61" s="41" t="s">
        <v>454</v>
      </c>
    </row>
    <row r="62" spans="1:12" ht="20.399999999999999" thickBot="1" x14ac:dyDescent="0.35">
      <c r="A62" s="40" t="s">
        <v>455</v>
      </c>
      <c r="B62" s="41" t="s">
        <v>456</v>
      </c>
      <c r="C62" s="41" t="s">
        <v>457</v>
      </c>
      <c r="D62" s="41" t="s">
        <v>458</v>
      </c>
      <c r="E62" s="41" t="s">
        <v>457</v>
      </c>
      <c r="F62" s="41" t="s">
        <v>457</v>
      </c>
      <c r="G62" s="41" t="s">
        <v>457</v>
      </c>
      <c r="H62" s="41" t="s">
        <v>457</v>
      </c>
      <c r="I62" s="41" t="s">
        <v>457</v>
      </c>
      <c r="J62" s="41" t="s">
        <v>457</v>
      </c>
      <c r="K62" s="41" t="s">
        <v>459</v>
      </c>
    </row>
    <row r="63" spans="1:12" ht="20.399999999999999" thickBot="1" x14ac:dyDescent="0.35">
      <c r="A63" s="40" t="s">
        <v>460</v>
      </c>
      <c r="B63" s="41" t="s">
        <v>461</v>
      </c>
      <c r="C63" s="41" t="s">
        <v>462</v>
      </c>
      <c r="D63" s="41" t="s">
        <v>462</v>
      </c>
      <c r="E63" s="41" t="s">
        <v>462</v>
      </c>
      <c r="F63" s="41" t="s">
        <v>462</v>
      </c>
      <c r="G63" s="41" t="s">
        <v>462</v>
      </c>
      <c r="H63" s="41" t="s">
        <v>462</v>
      </c>
      <c r="I63" s="41" t="s">
        <v>462</v>
      </c>
      <c r="J63" s="41" t="s">
        <v>462</v>
      </c>
      <c r="K63" s="41" t="s">
        <v>463</v>
      </c>
    </row>
    <row r="64" spans="1:12" ht="20.399999999999999" thickBot="1" x14ac:dyDescent="0.35">
      <c r="A64" s="40" t="s">
        <v>464</v>
      </c>
      <c r="B64" s="41" t="s">
        <v>465</v>
      </c>
      <c r="C64" s="41" t="s">
        <v>466</v>
      </c>
      <c r="D64" s="41" t="s">
        <v>466</v>
      </c>
      <c r="E64" s="41" t="s">
        <v>466</v>
      </c>
      <c r="F64" s="41" t="s">
        <v>466</v>
      </c>
      <c r="G64" s="41" t="s">
        <v>466</v>
      </c>
      <c r="H64" s="41" t="s">
        <v>466</v>
      </c>
      <c r="I64" s="41" t="s">
        <v>466</v>
      </c>
      <c r="J64" s="41" t="s">
        <v>466</v>
      </c>
      <c r="K64" s="41" t="s">
        <v>467</v>
      </c>
    </row>
    <row r="65" spans="1:11" ht="20.399999999999999" thickBot="1" x14ac:dyDescent="0.35">
      <c r="A65" s="40" t="s">
        <v>468</v>
      </c>
      <c r="B65" s="41" t="s">
        <v>469</v>
      </c>
      <c r="C65" s="41" t="s">
        <v>470</v>
      </c>
      <c r="D65" s="41" t="s">
        <v>470</v>
      </c>
      <c r="E65" s="41" t="s">
        <v>470</v>
      </c>
      <c r="F65" s="41" t="s">
        <v>470</v>
      </c>
      <c r="G65" s="41" t="s">
        <v>470</v>
      </c>
      <c r="H65" s="41" t="s">
        <v>470</v>
      </c>
      <c r="I65" s="41" t="s">
        <v>470</v>
      </c>
      <c r="J65" s="41" t="s">
        <v>470</v>
      </c>
      <c r="K65" s="41" t="s">
        <v>471</v>
      </c>
    </row>
    <row r="66" spans="1:11" ht="20.399999999999999" thickBot="1" x14ac:dyDescent="0.35">
      <c r="A66" s="40" t="s">
        <v>472</v>
      </c>
      <c r="B66" s="41" t="s">
        <v>473</v>
      </c>
      <c r="C66" s="41" t="s">
        <v>474</v>
      </c>
      <c r="D66" s="41" t="s">
        <v>474</v>
      </c>
      <c r="E66" s="41" t="s">
        <v>474</v>
      </c>
      <c r="F66" s="41" t="s">
        <v>474</v>
      </c>
      <c r="G66" s="41" t="s">
        <v>474</v>
      </c>
      <c r="H66" s="41" t="s">
        <v>474</v>
      </c>
      <c r="I66" s="41" t="s">
        <v>474</v>
      </c>
      <c r="J66" s="41" t="s">
        <v>474</v>
      </c>
      <c r="K66" s="41" t="s">
        <v>474</v>
      </c>
    </row>
    <row r="67" spans="1:11" ht="20.399999999999999" thickBot="1" x14ac:dyDescent="0.35">
      <c r="A67" s="40" t="s">
        <v>475</v>
      </c>
      <c r="B67" s="41" t="s">
        <v>476</v>
      </c>
      <c r="C67" s="41" t="s">
        <v>477</v>
      </c>
      <c r="D67" s="41" t="s">
        <v>477</v>
      </c>
      <c r="E67" s="41" t="s">
        <v>477</v>
      </c>
      <c r="F67" s="41" t="s">
        <v>477</v>
      </c>
      <c r="G67" s="41" t="s">
        <v>477</v>
      </c>
      <c r="H67" s="41" t="s">
        <v>477</v>
      </c>
      <c r="I67" s="41" t="s">
        <v>477</v>
      </c>
      <c r="J67" s="41" t="s">
        <v>477</v>
      </c>
      <c r="K67" s="41" t="s">
        <v>477</v>
      </c>
    </row>
    <row r="68" spans="1:11" ht="20.399999999999999" thickBot="1" x14ac:dyDescent="0.35">
      <c r="A68" s="40" t="s">
        <v>478</v>
      </c>
      <c r="B68" s="41" t="s">
        <v>479</v>
      </c>
      <c r="C68" s="41" t="s">
        <v>479</v>
      </c>
      <c r="D68" s="41" t="s">
        <v>479</v>
      </c>
      <c r="E68" s="41" t="s">
        <v>479</v>
      </c>
      <c r="F68" s="41" t="s">
        <v>479</v>
      </c>
      <c r="G68" s="41" t="s">
        <v>479</v>
      </c>
      <c r="H68" s="41" t="s">
        <v>479</v>
      </c>
      <c r="I68" s="41" t="s">
        <v>479</v>
      </c>
      <c r="J68" s="41" t="s">
        <v>479</v>
      </c>
      <c r="K68" s="41" t="s">
        <v>479</v>
      </c>
    </row>
    <row r="69" spans="1:11" ht="20.399999999999999" thickBot="1" x14ac:dyDescent="0.35">
      <c r="A69" s="40" t="s">
        <v>480</v>
      </c>
      <c r="B69" s="41" t="s">
        <v>481</v>
      </c>
      <c r="C69" s="41" t="s">
        <v>481</v>
      </c>
      <c r="D69" s="41" t="s">
        <v>481</v>
      </c>
      <c r="E69" s="41" t="s">
        <v>481</v>
      </c>
      <c r="F69" s="41" t="s">
        <v>481</v>
      </c>
      <c r="G69" s="41" t="s">
        <v>481</v>
      </c>
      <c r="H69" s="41" t="s">
        <v>481</v>
      </c>
      <c r="I69" s="41" t="s">
        <v>481</v>
      </c>
      <c r="J69" s="41" t="s">
        <v>481</v>
      </c>
      <c r="K69" s="41" t="s">
        <v>481</v>
      </c>
    </row>
    <row r="70" spans="1:11" ht="20.399999999999999" thickBot="1" x14ac:dyDescent="0.35">
      <c r="A70" s="40" t="s">
        <v>482</v>
      </c>
      <c r="B70" s="41" t="s">
        <v>483</v>
      </c>
      <c r="C70" s="41" t="s">
        <v>483</v>
      </c>
      <c r="D70" s="41" t="s">
        <v>483</v>
      </c>
      <c r="E70" s="41" t="s">
        <v>483</v>
      </c>
      <c r="F70" s="41" t="s">
        <v>483</v>
      </c>
      <c r="G70" s="41" t="s">
        <v>483</v>
      </c>
      <c r="H70" s="41" t="s">
        <v>483</v>
      </c>
      <c r="I70" s="41" t="s">
        <v>483</v>
      </c>
      <c r="J70" s="41" t="s">
        <v>483</v>
      </c>
      <c r="K70" s="41" t="s">
        <v>483</v>
      </c>
    </row>
    <row r="71" spans="1:11" ht="20.399999999999999" thickBot="1" x14ac:dyDescent="0.35">
      <c r="A71" s="40" t="s">
        <v>484</v>
      </c>
      <c r="B71" s="41" t="s">
        <v>485</v>
      </c>
      <c r="C71" s="41" t="s">
        <v>485</v>
      </c>
      <c r="D71" s="41" t="s">
        <v>485</v>
      </c>
      <c r="E71" s="41" t="s">
        <v>485</v>
      </c>
      <c r="F71" s="41" t="s">
        <v>485</v>
      </c>
      <c r="G71" s="41" t="s">
        <v>485</v>
      </c>
      <c r="H71" s="41" t="s">
        <v>485</v>
      </c>
      <c r="I71" s="41" t="s">
        <v>485</v>
      </c>
      <c r="J71" s="41" t="s">
        <v>485</v>
      </c>
      <c r="K71" s="41" t="s">
        <v>485</v>
      </c>
    </row>
    <row r="72" spans="1:11" ht="20.399999999999999" thickBot="1" x14ac:dyDescent="0.35">
      <c r="A72" s="40" t="s">
        <v>486</v>
      </c>
      <c r="B72" s="41" t="s">
        <v>487</v>
      </c>
      <c r="C72" s="41" t="s">
        <v>487</v>
      </c>
      <c r="D72" s="41" t="s">
        <v>487</v>
      </c>
      <c r="E72" s="41" t="s">
        <v>487</v>
      </c>
      <c r="F72" s="41" t="s">
        <v>487</v>
      </c>
      <c r="G72" s="41" t="s">
        <v>487</v>
      </c>
      <c r="H72" s="41" t="s">
        <v>487</v>
      </c>
      <c r="I72" s="41" t="s">
        <v>487</v>
      </c>
      <c r="J72" s="41" t="s">
        <v>487</v>
      </c>
      <c r="K72" s="41" t="s">
        <v>487</v>
      </c>
    </row>
    <row r="73" spans="1:11" ht="20.399999999999999" thickBot="1" x14ac:dyDescent="0.35">
      <c r="A73" s="40" t="s">
        <v>488</v>
      </c>
      <c r="B73" s="41" t="s">
        <v>489</v>
      </c>
      <c r="C73" s="41" t="s">
        <v>489</v>
      </c>
      <c r="D73" s="41" t="s">
        <v>489</v>
      </c>
      <c r="E73" s="41" t="s">
        <v>489</v>
      </c>
      <c r="F73" s="41" t="s">
        <v>489</v>
      </c>
      <c r="G73" s="41" t="s">
        <v>489</v>
      </c>
      <c r="H73" s="41" t="s">
        <v>489</v>
      </c>
      <c r="I73" s="41" t="s">
        <v>489</v>
      </c>
      <c r="J73" s="41" t="s">
        <v>489</v>
      </c>
      <c r="K73" s="41" t="s">
        <v>489</v>
      </c>
    </row>
    <row r="74" spans="1:11" ht="20.399999999999999" thickBot="1" x14ac:dyDescent="0.35">
      <c r="A74" s="40" t="s">
        <v>490</v>
      </c>
      <c r="B74" s="41" t="s">
        <v>491</v>
      </c>
      <c r="C74" s="41" t="s">
        <v>491</v>
      </c>
      <c r="D74" s="41" t="s">
        <v>491</v>
      </c>
      <c r="E74" s="41" t="s">
        <v>491</v>
      </c>
      <c r="F74" s="41" t="s">
        <v>491</v>
      </c>
      <c r="G74" s="41" t="s">
        <v>491</v>
      </c>
      <c r="H74" s="41" t="s">
        <v>491</v>
      </c>
      <c r="I74" s="41" t="s">
        <v>491</v>
      </c>
      <c r="J74" s="41" t="s">
        <v>491</v>
      </c>
      <c r="K74" s="41" t="s">
        <v>491</v>
      </c>
    </row>
    <row r="75" spans="1:11" ht="20.399999999999999" thickBot="1" x14ac:dyDescent="0.35">
      <c r="A75" s="40" t="s">
        <v>492</v>
      </c>
      <c r="B75" s="41" t="s">
        <v>493</v>
      </c>
      <c r="C75" s="41" t="s">
        <v>493</v>
      </c>
      <c r="D75" s="41" t="s">
        <v>493</v>
      </c>
      <c r="E75" s="41" t="s">
        <v>493</v>
      </c>
      <c r="F75" s="41" t="s">
        <v>493</v>
      </c>
      <c r="G75" s="41" t="s">
        <v>493</v>
      </c>
      <c r="H75" s="41" t="s">
        <v>493</v>
      </c>
      <c r="I75" s="41" t="s">
        <v>493</v>
      </c>
      <c r="J75" s="41" t="s">
        <v>493</v>
      </c>
      <c r="K75" s="41" t="s">
        <v>493</v>
      </c>
    </row>
    <row r="76" spans="1:11" ht="20.399999999999999" thickBot="1" x14ac:dyDescent="0.35">
      <c r="A76" s="40" t="s">
        <v>494</v>
      </c>
      <c r="B76" s="41" t="s">
        <v>495</v>
      </c>
      <c r="C76" s="41" t="s">
        <v>495</v>
      </c>
      <c r="D76" s="41" t="s">
        <v>495</v>
      </c>
      <c r="E76" s="41" t="s">
        <v>495</v>
      </c>
      <c r="F76" s="41" t="s">
        <v>495</v>
      </c>
      <c r="G76" s="41" t="s">
        <v>495</v>
      </c>
      <c r="H76" s="41" t="s">
        <v>495</v>
      </c>
      <c r="I76" s="41" t="s">
        <v>495</v>
      </c>
      <c r="J76" s="41" t="s">
        <v>495</v>
      </c>
      <c r="K76" s="41" t="s">
        <v>495</v>
      </c>
    </row>
    <row r="77" spans="1:11" ht="20.399999999999999" thickBot="1" x14ac:dyDescent="0.35">
      <c r="A77" s="40" t="s">
        <v>496</v>
      </c>
      <c r="B77" s="41" t="s">
        <v>497</v>
      </c>
      <c r="C77" s="41" t="s">
        <v>497</v>
      </c>
      <c r="D77" s="41" t="s">
        <v>497</v>
      </c>
      <c r="E77" s="41" t="s">
        <v>497</v>
      </c>
      <c r="F77" s="41" t="s">
        <v>497</v>
      </c>
      <c r="G77" s="41" t="s">
        <v>497</v>
      </c>
      <c r="H77" s="41" t="s">
        <v>497</v>
      </c>
      <c r="I77" s="41" t="s">
        <v>497</v>
      </c>
      <c r="J77" s="41" t="s">
        <v>497</v>
      </c>
      <c r="K77" s="41" t="s">
        <v>497</v>
      </c>
    </row>
    <row r="78" spans="1:11" ht="15" thickBot="1" x14ac:dyDescent="0.35">
      <c r="A78" s="40" t="s">
        <v>498</v>
      </c>
      <c r="B78" s="41" t="s">
        <v>499</v>
      </c>
      <c r="C78" s="41" t="s">
        <v>499</v>
      </c>
      <c r="D78" s="41" t="s">
        <v>499</v>
      </c>
      <c r="E78" s="41" t="s">
        <v>499</v>
      </c>
      <c r="F78" s="41" t="s">
        <v>499</v>
      </c>
      <c r="G78" s="41" t="s">
        <v>499</v>
      </c>
      <c r="H78" s="41" t="s">
        <v>499</v>
      </c>
      <c r="I78" s="41" t="s">
        <v>499</v>
      </c>
      <c r="J78" s="41" t="s">
        <v>499</v>
      </c>
      <c r="K78" s="41" t="s">
        <v>499</v>
      </c>
    </row>
    <row r="79" spans="1:11" ht="15" thickBot="1" x14ac:dyDescent="0.35">
      <c r="A79" s="40" t="s">
        <v>500</v>
      </c>
      <c r="B79" s="41" t="s">
        <v>501</v>
      </c>
      <c r="C79" s="41" t="s">
        <v>501</v>
      </c>
      <c r="D79" s="41" t="s">
        <v>501</v>
      </c>
      <c r="E79" s="41" t="s">
        <v>501</v>
      </c>
      <c r="F79" s="41" t="s">
        <v>501</v>
      </c>
      <c r="G79" s="41" t="s">
        <v>501</v>
      </c>
      <c r="H79" s="41" t="s">
        <v>501</v>
      </c>
      <c r="I79" s="41" t="s">
        <v>501</v>
      </c>
      <c r="J79" s="41" t="s">
        <v>501</v>
      </c>
      <c r="K79" s="41" t="s">
        <v>501</v>
      </c>
    </row>
    <row r="80" spans="1:11" ht="15" thickBot="1" x14ac:dyDescent="0.35">
      <c r="A80" s="40" t="s">
        <v>502</v>
      </c>
      <c r="B80" s="41" t="s">
        <v>503</v>
      </c>
      <c r="C80" s="41" t="s">
        <v>503</v>
      </c>
      <c r="D80" s="41" t="s">
        <v>503</v>
      </c>
      <c r="E80" s="41" t="s">
        <v>503</v>
      </c>
      <c r="F80" s="41" t="s">
        <v>503</v>
      </c>
      <c r="G80" s="41" t="s">
        <v>503</v>
      </c>
      <c r="H80" s="41" t="s">
        <v>503</v>
      </c>
      <c r="I80" s="41" t="s">
        <v>503</v>
      </c>
      <c r="J80" s="41" t="s">
        <v>503</v>
      </c>
      <c r="K80" s="41" t="s">
        <v>503</v>
      </c>
    </row>
    <row r="81" spans="1:11" ht="18.600000000000001" thickBot="1" x14ac:dyDescent="0.35">
      <c r="A81" s="36"/>
    </row>
    <row r="82" spans="1:11" ht="15" thickBot="1" x14ac:dyDescent="0.35">
      <c r="A82" s="40" t="s">
        <v>504</v>
      </c>
      <c r="B82" s="40" t="s">
        <v>399</v>
      </c>
      <c r="C82" s="40" t="s">
        <v>400</v>
      </c>
      <c r="D82" s="40" t="s">
        <v>401</v>
      </c>
      <c r="E82" s="40" t="s">
        <v>402</v>
      </c>
      <c r="F82" s="40" t="s">
        <v>403</v>
      </c>
      <c r="G82" s="40" t="s">
        <v>404</v>
      </c>
      <c r="H82" s="40" t="s">
        <v>405</v>
      </c>
      <c r="I82" s="40" t="s">
        <v>406</v>
      </c>
      <c r="J82" s="40" t="s">
        <v>407</v>
      </c>
      <c r="K82" s="40" t="s">
        <v>408</v>
      </c>
    </row>
    <row r="83" spans="1:11" ht="15" thickBot="1" x14ac:dyDescent="0.35">
      <c r="A83" s="40" t="s">
        <v>434</v>
      </c>
      <c r="B83" s="41" t="s">
        <v>505</v>
      </c>
      <c r="C83" s="42">
        <v>46134</v>
      </c>
      <c r="D83" s="43">
        <v>13667</v>
      </c>
      <c r="E83" s="42">
        <v>46134</v>
      </c>
      <c r="F83" s="43">
        <v>12055</v>
      </c>
      <c r="G83" s="42">
        <v>46134</v>
      </c>
      <c r="H83" s="42">
        <v>46134</v>
      </c>
      <c r="I83" s="42">
        <v>46134</v>
      </c>
      <c r="J83" s="42">
        <v>46134</v>
      </c>
      <c r="K83" s="41" t="s">
        <v>506</v>
      </c>
    </row>
    <row r="84" spans="1:11" ht="15" thickBot="1" x14ac:dyDescent="0.35">
      <c r="A84" s="40" t="s">
        <v>440</v>
      </c>
      <c r="B84" s="41" t="s">
        <v>506</v>
      </c>
      <c r="C84" s="42">
        <v>46133</v>
      </c>
      <c r="D84" s="43">
        <v>12571</v>
      </c>
      <c r="E84" s="42">
        <v>46133</v>
      </c>
      <c r="F84" s="42">
        <v>46133</v>
      </c>
      <c r="G84" s="42">
        <v>46133</v>
      </c>
      <c r="H84" s="42">
        <v>46133</v>
      </c>
      <c r="I84" s="42">
        <v>46133</v>
      </c>
      <c r="J84" s="42">
        <v>46133</v>
      </c>
      <c r="K84" s="41">
        <v>418</v>
      </c>
    </row>
    <row r="85" spans="1:11" ht="15" thickBot="1" x14ac:dyDescent="0.35">
      <c r="A85" s="40" t="s">
        <v>445</v>
      </c>
      <c r="B85" s="41" t="s">
        <v>507</v>
      </c>
      <c r="C85" s="42">
        <v>46101</v>
      </c>
      <c r="D85" s="42">
        <v>46136</v>
      </c>
      <c r="E85" s="42">
        <v>46101</v>
      </c>
      <c r="F85" s="42">
        <v>46101</v>
      </c>
      <c r="G85" s="42">
        <v>46101</v>
      </c>
      <c r="H85" s="42">
        <v>46101</v>
      </c>
      <c r="I85" s="42">
        <v>46101</v>
      </c>
      <c r="J85" s="42">
        <v>46101</v>
      </c>
      <c r="K85" s="41">
        <v>417</v>
      </c>
    </row>
    <row r="86" spans="1:11" ht="15" thickBot="1" x14ac:dyDescent="0.35">
      <c r="A86" s="40" t="s">
        <v>450</v>
      </c>
      <c r="B86" s="41" t="s">
        <v>508</v>
      </c>
      <c r="C86" s="42">
        <v>46100</v>
      </c>
      <c r="D86" s="42">
        <v>46101</v>
      </c>
      <c r="E86" s="42">
        <v>46100</v>
      </c>
      <c r="F86" s="42">
        <v>46100</v>
      </c>
      <c r="G86" s="42">
        <v>46100</v>
      </c>
      <c r="H86" s="42">
        <v>46100</v>
      </c>
      <c r="I86" s="42">
        <v>46100</v>
      </c>
      <c r="J86" s="42">
        <v>46100</v>
      </c>
      <c r="K86" s="41">
        <v>416</v>
      </c>
    </row>
    <row r="87" spans="1:11" ht="15" thickBot="1" x14ac:dyDescent="0.35">
      <c r="A87" s="40" t="s">
        <v>455</v>
      </c>
      <c r="B87" s="41" t="s">
        <v>509</v>
      </c>
      <c r="C87" s="42">
        <v>46099</v>
      </c>
      <c r="D87" s="42">
        <v>46100</v>
      </c>
      <c r="E87" s="42">
        <v>46099</v>
      </c>
      <c r="F87" s="42">
        <v>46099</v>
      </c>
      <c r="G87" s="42">
        <v>46099</v>
      </c>
      <c r="H87" s="42">
        <v>46099</v>
      </c>
      <c r="I87" s="42">
        <v>46099</v>
      </c>
      <c r="J87" s="42">
        <v>46099</v>
      </c>
      <c r="K87" s="41">
        <v>415</v>
      </c>
    </row>
    <row r="88" spans="1:11" ht="15" thickBot="1" x14ac:dyDescent="0.35">
      <c r="A88" s="40" t="s">
        <v>460</v>
      </c>
      <c r="B88" s="41" t="s">
        <v>510</v>
      </c>
      <c r="C88" s="42">
        <v>46098</v>
      </c>
      <c r="D88" s="42">
        <v>46098</v>
      </c>
      <c r="E88" s="42">
        <v>46098</v>
      </c>
      <c r="F88" s="42">
        <v>46098</v>
      </c>
      <c r="G88" s="42">
        <v>46098</v>
      </c>
      <c r="H88" s="42">
        <v>46098</v>
      </c>
      <c r="I88" s="42">
        <v>46098</v>
      </c>
      <c r="J88" s="42">
        <v>46098</v>
      </c>
      <c r="K88" s="41">
        <v>414</v>
      </c>
    </row>
    <row r="89" spans="1:11" ht="15" thickBot="1" x14ac:dyDescent="0.35">
      <c r="A89" s="40" t="s">
        <v>464</v>
      </c>
      <c r="B89" s="41" t="s">
        <v>511</v>
      </c>
      <c r="C89" s="42">
        <v>46097</v>
      </c>
      <c r="D89" s="42">
        <v>46097</v>
      </c>
      <c r="E89" s="42">
        <v>46097</v>
      </c>
      <c r="F89" s="42">
        <v>46097</v>
      </c>
      <c r="G89" s="42">
        <v>46097</v>
      </c>
      <c r="H89" s="42">
        <v>46097</v>
      </c>
      <c r="I89" s="42">
        <v>46097</v>
      </c>
      <c r="J89" s="42">
        <v>46097</v>
      </c>
      <c r="K89" s="41" t="s">
        <v>512</v>
      </c>
    </row>
    <row r="90" spans="1:11" ht="15" thickBot="1" x14ac:dyDescent="0.35">
      <c r="A90" s="40" t="s">
        <v>468</v>
      </c>
      <c r="B90" s="41" t="s">
        <v>513</v>
      </c>
      <c r="C90" s="42">
        <v>46096</v>
      </c>
      <c r="D90" s="42">
        <v>46096</v>
      </c>
      <c r="E90" s="42">
        <v>46096</v>
      </c>
      <c r="F90" s="42">
        <v>46096</v>
      </c>
      <c r="G90" s="42">
        <v>46096</v>
      </c>
      <c r="H90" s="42">
        <v>46096</v>
      </c>
      <c r="I90" s="42">
        <v>46096</v>
      </c>
      <c r="J90" s="42">
        <v>46096</v>
      </c>
      <c r="K90" s="41" t="s">
        <v>514</v>
      </c>
    </row>
    <row r="91" spans="1:11" ht="15" thickBot="1" x14ac:dyDescent="0.35">
      <c r="A91" s="40" t="s">
        <v>472</v>
      </c>
      <c r="B91" s="41" t="s">
        <v>515</v>
      </c>
      <c r="C91" s="42">
        <v>46067</v>
      </c>
      <c r="D91" s="42">
        <v>46067</v>
      </c>
      <c r="E91" s="42">
        <v>46067</v>
      </c>
      <c r="F91" s="42">
        <v>46067</v>
      </c>
      <c r="G91" s="42">
        <v>46067</v>
      </c>
      <c r="H91" s="42">
        <v>46067</v>
      </c>
      <c r="I91" s="42">
        <v>46067</v>
      </c>
      <c r="J91" s="42">
        <v>46067</v>
      </c>
      <c r="K91" s="42">
        <v>46067</v>
      </c>
    </row>
    <row r="92" spans="1:11" ht="15" thickBot="1" x14ac:dyDescent="0.35">
      <c r="A92" s="40" t="s">
        <v>475</v>
      </c>
      <c r="B92" s="41" t="s">
        <v>516</v>
      </c>
      <c r="C92" s="42">
        <v>46066</v>
      </c>
      <c r="D92" s="42">
        <v>46066</v>
      </c>
      <c r="E92" s="42">
        <v>46066</v>
      </c>
      <c r="F92" s="42">
        <v>46066</v>
      </c>
      <c r="G92" s="42">
        <v>46066</v>
      </c>
      <c r="H92" s="42">
        <v>46066</v>
      </c>
      <c r="I92" s="42">
        <v>46066</v>
      </c>
      <c r="J92" s="42">
        <v>46066</v>
      </c>
      <c r="K92" s="42">
        <v>46066</v>
      </c>
    </row>
    <row r="93" spans="1:11" ht="15" thickBot="1" x14ac:dyDescent="0.35">
      <c r="A93" s="40" t="s">
        <v>478</v>
      </c>
      <c r="B93" s="42">
        <v>46358</v>
      </c>
      <c r="C93" s="42">
        <v>46358</v>
      </c>
      <c r="D93" s="42">
        <v>46358</v>
      </c>
      <c r="E93" s="42">
        <v>46358</v>
      </c>
      <c r="F93" s="42">
        <v>46358</v>
      </c>
      <c r="G93" s="42">
        <v>46358</v>
      </c>
      <c r="H93" s="42">
        <v>46358</v>
      </c>
      <c r="I93" s="42">
        <v>46358</v>
      </c>
      <c r="J93" s="42">
        <v>46358</v>
      </c>
      <c r="K93" s="42">
        <v>46358</v>
      </c>
    </row>
    <row r="94" spans="1:11" ht="15" thickBot="1" x14ac:dyDescent="0.35">
      <c r="A94" s="40" t="s">
        <v>480</v>
      </c>
      <c r="B94" s="42">
        <v>46328</v>
      </c>
      <c r="C94" s="42">
        <v>46328</v>
      </c>
      <c r="D94" s="42">
        <v>46328</v>
      </c>
      <c r="E94" s="42">
        <v>46328</v>
      </c>
      <c r="F94" s="42">
        <v>46328</v>
      </c>
      <c r="G94" s="42">
        <v>46328</v>
      </c>
      <c r="H94" s="42">
        <v>46328</v>
      </c>
      <c r="I94" s="42">
        <v>46328</v>
      </c>
      <c r="J94" s="42">
        <v>46328</v>
      </c>
      <c r="K94" s="42">
        <v>46328</v>
      </c>
    </row>
    <row r="95" spans="1:11" ht="15" thickBot="1" x14ac:dyDescent="0.35">
      <c r="A95" s="40" t="s">
        <v>482</v>
      </c>
      <c r="B95" s="42">
        <v>46297</v>
      </c>
      <c r="C95" s="42">
        <v>46297</v>
      </c>
      <c r="D95" s="42">
        <v>46297</v>
      </c>
      <c r="E95" s="42">
        <v>46297</v>
      </c>
      <c r="F95" s="42">
        <v>46297</v>
      </c>
      <c r="G95" s="42">
        <v>46297</v>
      </c>
      <c r="H95" s="42">
        <v>46297</v>
      </c>
      <c r="I95" s="42">
        <v>46297</v>
      </c>
      <c r="J95" s="42">
        <v>46297</v>
      </c>
      <c r="K95" s="42">
        <v>46297</v>
      </c>
    </row>
    <row r="96" spans="1:11" ht="15" thickBot="1" x14ac:dyDescent="0.35">
      <c r="A96" s="40" t="s">
        <v>484</v>
      </c>
      <c r="B96" s="42">
        <v>46267</v>
      </c>
      <c r="C96" s="42">
        <v>46267</v>
      </c>
      <c r="D96" s="42">
        <v>46267</v>
      </c>
      <c r="E96" s="42">
        <v>46267</v>
      </c>
      <c r="F96" s="42">
        <v>46267</v>
      </c>
      <c r="G96" s="42">
        <v>46267</v>
      </c>
      <c r="H96" s="42">
        <v>46267</v>
      </c>
      <c r="I96" s="42">
        <v>46267</v>
      </c>
      <c r="J96" s="42">
        <v>46267</v>
      </c>
      <c r="K96" s="42">
        <v>46267</v>
      </c>
    </row>
    <row r="97" spans="1:15" ht="15" thickBot="1" x14ac:dyDescent="0.35">
      <c r="A97" s="40" t="s">
        <v>486</v>
      </c>
      <c r="B97" s="42">
        <v>46235</v>
      </c>
      <c r="C97" s="42">
        <v>46235</v>
      </c>
      <c r="D97" s="42">
        <v>46235</v>
      </c>
      <c r="E97" s="42">
        <v>46235</v>
      </c>
      <c r="F97" s="42">
        <v>46235</v>
      </c>
      <c r="G97" s="42">
        <v>46235</v>
      </c>
      <c r="H97" s="42">
        <v>46235</v>
      </c>
      <c r="I97" s="42">
        <v>46235</v>
      </c>
      <c r="J97" s="42">
        <v>46235</v>
      </c>
      <c r="K97" s="42">
        <v>46235</v>
      </c>
    </row>
    <row r="98" spans="1:15" ht="15" thickBot="1" x14ac:dyDescent="0.35">
      <c r="A98" s="40" t="s">
        <v>488</v>
      </c>
      <c r="B98" s="42">
        <v>46204</v>
      </c>
      <c r="C98" s="42">
        <v>46204</v>
      </c>
      <c r="D98" s="42">
        <v>46204</v>
      </c>
      <c r="E98" s="42">
        <v>46204</v>
      </c>
      <c r="F98" s="42">
        <v>46204</v>
      </c>
      <c r="G98" s="42">
        <v>46204</v>
      </c>
      <c r="H98" s="42">
        <v>46204</v>
      </c>
      <c r="I98" s="42">
        <v>46204</v>
      </c>
      <c r="J98" s="42">
        <v>46204</v>
      </c>
      <c r="K98" s="42">
        <v>46204</v>
      </c>
    </row>
    <row r="99" spans="1:15" ht="15" thickBot="1" x14ac:dyDescent="0.35">
      <c r="A99" s="40" t="s">
        <v>490</v>
      </c>
      <c r="B99" s="42">
        <v>46174</v>
      </c>
      <c r="C99" s="42">
        <v>46174</v>
      </c>
      <c r="D99" s="42">
        <v>46174</v>
      </c>
      <c r="E99" s="42">
        <v>46174</v>
      </c>
      <c r="F99" s="42">
        <v>46174</v>
      </c>
      <c r="G99" s="42">
        <v>46174</v>
      </c>
      <c r="H99" s="42">
        <v>46174</v>
      </c>
      <c r="I99" s="42">
        <v>46174</v>
      </c>
      <c r="J99" s="42">
        <v>46174</v>
      </c>
      <c r="K99" s="42">
        <v>46174</v>
      </c>
    </row>
    <row r="100" spans="1:15" ht="15" thickBot="1" x14ac:dyDescent="0.35">
      <c r="A100" s="40" t="s">
        <v>492</v>
      </c>
      <c r="B100" s="42">
        <v>46143</v>
      </c>
      <c r="C100" s="42">
        <v>46143</v>
      </c>
      <c r="D100" s="42">
        <v>46143</v>
      </c>
      <c r="E100" s="42">
        <v>46143</v>
      </c>
      <c r="F100" s="42">
        <v>46143</v>
      </c>
      <c r="G100" s="42">
        <v>46143</v>
      </c>
      <c r="H100" s="42">
        <v>46143</v>
      </c>
      <c r="I100" s="42">
        <v>46143</v>
      </c>
      <c r="J100" s="42">
        <v>46143</v>
      </c>
      <c r="K100" s="42">
        <v>46143</v>
      </c>
    </row>
    <row r="101" spans="1:15" ht="15" thickBot="1" x14ac:dyDescent="0.35">
      <c r="A101" s="40" t="s">
        <v>494</v>
      </c>
      <c r="B101" s="42">
        <v>46113</v>
      </c>
      <c r="C101" s="42">
        <v>46113</v>
      </c>
      <c r="D101" s="42">
        <v>46113</v>
      </c>
      <c r="E101" s="42">
        <v>46113</v>
      </c>
      <c r="F101" s="42">
        <v>46113</v>
      </c>
      <c r="G101" s="42">
        <v>46113</v>
      </c>
      <c r="H101" s="42">
        <v>46113</v>
      </c>
      <c r="I101" s="42">
        <v>46113</v>
      </c>
      <c r="J101" s="42">
        <v>46113</v>
      </c>
      <c r="K101" s="42">
        <v>46113</v>
      </c>
    </row>
    <row r="102" spans="1:15" ht="15" thickBot="1" x14ac:dyDescent="0.35">
      <c r="A102" s="40" t="s">
        <v>496</v>
      </c>
      <c r="B102" s="42">
        <v>46082</v>
      </c>
      <c r="C102" s="42">
        <v>46082</v>
      </c>
      <c r="D102" s="42">
        <v>46082</v>
      </c>
      <c r="E102" s="42">
        <v>46082</v>
      </c>
      <c r="F102" s="42">
        <v>46082</v>
      </c>
      <c r="G102" s="42">
        <v>46082</v>
      </c>
      <c r="H102" s="42">
        <v>46082</v>
      </c>
      <c r="I102" s="42">
        <v>46082</v>
      </c>
      <c r="J102" s="42">
        <v>46082</v>
      </c>
      <c r="K102" s="42">
        <v>46082</v>
      </c>
    </row>
    <row r="103" spans="1:15" ht="15" thickBot="1" x14ac:dyDescent="0.35">
      <c r="A103" s="40" t="s">
        <v>498</v>
      </c>
      <c r="B103" s="41">
        <v>2</v>
      </c>
      <c r="C103" s="41">
        <v>2</v>
      </c>
      <c r="D103" s="41">
        <v>2</v>
      </c>
      <c r="E103" s="41">
        <v>2</v>
      </c>
      <c r="F103" s="41">
        <v>2</v>
      </c>
      <c r="G103" s="41">
        <v>2</v>
      </c>
      <c r="H103" s="41">
        <v>2</v>
      </c>
      <c r="I103" s="41">
        <v>2</v>
      </c>
      <c r="J103" s="41">
        <v>2</v>
      </c>
      <c r="K103" s="41">
        <v>2</v>
      </c>
    </row>
    <row r="104" spans="1:15" ht="15" thickBot="1" x14ac:dyDescent="0.35">
      <c r="A104" s="40" t="s">
        <v>500</v>
      </c>
      <c r="B104" s="41">
        <v>1</v>
      </c>
      <c r="C104" s="41">
        <v>1</v>
      </c>
      <c r="D104" s="41">
        <v>1</v>
      </c>
      <c r="E104" s="41">
        <v>1</v>
      </c>
      <c r="F104" s="41">
        <v>1</v>
      </c>
      <c r="G104" s="41">
        <v>1</v>
      </c>
      <c r="H104" s="41">
        <v>1</v>
      </c>
      <c r="I104" s="41">
        <v>1</v>
      </c>
      <c r="J104" s="41">
        <v>1</v>
      </c>
      <c r="K104" s="41">
        <v>1</v>
      </c>
    </row>
    <row r="105" spans="1:15" ht="15" thickBot="1" x14ac:dyDescent="0.35">
      <c r="A105" s="40" t="s">
        <v>502</v>
      </c>
      <c r="B105" s="41">
        <v>0</v>
      </c>
      <c r="C105" s="41">
        <v>0</v>
      </c>
      <c r="D105" s="41">
        <v>0</v>
      </c>
      <c r="E105" s="41">
        <v>0</v>
      </c>
      <c r="F105" s="41">
        <v>0</v>
      </c>
      <c r="G105" s="41">
        <v>0</v>
      </c>
      <c r="H105" s="41">
        <v>0</v>
      </c>
      <c r="I105" s="41">
        <v>0</v>
      </c>
      <c r="J105" s="41">
        <v>0</v>
      </c>
      <c r="K105" s="41">
        <v>0</v>
      </c>
    </row>
    <row r="106" spans="1:15" ht="18.600000000000001" thickBot="1" x14ac:dyDescent="0.35">
      <c r="A106" s="36"/>
    </row>
    <row r="107" spans="1:15" ht="15" thickBot="1" x14ac:dyDescent="0.35">
      <c r="A107" s="40" t="s">
        <v>517</v>
      </c>
      <c r="B107" s="40" t="s">
        <v>399</v>
      </c>
      <c r="C107" s="40" t="s">
        <v>400</v>
      </c>
      <c r="D107" s="40" t="s">
        <v>401</v>
      </c>
      <c r="E107" s="40" t="s">
        <v>402</v>
      </c>
      <c r="F107" s="40" t="s">
        <v>403</v>
      </c>
      <c r="G107" s="40" t="s">
        <v>404</v>
      </c>
      <c r="H107" s="40" t="s">
        <v>405</v>
      </c>
      <c r="I107" s="40" t="s">
        <v>406</v>
      </c>
      <c r="J107" s="40" t="s">
        <v>407</v>
      </c>
      <c r="K107" s="40" t="s">
        <v>408</v>
      </c>
      <c r="L107" s="40" t="s">
        <v>518</v>
      </c>
      <c r="M107" s="40" t="s">
        <v>519</v>
      </c>
      <c r="N107" s="40" t="s">
        <v>520</v>
      </c>
      <c r="O107" s="40" t="s">
        <v>521</v>
      </c>
    </row>
    <row r="108" spans="1:15" ht="15" thickBot="1" x14ac:dyDescent="0.35">
      <c r="A108" s="40" t="s">
        <v>410</v>
      </c>
      <c r="B108" s="41" t="s">
        <v>510</v>
      </c>
      <c r="C108" s="42">
        <v>46358</v>
      </c>
      <c r="D108" s="43">
        <v>13667</v>
      </c>
      <c r="E108" s="41">
        <v>1</v>
      </c>
      <c r="F108" s="41">
        <v>0</v>
      </c>
      <c r="G108" s="42">
        <v>46143</v>
      </c>
      <c r="H108" s="42">
        <v>46174</v>
      </c>
      <c r="I108" s="42">
        <v>46096</v>
      </c>
      <c r="J108" s="41">
        <v>0</v>
      </c>
      <c r="K108" s="41" t="s">
        <v>506</v>
      </c>
      <c r="L108" s="41" t="s">
        <v>522</v>
      </c>
      <c r="M108" s="41">
        <v>1000</v>
      </c>
      <c r="N108" s="43">
        <v>15950</v>
      </c>
      <c r="O108" s="41" t="s">
        <v>523</v>
      </c>
    </row>
    <row r="109" spans="1:15" ht="15" thickBot="1" x14ac:dyDescent="0.35">
      <c r="A109" s="40" t="s">
        <v>411</v>
      </c>
      <c r="B109" s="41" t="s">
        <v>510</v>
      </c>
      <c r="C109" s="42">
        <v>46358</v>
      </c>
      <c r="D109" s="43">
        <v>12571</v>
      </c>
      <c r="E109" s="41">
        <v>1</v>
      </c>
      <c r="F109" s="41">
        <v>1</v>
      </c>
      <c r="G109" s="42">
        <v>46143</v>
      </c>
      <c r="H109" s="42">
        <v>46174</v>
      </c>
      <c r="I109" s="42">
        <v>46096</v>
      </c>
      <c r="J109" s="42">
        <v>46113</v>
      </c>
      <c r="K109" s="41" t="s">
        <v>506</v>
      </c>
      <c r="L109" s="41" t="s">
        <v>524</v>
      </c>
      <c r="M109" s="41">
        <v>1000</v>
      </c>
      <c r="N109" s="43">
        <v>15220</v>
      </c>
      <c r="O109" s="42">
        <v>46131</v>
      </c>
    </row>
    <row r="110" spans="1:15" ht="15" thickBot="1" x14ac:dyDescent="0.35">
      <c r="A110" s="40" t="s">
        <v>412</v>
      </c>
      <c r="B110" s="41" t="s">
        <v>513</v>
      </c>
      <c r="C110" s="42">
        <v>46358</v>
      </c>
      <c r="D110" s="43">
        <v>12571</v>
      </c>
      <c r="E110" s="42">
        <v>46082</v>
      </c>
      <c r="F110" s="41">
        <v>2</v>
      </c>
      <c r="G110" s="42">
        <v>46143</v>
      </c>
      <c r="H110" s="42">
        <v>46174</v>
      </c>
      <c r="I110" s="42">
        <v>46133</v>
      </c>
      <c r="J110" s="42">
        <v>46174</v>
      </c>
      <c r="K110" s="41" t="s">
        <v>506</v>
      </c>
      <c r="L110" s="41" t="s">
        <v>525</v>
      </c>
      <c r="M110" s="41">
        <v>1000</v>
      </c>
      <c r="N110" s="43">
        <v>11871</v>
      </c>
      <c r="O110" s="42">
        <v>46108</v>
      </c>
    </row>
    <row r="111" spans="1:15" ht="15" thickBot="1" x14ac:dyDescent="0.35">
      <c r="A111" s="40" t="s">
        <v>413</v>
      </c>
      <c r="B111" s="41" t="s">
        <v>515</v>
      </c>
      <c r="C111" s="42">
        <v>46358</v>
      </c>
      <c r="D111" s="42">
        <v>46136</v>
      </c>
      <c r="E111" s="42">
        <v>46082</v>
      </c>
      <c r="F111" s="42">
        <v>46082</v>
      </c>
      <c r="G111" s="42">
        <v>46143</v>
      </c>
      <c r="H111" s="42">
        <v>46174</v>
      </c>
      <c r="I111" s="42">
        <v>46097</v>
      </c>
      <c r="J111" s="42">
        <v>46133</v>
      </c>
      <c r="K111" s="41" t="s">
        <v>506</v>
      </c>
      <c r="L111" s="41" t="s">
        <v>525</v>
      </c>
      <c r="M111" s="41">
        <v>1000</v>
      </c>
      <c r="N111" s="43">
        <v>11871</v>
      </c>
      <c r="O111" s="42">
        <v>46108</v>
      </c>
    </row>
    <row r="112" spans="1:15" ht="15" thickBot="1" x14ac:dyDescent="0.35">
      <c r="A112" s="40" t="s">
        <v>414</v>
      </c>
      <c r="B112" s="41" t="s">
        <v>516</v>
      </c>
      <c r="C112" s="42">
        <v>46358</v>
      </c>
      <c r="D112" s="42">
        <v>46101</v>
      </c>
      <c r="E112" s="42">
        <v>46174</v>
      </c>
      <c r="F112" s="42">
        <v>46358</v>
      </c>
      <c r="G112" s="42">
        <v>46143</v>
      </c>
      <c r="H112" s="42">
        <v>46174</v>
      </c>
      <c r="I112" s="42">
        <v>46097</v>
      </c>
      <c r="J112" s="42">
        <v>46098</v>
      </c>
      <c r="K112" s="41" t="s">
        <v>506</v>
      </c>
      <c r="L112" s="41" t="s">
        <v>526</v>
      </c>
      <c r="M112" s="41">
        <v>1000</v>
      </c>
      <c r="N112" s="42">
        <v>46232</v>
      </c>
      <c r="O112" s="41" t="s">
        <v>527</v>
      </c>
    </row>
    <row r="113" spans="1:15" ht="15" thickBot="1" x14ac:dyDescent="0.35">
      <c r="A113" s="40" t="s">
        <v>415</v>
      </c>
      <c r="B113" s="41" t="s">
        <v>511</v>
      </c>
      <c r="C113" s="42">
        <v>46358</v>
      </c>
      <c r="D113" s="43">
        <v>12571</v>
      </c>
      <c r="E113" s="42">
        <v>46143</v>
      </c>
      <c r="F113" s="42">
        <v>46099</v>
      </c>
      <c r="G113" s="42">
        <v>46358</v>
      </c>
      <c r="H113" s="42">
        <v>46174</v>
      </c>
      <c r="I113" s="42">
        <v>46097</v>
      </c>
      <c r="J113" s="42">
        <v>46097</v>
      </c>
      <c r="K113" s="41" t="s">
        <v>506</v>
      </c>
      <c r="L113" s="41" t="s">
        <v>528</v>
      </c>
      <c r="M113" s="41">
        <v>1000</v>
      </c>
      <c r="N113" s="42">
        <v>46024</v>
      </c>
      <c r="O113" s="41" t="s">
        <v>529</v>
      </c>
    </row>
    <row r="114" spans="1:15" ht="15" thickBot="1" x14ac:dyDescent="0.35">
      <c r="A114" s="40" t="s">
        <v>416</v>
      </c>
      <c r="B114" s="41" t="s">
        <v>509</v>
      </c>
      <c r="C114" s="42">
        <v>46358</v>
      </c>
      <c r="D114" s="42">
        <v>46136</v>
      </c>
      <c r="E114" s="42">
        <v>46297</v>
      </c>
      <c r="F114" s="42">
        <v>46097</v>
      </c>
      <c r="G114" s="42">
        <v>46066</v>
      </c>
      <c r="H114" s="42">
        <v>46174</v>
      </c>
      <c r="I114" s="42">
        <v>46097</v>
      </c>
      <c r="J114" s="42">
        <v>46204</v>
      </c>
      <c r="K114" s="41" t="s">
        <v>506</v>
      </c>
      <c r="L114" s="41" t="s">
        <v>530</v>
      </c>
      <c r="M114" s="41">
        <v>1000</v>
      </c>
      <c r="N114" s="42">
        <v>46126</v>
      </c>
      <c r="O114" s="41" t="s">
        <v>531</v>
      </c>
    </row>
    <row r="115" spans="1:15" ht="15" thickBot="1" x14ac:dyDescent="0.35">
      <c r="A115" s="40" t="s">
        <v>417</v>
      </c>
      <c r="B115" s="41" t="s">
        <v>506</v>
      </c>
      <c r="C115" s="42">
        <v>46358</v>
      </c>
      <c r="D115" s="42">
        <v>46067</v>
      </c>
      <c r="E115" s="42">
        <v>46204</v>
      </c>
      <c r="F115" s="42">
        <v>46097</v>
      </c>
      <c r="G115" s="42">
        <v>46204</v>
      </c>
      <c r="H115" s="42">
        <v>46204</v>
      </c>
      <c r="I115" s="42">
        <v>46097</v>
      </c>
      <c r="J115" s="42">
        <v>46235</v>
      </c>
      <c r="K115" s="41" t="s">
        <v>506</v>
      </c>
      <c r="L115" s="41" t="s">
        <v>532</v>
      </c>
      <c r="M115" s="41">
        <v>1000</v>
      </c>
      <c r="N115" s="42">
        <v>46231</v>
      </c>
      <c r="O115" s="41" t="s">
        <v>533</v>
      </c>
    </row>
    <row r="116" spans="1:15" ht="15" thickBot="1" x14ac:dyDescent="0.35">
      <c r="A116" s="40" t="s">
        <v>418</v>
      </c>
      <c r="B116" s="41" t="s">
        <v>505</v>
      </c>
      <c r="C116" s="42">
        <v>46358</v>
      </c>
      <c r="D116" s="42">
        <v>46067</v>
      </c>
      <c r="E116" s="42">
        <v>46358</v>
      </c>
      <c r="F116" s="42">
        <v>46097</v>
      </c>
      <c r="G116" s="42">
        <v>46328</v>
      </c>
      <c r="H116" s="42">
        <v>46235</v>
      </c>
      <c r="I116" s="42">
        <v>46097</v>
      </c>
      <c r="J116" s="42">
        <v>46328</v>
      </c>
      <c r="K116" s="41" t="s">
        <v>506</v>
      </c>
      <c r="L116" s="41" t="s">
        <v>530</v>
      </c>
      <c r="M116" s="41">
        <v>1000</v>
      </c>
      <c r="N116" s="42">
        <v>46126</v>
      </c>
      <c r="O116" s="41" t="s">
        <v>531</v>
      </c>
    </row>
    <row r="117" spans="1:15" ht="15" thickBot="1" x14ac:dyDescent="0.35">
      <c r="A117" s="40" t="s">
        <v>419</v>
      </c>
      <c r="B117" s="41" t="s">
        <v>505</v>
      </c>
      <c r="C117" s="42">
        <v>46358</v>
      </c>
      <c r="D117" s="42">
        <v>46097</v>
      </c>
      <c r="E117" s="42">
        <v>46328</v>
      </c>
      <c r="F117" s="42">
        <v>46101</v>
      </c>
      <c r="G117" s="42">
        <v>46297</v>
      </c>
      <c r="H117" s="42">
        <v>46297</v>
      </c>
      <c r="I117" s="42">
        <v>46100</v>
      </c>
      <c r="J117" s="42">
        <v>46100</v>
      </c>
      <c r="K117" s="41" t="s">
        <v>506</v>
      </c>
      <c r="L117" s="41" t="s">
        <v>534</v>
      </c>
      <c r="M117" s="41">
        <v>1000</v>
      </c>
      <c r="N117" s="41" t="s">
        <v>535</v>
      </c>
      <c r="O117" s="41" t="s">
        <v>536</v>
      </c>
    </row>
    <row r="118" spans="1:15" ht="15" thickBot="1" x14ac:dyDescent="0.35">
      <c r="A118" s="40" t="s">
        <v>420</v>
      </c>
      <c r="B118" s="41" t="s">
        <v>505</v>
      </c>
      <c r="C118" s="42">
        <v>46358</v>
      </c>
      <c r="D118" s="42">
        <v>46100</v>
      </c>
      <c r="E118" s="42">
        <v>46067</v>
      </c>
      <c r="F118" s="42">
        <v>46133</v>
      </c>
      <c r="G118" s="42">
        <v>46297</v>
      </c>
      <c r="H118" s="42">
        <v>46328</v>
      </c>
      <c r="I118" s="42">
        <v>46098</v>
      </c>
      <c r="J118" s="42">
        <v>46096</v>
      </c>
      <c r="K118" s="41" t="s">
        <v>506</v>
      </c>
      <c r="L118" s="41" t="s">
        <v>537</v>
      </c>
      <c r="M118" s="41">
        <v>1000</v>
      </c>
      <c r="N118" s="41" t="s">
        <v>538</v>
      </c>
      <c r="O118" s="41" t="s">
        <v>539</v>
      </c>
    </row>
    <row r="119" spans="1:15" ht="15" thickBot="1" x14ac:dyDescent="0.35">
      <c r="A119" s="40" t="s">
        <v>421</v>
      </c>
      <c r="B119" s="41" t="s">
        <v>505</v>
      </c>
      <c r="C119" s="42">
        <v>46358</v>
      </c>
      <c r="D119" s="42">
        <v>46098</v>
      </c>
      <c r="E119" s="42">
        <v>46358</v>
      </c>
      <c r="F119" s="43">
        <v>12055</v>
      </c>
      <c r="G119" s="42">
        <v>46066</v>
      </c>
      <c r="H119" s="42">
        <v>46098</v>
      </c>
      <c r="I119" s="42">
        <v>46098</v>
      </c>
      <c r="J119" s="42">
        <v>46099</v>
      </c>
      <c r="K119" s="41" t="s">
        <v>506</v>
      </c>
      <c r="L119" s="41" t="s">
        <v>540</v>
      </c>
      <c r="M119" s="41">
        <v>1000</v>
      </c>
      <c r="N119" s="41" t="s">
        <v>541</v>
      </c>
      <c r="O119" s="41" t="s">
        <v>542</v>
      </c>
    </row>
    <row r="120" spans="1:15" ht="15" thickBot="1" x14ac:dyDescent="0.35">
      <c r="A120" s="40" t="s">
        <v>422</v>
      </c>
      <c r="B120" s="41" t="s">
        <v>509</v>
      </c>
      <c r="C120" s="42">
        <v>46358</v>
      </c>
      <c r="D120" s="42">
        <v>46100</v>
      </c>
      <c r="E120" s="42">
        <v>46358</v>
      </c>
      <c r="F120" s="43">
        <v>12055</v>
      </c>
      <c r="G120" s="42">
        <v>46067</v>
      </c>
      <c r="H120" s="42">
        <v>46067</v>
      </c>
      <c r="I120" s="42">
        <v>46098</v>
      </c>
      <c r="J120" s="42">
        <v>46100</v>
      </c>
      <c r="K120" s="41" t="s">
        <v>506</v>
      </c>
      <c r="L120" s="41" t="s">
        <v>543</v>
      </c>
      <c r="M120" s="41">
        <v>1000</v>
      </c>
      <c r="N120" s="41" t="s">
        <v>544</v>
      </c>
      <c r="O120" s="41" t="s">
        <v>545</v>
      </c>
    </row>
    <row r="121" spans="1:15" ht="15" thickBot="1" x14ac:dyDescent="0.35">
      <c r="A121" s="40" t="s">
        <v>423</v>
      </c>
      <c r="B121" s="41" t="s">
        <v>516</v>
      </c>
      <c r="C121" s="42">
        <v>46066</v>
      </c>
      <c r="D121" s="42">
        <v>46067</v>
      </c>
      <c r="E121" s="42">
        <v>46067</v>
      </c>
      <c r="F121" s="43">
        <v>12055</v>
      </c>
      <c r="G121" s="42">
        <v>46096</v>
      </c>
      <c r="H121" s="42">
        <v>46066</v>
      </c>
      <c r="I121" s="42">
        <v>46098</v>
      </c>
      <c r="J121" s="42">
        <v>46098</v>
      </c>
      <c r="K121" s="41" t="s">
        <v>514</v>
      </c>
      <c r="L121" s="41">
        <v>983</v>
      </c>
      <c r="M121" s="41">
        <v>1000</v>
      </c>
      <c r="N121" s="41">
        <v>17</v>
      </c>
      <c r="O121" s="42">
        <v>46029</v>
      </c>
    </row>
    <row r="122" spans="1:15" ht="15" thickBot="1" x14ac:dyDescent="0.35">
      <c r="A122" s="40" t="s">
        <v>424</v>
      </c>
      <c r="B122" s="41" t="s">
        <v>509</v>
      </c>
      <c r="C122" s="42">
        <v>46097</v>
      </c>
      <c r="D122" s="42">
        <v>46097</v>
      </c>
      <c r="E122" s="42">
        <v>46096</v>
      </c>
      <c r="F122" s="42">
        <v>46133</v>
      </c>
      <c r="G122" s="42">
        <v>46098</v>
      </c>
      <c r="H122" s="42">
        <v>46133</v>
      </c>
      <c r="I122" s="42">
        <v>46100</v>
      </c>
      <c r="J122" s="42">
        <v>46099</v>
      </c>
      <c r="K122" s="41" t="s">
        <v>512</v>
      </c>
      <c r="L122" s="41" t="s">
        <v>546</v>
      </c>
      <c r="M122" s="41">
        <v>1000</v>
      </c>
      <c r="N122" s="42">
        <v>46083</v>
      </c>
      <c r="O122" s="41" t="s">
        <v>547</v>
      </c>
    </row>
    <row r="123" spans="1:15" ht="15" thickBot="1" x14ac:dyDescent="0.35">
      <c r="A123" s="40" t="s">
        <v>425</v>
      </c>
      <c r="B123" s="41" t="s">
        <v>507</v>
      </c>
      <c r="C123" s="42">
        <v>46097</v>
      </c>
      <c r="D123" s="42">
        <v>46100</v>
      </c>
      <c r="E123" s="42">
        <v>46096</v>
      </c>
      <c r="F123" s="42">
        <v>46101</v>
      </c>
      <c r="G123" s="42">
        <v>46096</v>
      </c>
      <c r="H123" s="42">
        <v>46096</v>
      </c>
      <c r="I123" s="42">
        <v>46099</v>
      </c>
      <c r="J123" s="42">
        <v>46097</v>
      </c>
      <c r="K123" s="41">
        <v>416</v>
      </c>
      <c r="L123" s="41" t="s">
        <v>548</v>
      </c>
      <c r="M123" s="41">
        <v>1000</v>
      </c>
      <c r="N123" s="42">
        <v>46206</v>
      </c>
      <c r="O123" s="41" t="s">
        <v>549</v>
      </c>
    </row>
    <row r="124" spans="1:15" ht="15" thickBot="1" x14ac:dyDescent="0.35">
      <c r="A124" s="40" t="s">
        <v>426</v>
      </c>
      <c r="B124" s="41" t="s">
        <v>507</v>
      </c>
      <c r="C124" s="42">
        <v>46097</v>
      </c>
      <c r="D124" s="43">
        <v>13667</v>
      </c>
      <c r="E124" s="42">
        <v>46097</v>
      </c>
      <c r="F124" s="42">
        <v>46100</v>
      </c>
      <c r="G124" s="42">
        <v>46098</v>
      </c>
      <c r="H124" s="42">
        <v>46101</v>
      </c>
      <c r="I124" s="42">
        <v>46099</v>
      </c>
      <c r="J124" s="42">
        <v>46099</v>
      </c>
      <c r="K124" s="41">
        <v>416</v>
      </c>
      <c r="L124" s="41" t="s">
        <v>550</v>
      </c>
      <c r="M124" s="41">
        <v>1000</v>
      </c>
      <c r="N124" s="41" t="s">
        <v>551</v>
      </c>
      <c r="O124" s="41" t="s">
        <v>552</v>
      </c>
    </row>
    <row r="125" spans="1:15" ht="15" thickBot="1" x14ac:dyDescent="0.35">
      <c r="A125" s="40" t="s">
        <v>427</v>
      </c>
      <c r="B125" s="41" t="s">
        <v>508</v>
      </c>
      <c r="C125" s="42">
        <v>46098</v>
      </c>
      <c r="D125" s="42">
        <v>46101</v>
      </c>
      <c r="E125" s="42">
        <v>46098</v>
      </c>
      <c r="F125" s="42">
        <v>46098</v>
      </c>
      <c r="G125" s="42">
        <v>46098</v>
      </c>
      <c r="H125" s="42">
        <v>46098</v>
      </c>
      <c r="I125" s="42">
        <v>46100</v>
      </c>
      <c r="J125" s="42">
        <v>46098</v>
      </c>
      <c r="K125" s="41">
        <v>414</v>
      </c>
      <c r="L125" s="41" t="s">
        <v>546</v>
      </c>
      <c r="M125" s="41">
        <v>1000</v>
      </c>
      <c r="N125" s="42">
        <v>46083</v>
      </c>
      <c r="O125" s="41" t="s">
        <v>547</v>
      </c>
    </row>
    <row r="126" spans="1:15" ht="15" thickBot="1" x14ac:dyDescent="0.35">
      <c r="A126" s="40" t="s">
        <v>428</v>
      </c>
      <c r="B126" s="41" t="s">
        <v>509</v>
      </c>
      <c r="C126" s="42">
        <v>46099</v>
      </c>
      <c r="D126" s="42">
        <v>46100</v>
      </c>
      <c r="E126" s="42">
        <v>46099</v>
      </c>
      <c r="F126" s="42">
        <v>46099</v>
      </c>
      <c r="G126" s="42">
        <v>46101</v>
      </c>
      <c r="H126" s="42">
        <v>46101</v>
      </c>
      <c r="I126" s="42">
        <v>46100</v>
      </c>
      <c r="J126" s="42">
        <v>46100</v>
      </c>
      <c r="K126" s="41">
        <v>415</v>
      </c>
      <c r="L126" s="41" t="s">
        <v>553</v>
      </c>
      <c r="M126" s="41">
        <v>1000</v>
      </c>
      <c r="N126" s="41" t="s">
        <v>554</v>
      </c>
      <c r="O126" s="41" t="s">
        <v>555</v>
      </c>
    </row>
    <row r="127" spans="1:15" ht="15" thickBot="1" x14ac:dyDescent="0.35">
      <c r="A127" s="40" t="s">
        <v>429</v>
      </c>
      <c r="B127" s="41" t="s">
        <v>508</v>
      </c>
      <c r="C127" s="42">
        <v>46100</v>
      </c>
      <c r="D127" s="42">
        <v>46101</v>
      </c>
      <c r="E127" s="42">
        <v>46101</v>
      </c>
      <c r="F127" s="42">
        <v>46100</v>
      </c>
      <c r="G127" s="42">
        <v>46101</v>
      </c>
      <c r="H127" s="42">
        <v>46134</v>
      </c>
      <c r="I127" s="42">
        <v>46101</v>
      </c>
      <c r="J127" s="42">
        <v>46100</v>
      </c>
      <c r="K127" s="41">
        <v>416</v>
      </c>
      <c r="L127" s="41" t="s">
        <v>556</v>
      </c>
      <c r="M127" s="41">
        <v>1000</v>
      </c>
      <c r="N127" s="41" t="s">
        <v>557</v>
      </c>
      <c r="O127" s="41" t="s">
        <v>558</v>
      </c>
    </row>
    <row r="128" spans="1:15" ht="15" thickBot="1" x14ac:dyDescent="0.35">
      <c r="A128" s="40" t="s">
        <v>430</v>
      </c>
      <c r="B128" s="41" t="s">
        <v>507</v>
      </c>
      <c r="C128" s="42">
        <v>46101</v>
      </c>
      <c r="D128" s="43">
        <v>12571</v>
      </c>
      <c r="E128" s="42">
        <v>46101</v>
      </c>
      <c r="F128" s="42">
        <v>46101</v>
      </c>
      <c r="G128" s="42">
        <v>46101</v>
      </c>
      <c r="H128" s="42">
        <v>46134</v>
      </c>
      <c r="I128" s="42">
        <v>46101</v>
      </c>
      <c r="J128" s="42">
        <v>46133</v>
      </c>
      <c r="K128" s="41">
        <v>418</v>
      </c>
      <c r="L128" s="41" t="s">
        <v>559</v>
      </c>
      <c r="M128" s="41">
        <v>1000</v>
      </c>
      <c r="N128" s="41" t="s">
        <v>560</v>
      </c>
      <c r="O128" s="41" t="s">
        <v>561</v>
      </c>
    </row>
    <row r="129" spans="1:15" ht="15" thickBot="1" x14ac:dyDescent="0.35">
      <c r="A129" s="40" t="s">
        <v>431</v>
      </c>
      <c r="B129" s="41" t="s">
        <v>506</v>
      </c>
      <c r="C129" s="42">
        <v>46133</v>
      </c>
      <c r="D129" s="43">
        <v>12571</v>
      </c>
      <c r="E129" s="42">
        <v>46133</v>
      </c>
      <c r="F129" s="42">
        <v>46133</v>
      </c>
      <c r="G129" s="42">
        <v>46133</v>
      </c>
      <c r="H129" s="42">
        <v>46134</v>
      </c>
      <c r="I129" s="42">
        <v>46133</v>
      </c>
      <c r="J129" s="42">
        <v>46133</v>
      </c>
      <c r="K129" s="41">
        <v>418</v>
      </c>
      <c r="L129" s="41" t="s">
        <v>562</v>
      </c>
      <c r="M129" s="41">
        <v>1000</v>
      </c>
      <c r="N129" s="41" t="s">
        <v>563</v>
      </c>
      <c r="O129" s="41" t="s">
        <v>564</v>
      </c>
    </row>
    <row r="130" spans="1:15" ht="15" thickBot="1" x14ac:dyDescent="0.35">
      <c r="A130" s="40" t="s">
        <v>432</v>
      </c>
      <c r="B130" s="41" t="s">
        <v>505</v>
      </c>
      <c r="C130" s="42">
        <v>46134</v>
      </c>
      <c r="D130" s="43">
        <v>13667</v>
      </c>
      <c r="E130" s="42">
        <v>46134</v>
      </c>
      <c r="F130" s="43">
        <v>12055</v>
      </c>
      <c r="G130" s="42">
        <v>46134</v>
      </c>
      <c r="H130" s="42">
        <v>46134</v>
      </c>
      <c r="I130" s="42">
        <v>46134</v>
      </c>
      <c r="J130" s="42">
        <v>46134</v>
      </c>
      <c r="K130" s="41" t="s">
        <v>506</v>
      </c>
      <c r="L130" s="41" t="s">
        <v>565</v>
      </c>
      <c r="M130" s="41">
        <v>1000</v>
      </c>
      <c r="N130" s="41" t="s">
        <v>566</v>
      </c>
      <c r="O130" s="41" t="s">
        <v>567</v>
      </c>
    </row>
    <row r="131" spans="1:15" ht="15" thickBot="1" x14ac:dyDescent="0.35"/>
    <row r="132" spans="1:15" ht="15" thickBot="1" x14ac:dyDescent="0.35">
      <c r="A132" s="44" t="s">
        <v>568</v>
      </c>
      <c r="B132" s="45" t="s">
        <v>569</v>
      </c>
    </row>
    <row r="133" spans="1:15" ht="15" thickBot="1" x14ac:dyDescent="0.35">
      <c r="A133" s="44" t="s">
        <v>570</v>
      </c>
      <c r="B133" s="45">
        <v>0</v>
      </c>
    </row>
    <row r="134" spans="1:15" ht="15" thickBot="1" x14ac:dyDescent="0.35">
      <c r="A134" s="44" t="s">
        <v>571</v>
      </c>
      <c r="B134" s="45">
        <v>23000</v>
      </c>
    </row>
    <row r="135" spans="1:15" ht="15" thickBot="1" x14ac:dyDescent="0.35">
      <c r="A135" s="44" t="s">
        <v>572</v>
      </c>
      <c r="B135" s="45">
        <v>23000</v>
      </c>
    </row>
    <row r="136" spans="1:15" ht="15" thickBot="1" x14ac:dyDescent="0.35">
      <c r="A136" s="44" t="s">
        <v>573</v>
      </c>
      <c r="B136" s="45">
        <v>0</v>
      </c>
    </row>
    <row r="137" spans="1:15" ht="15" thickBot="1" x14ac:dyDescent="0.35">
      <c r="A137" s="44" t="s">
        <v>574</v>
      </c>
      <c r="B137" s="45"/>
    </row>
    <row r="138" spans="1:15" ht="15" thickBot="1" x14ac:dyDescent="0.35">
      <c r="A138" s="44" t="s">
        <v>575</v>
      </c>
      <c r="B138" s="45"/>
    </row>
    <row r="139" spans="1:15" ht="15" thickBot="1" x14ac:dyDescent="0.35">
      <c r="A139" s="44" t="s">
        <v>576</v>
      </c>
      <c r="B139" s="45">
        <v>0</v>
      </c>
    </row>
    <row r="141" spans="1:15" x14ac:dyDescent="0.3">
      <c r="A141" s="15" t="s">
        <v>577</v>
      </c>
    </row>
    <row r="143" spans="1:15" x14ac:dyDescent="0.3">
      <c r="A143" s="46" t="s">
        <v>578</v>
      </c>
    </row>
    <row r="144" spans="1:15" x14ac:dyDescent="0.3">
      <c r="A144" s="46" t="s">
        <v>581</v>
      </c>
    </row>
  </sheetData>
  <conditionalFormatting sqref="N2:N2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141" r:id="rId1" display="https://miau.my-x.hu/myx-free/coco/test/167882820260213193226.html" xr:uid="{7BEE7E85-C45F-4038-BFE8-31524911EB76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1"/>
  <sheetViews>
    <sheetView workbookViewId="0">
      <selection activeCell="H28" sqref="H28"/>
    </sheetView>
  </sheetViews>
  <sheetFormatPr defaultRowHeight="14.4" x14ac:dyDescent="0.3"/>
  <cols>
    <col min="1" max="1" width="15.109375" bestFit="1" customWidth="1"/>
    <col min="2" max="2" width="7.88671875" bestFit="1" customWidth="1"/>
    <col min="3" max="4" width="7.44140625" bestFit="1" customWidth="1"/>
    <col min="5" max="5" width="4.44140625" bestFit="1" customWidth="1"/>
    <col min="6" max="7" width="6.44140625" bestFit="1" customWidth="1"/>
    <col min="8" max="8" width="8.44140625" bestFit="1" customWidth="1"/>
    <col min="9" max="9" width="6.44140625" bestFit="1" customWidth="1"/>
    <col min="10" max="10" width="5.21875" bestFit="1" customWidth="1"/>
  </cols>
  <sheetData>
    <row r="1" spans="1:10" x14ac:dyDescent="0.3">
      <c r="A1" s="8" t="s">
        <v>11</v>
      </c>
      <c r="B1" s="18" t="s">
        <v>382</v>
      </c>
      <c r="C1" s="8" t="s">
        <v>364</v>
      </c>
      <c r="D1" s="8" t="s">
        <v>365</v>
      </c>
      <c r="E1" s="8" t="s">
        <v>346</v>
      </c>
      <c r="F1" s="8" t="s">
        <v>347</v>
      </c>
      <c r="G1" s="8" t="s">
        <v>366</v>
      </c>
      <c r="H1" s="8" t="s">
        <v>367</v>
      </c>
      <c r="I1" s="8" t="s">
        <v>368</v>
      </c>
      <c r="J1" s="8" t="s">
        <v>10</v>
      </c>
    </row>
    <row r="2" spans="1:10" x14ac:dyDescent="0.3">
      <c r="A2" t="s">
        <v>350</v>
      </c>
      <c r="B2" s="4">
        <f>AVERAGE('Raw Data'!C2:C267)</f>
        <v>40.744360902255636</v>
      </c>
      <c r="C2" s="4">
        <f>MEDIAN('Raw Data'!C2:C267)</f>
        <v>32</v>
      </c>
      <c r="D2" s="4">
        <f>STDEV('Raw Data'!C2:C267)</f>
        <v>26.403874539962658</v>
      </c>
      <c r="E2" s="4">
        <f>MIN('Raw Data'!C2:C267)</f>
        <v>0</v>
      </c>
      <c r="F2" s="4">
        <f>MAX('Raw Data'!C2:C267)</f>
        <v>100</v>
      </c>
      <c r="G2" s="4">
        <f t="shared" ref="G2:G11" si="0">F2-E2</f>
        <v>100</v>
      </c>
      <c r="H2" t="str">
        <f t="shared" ref="H2:H11" si="1">IF(D2&gt;20,"High",IF(D2&gt;10,"Medium","Low"))</f>
        <v>High</v>
      </c>
      <c r="I2" s="4">
        <f t="shared" ref="I2:I11" si="2">D2/B2*100</f>
        <v>64.803751869626012</v>
      </c>
      <c r="J2" s="12">
        <f>RANK(B2,B$2:B$11,0)</f>
        <v>1</v>
      </c>
    </row>
    <row r="3" spans="1:10" x14ac:dyDescent="0.3">
      <c r="A3" t="s">
        <v>351</v>
      </c>
      <c r="B3" s="4">
        <f>AVERAGE('Raw Data'!D2:D267)</f>
        <v>3.5789473684210527</v>
      </c>
      <c r="C3" s="4">
        <f>MEDIAN('Raw Data'!D2:D267)</f>
        <v>0</v>
      </c>
      <c r="D3" s="4">
        <f>STDEV('Raw Data'!D2:D267)</f>
        <v>9.0292694088501317</v>
      </c>
      <c r="E3" s="4">
        <f>MIN('Raw Data'!D2:D267)</f>
        <v>0</v>
      </c>
      <c r="F3" s="4">
        <f>MAX('Raw Data'!D2:D267)</f>
        <v>100</v>
      </c>
      <c r="G3" s="4">
        <f t="shared" si="0"/>
        <v>100</v>
      </c>
      <c r="H3" t="str">
        <f t="shared" si="1"/>
        <v>Low</v>
      </c>
      <c r="I3" s="4">
        <f t="shared" si="2"/>
        <v>252.28840995316543</v>
      </c>
      <c r="J3" s="12">
        <f t="shared" ref="J3:J11" si="3">RANK(B3,B$2:B$11,0)</f>
        <v>9</v>
      </c>
    </row>
    <row r="4" spans="1:10" x14ac:dyDescent="0.3">
      <c r="A4" t="s">
        <v>352</v>
      </c>
      <c r="B4" s="4">
        <f>AVERAGE('Raw Data'!E2:E267)</f>
        <v>11.808270676691729</v>
      </c>
      <c r="C4" s="4">
        <f>MEDIAN('Raw Data'!E2:E267)</f>
        <v>9</v>
      </c>
      <c r="D4" s="4">
        <f>STDEV('Raw Data'!E2:E267)</f>
        <v>8.8380015252555779</v>
      </c>
      <c r="E4" s="4">
        <f>MIN('Raw Data'!E2:E267)</f>
        <v>4</v>
      </c>
      <c r="F4" s="4">
        <f>MAX('Raw Data'!E2:E267)</f>
        <v>100</v>
      </c>
      <c r="G4" s="4">
        <f t="shared" si="0"/>
        <v>96</v>
      </c>
      <c r="H4" t="str">
        <f t="shared" si="1"/>
        <v>Low</v>
      </c>
      <c r="I4" s="4">
        <f t="shared" si="2"/>
        <v>74.845858189047561</v>
      </c>
      <c r="J4" s="12">
        <f t="shared" si="3"/>
        <v>7</v>
      </c>
    </row>
    <row r="5" spans="1:10" x14ac:dyDescent="0.3">
      <c r="A5" t="s">
        <v>353</v>
      </c>
      <c r="B5" s="4">
        <f>AVERAGE('Raw Data'!F2:F267)</f>
        <v>16.484962406015036</v>
      </c>
      <c r="C5" s="4">
        <f>MEDIAN('Raw Data'!F2:F267)</f>
        <v>14</v>
      </c>
      <c r="D5" s="4">
        <f>STDEV('Raw Data'!F2:F267)</f>
        <v>14.799087153085459</v>
      </c>
      <c r="E5" s="4">
        <f>MIN('Raw Data'!F2:F267)</f>
        <v>0</v>
      </c>
      <c r="F5" s="4">
        <f>MAX('Raw Data'!F2:F267)</f>
        <v>100</v>
      </c>
      <c r="G5" s="4">
        <f t="shared" si="0"/>
        <v>100</v>
      </c>
      <c r="H5" t="str">
        <f t="shared" si="1"/>
        <v>Medium</v>
      </c>
      <c r="I5" s="4">
        <f t="shared" si="2"/>
        <v>89.773253881886717</v>
      </c>
      <c r="J5" s="12">
        <f t="shared" si="3"/>
        <v>4</v>
      </c>
    </row>
    <row r="6" spans="1:10" x14ac:dyDescent="0.3">
      <c r="A6" t="s">
        <v>354</v>
      </c>
      <c r="B6" s="4">
        <f>AVERAGE('Raw Data'!G2:G267)</f>
        <v>35.357142857142854</v>
      </c>
      <c r="C6" s="4">
        <f>MEDIAN('Raw Data'!G2:G267)</f>
        <v>31</v>
      </c>
      <c r="D6" s="4">
        <f>STDEV('Raw Data'!G2:G267)</f>
        <v>24.101598743540006</v>
      </c>
      <c r="E6" s="4">
        <f>MIN('Raw Data'!G2:G267)</f>
        <v>0</v>
      </c>
      <c r="F6" s="4">
        <f>MAX('Raw Data'!G2:G267)</f>
        <v>100</v>
      </c>
      <c r="G6" s="4">
        <f t="shared" si="0"/>
        <v>100</v>
      </c>
      <c r="H6" t="str">
        <f t="shared" si="1"/>
        <v>High</v>
      </c>
      <c r="I6" s="4">
        <f t="shared" si="2"/>
        <v>68.166137860517196</v>
      </c>
      <c r="J6" s="12">
        <f t="shared" si="3"/>
        <v>2</v>
      </c>
    </row>
    <row r="7" spans="1:10" x14ac:dyDescent="0.3">
      <c r="A7" t="s">
        <v>355</v>
      </c>
      <c r="B7" s="4">
        <f>AVERAGE('Raw Data'!H2:H267)</f>
        <v>6.9849624060150379</v>
      </c>
      <c r="C7" s="4">
        <f>MEDIAN('Raw Data'!H2:H267)</f>
        <v>0</v>
      </c>
      <c r="D7" s="4">
        <f>STDEV('Raw Data'!H2:H267)</f>
        <v>14.574718334392719</v>
      </c>
      <c r="E7" s="4">
        <f>MIN('Raw Data'!H2:H267)</f>
        <v>0</v>
      </c>
      <c r="F7" s="4">
        <f>MAX('Raw Data'!H2:H267)</f>
        <v>100</v>
      </c>
      <c r="G7" s="4">
        <f t="shared" si="0"/>
        <v>100</v>
      </c>
      <c r="H7" t="str">
        <f t="shared" si="1"/>
        <v>Medium</v>
      </c>
      <c r="I7" s="4">
        <f t="shared" si="2"/>
        <v>208.65850790895925</v>
      </c>
      <c r="J7" s="12">
        <f t="shared" si="3"/>
        <v>8</v>
      </c>
    </row>
    <row r="8" spans="1:10" x14ac:dyDescent="0.3">
      <c r="A8" t="s">
        <v>356</v>
      </c>
      <c r="B8" s="4">
        <f>AVERAGE('Raw Data'!I2:I267)</f>
        <v>26.409774436090224</v>
      </c>
      <c r="C8" s="4">
        <f>MEDIAN('Raw Data'!I2:I267)</f>
        <v>31</v>
      </c>
      <c r="D8" s="4">
        <f>STDEV('Raw Data'!I2:I267)</f>
        <v>28.259600778767982</v>
      </c>
      <c r="E8" s="4">
        <f>MIN('Raw Data'!I2:I267)</f>
        <v>0</v>
      </c>
      <c r="F8" s="4">
        <f>MAX('Raw Data'!I2:I267)</f>
        <v>100</v>
      </c>
      <c r="G8" s="4">
        <f t="shared" si="0"/>
        <v>100</v>
      </c>
      <c r="H8" t="str">
        <f t="shared" si="1"/>
        <v>High</v>
      </c>
      <c r="I8" s="4">
        <f t="shared" si="2"/>
        <v>107.004324656972</v>
      </c>
      <c r="J8" s="12">
        <f t="shared" si="3"/>
        <v>3</v>
      </c>
    </row>
    <row r="9" spans="1:10" x14ac:dyDescent="0.3">
      <c r="A9" t="s">
        <v>357</v>
      </c>
      <c r="B9" s="4">
        <f>AVERAGE('Raw Data'!J2:J267)</f>
        <v>0.92105263157894735</v>
      </c>
      <c r="C9" s="4">
        <f>MEDIAN('Raw Data'!J2:J267)</f>
        <v>0</v>
      </c>
      <c r="D9" s="4">
        <f>STDEV('Raw Data'!J2:J267)</f>
        <v>6.6250929805545411</v>
      </c>
      <c r="E9" s="4">
        <f>MIN('Raw Data'!J2:J267)</f>
        <v>0</v>
      </c>
      <c r="F9" s="4">
        <f>MAX('Raw Data'!J2:J267)</f>
        <v>100</v>
      </c>
      <c r="G9" s="4">
        <f t="shared" si="0"/>
        <v>100</v>
      </c>
      <c r="H9" t="str">
        <f t="shared" si="1"/>
        <v>Low</v>
      </c>
      <c r="I9" s="4">
        <f t="shared" si="2"/>
        <v>719.29580931735018</v>
      </c>
      <c r="J9" s="12">
        <f t="shared" si="3"/>
        <v>10</v>
      </c>
    </row>
    <row r="10" spans="1:10" x14ac:dyDescent="0.3">
      <c r="A10" t="s">
        <v>358</v>
      </c>
      <c r="B10" s="4">
        <f>AVERAGE('Raw Data'!K2:K267)</f>
        <v>14.909774436090226</v>
      </c>
      <c r="C10" s="4">
        <f>MEDIAN('Raw Data'!K2:K267)</f>
        <v>15</v>
      </c>
      <c r="D10" s="4">
        <f>STDEV('Raw Data'!K2:K267)</f>
        <v>9.3360398429381686</v>
      </c>
      <c r="E10" s="4">
        <f>MIN('Raw Data'!K2:K267)</f>
        <v>0</v>
      </c>
      <c r="F10" s="4">
        <f>MAX('Raw Data'!K2:K267)</f>
        <v>100</v>
      </c>
      <c r="G10" s="4">
        <f t="shared" si="0"/>
        <v>100</v>
      </c>
      <c r="H10" t="str">
        <f t="shared" si="1"/>
        <v>Low</v>
      </c>
      <c r="I10" s="4">
        <f t="shared" si="2"/>
        <v>62.616908679312978</v>
      </c>
      <c r="J10" s="12">
        <f t="shared" si="3"/>
        <v>6</v>
      </c>
    </row>
    <row r="11" spans="1:10" x14ac:dyDescent="0.3">
      <c r="A11" t="s">
        <v>359</v>
      </c>
      <c r="B11" s="4">
        <f>AVERAGE('Raw Data'!L2:L267)</f>
        <v>16.304511278195488</v>
      </c>
      <c r="C11" s="4">
        <f>MEDIAN('Raw Data'!L2:L267)</f>
        <v>6</v>
      </c>
      <c r="D11" s="4">
        <f>STDEV('Raw Data'!L2:L267)</f>
        <v>22.803701667936497</v>
      </c>
      <c r="E11" s="4">
        <f>MIN('Raw Data'!L2:L267)</f>
        <v>2</v>
      </c>
      <c r="F11" s="4">
        <f>MAX('Raw Data'!L2:L267)</f>
        <v>100</v>
      </c>
      <c r="G11" s="4">
        <f t="shared" si="0"/>
        <v>98</v>
      </c>
      <c r="H11" t="str">
        <f t="shared" si="1"/>
        <v>High</v>
      </c>
      <c r="I11" s="4">
        <f t="shared" si="2"/>
        <v>139.86130144503363</v>
      </c>
      <c r="J11" s="12">
        <f t="shared" si="3"/>
        <v>5</v>
      </c>
    </row>
  </sheetData>
  <conditionalFormatting sqref="B2:B11">
    <cfRule type="dataBar" priority="1">
      <dataBar>
        <cfvo type="min"/>
        <cfvo type="max"/>
        <color rgb="FF638EC6"/>
      </dataBar>
    </cfRule>
  </conditionalFormatting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1"/>
  <sheetViews>
    <sheetView workbookViewId="0">
      <selection activeCell="I13" sqref="I13"/>
    </sheetView>
  </sheetViews>
  <sheetFormatPr defaultRowHeight="14.4" x14ac:dyDescent="0.3"/>
  <cols>
    <col min="1" max="1" width="15.109375" bestFit="1" customWidth="1"/>
    <col min="2" max="4" width="9.5546875" bestFit="1" customWidth="1"/>
    <col min="5" max="5" width="6.88671875" bestFit="1" customWidth="1"/>
    <col min="6" max="6" width="7" bestFit="1" customWidth="1"/>
  </cols>
  <sheetData>
    <row r="1" spans="1:8" x14ac:dyDescent="0.3">
      <c r="A1" s="8" t="s">
        <v>11</v>
      </c>
      <c r="B1" s="8" t="s">
        <v>369</v>
      </c>
      <c r="C1" s="8" t="s">
        <v>370</v>
      </c>
      <c r="D1" s="8" t="s">
        <v>371</v>
      </c>
      <c r="E1" s="8" t="s">
        <v>372</v>
      </c>
      <c r="F1" s="8" t="s">
        <v>373</v>
      </c>
      <c r="G1" s="8" t="s">
        <v>374</v>
      </c>
      <c r="H1" s="22"/>
    </row>
    <row r="2" spans="1:8" x14ac:dyDescent="0.3">
      <c r="A2" t="s">
        <v>350</v>
      </c>
      <c r="B2" s="4">
        <v>45.13</v>
      </c>
      <c r="C2" s="4">
        <v>58.6</v>
      </c>
      <c r="D2" s="4">
        <v>21.68</v>
      </c>
      <c r="E2" s="4">
        <v>40.74</v>
      </c>
      <c r="F2" s="4">
        <f t="shared" ref="F2:F11" si="0">D2-B2</f>
        <v>-23.450000000000003</v>
      </c>
      <c r="G2" s="13">
        <f t="shared" ref="G2:G11" si="1">IF(B2=0,"N/A",(D2-B2)/B2*100)</f>
        <v>-51.961001551074681</v>
      </c>
      <c r="H2" s="12"/>
    </row>
    <row r="3" spans="1:8" x14ac:dyDescent="0.3">
      <c r="A3" t="s">
        <v>351</v>
      </c>
      <c r="B3" s="4">
        <v>0</v>
      </c>
      <c r="C3" s="4">
        <v>0.11</v>
      </c>
      <c r="D3" s="4">
        <v>9.6199999999999992</v>
      </c>
      <c r="E3" s="4">
        <v>3.58</v>
      </c>
      <c r="F3" s="4">
        <f t="shared" si="0"/>
        <v>9.6199999999999992</v>
      </c>
      <c r="G3" s="13" t="str">
        <f t="shared" si="1"/>
        <v>N/A</v>
      </c>
      <c r="H3" s="12"/>
    </row>
    <row r="4" spans="1:8" x14ac:dyDescent="0.3">
      <c r="A4" t="s">
        <v>352</v>
      </c>
      <c r="B4" s="4">
        <v>17.39</v>
      </c>
      <c r="C4" s="4">
        <v>8.69</v>
      </c>
      <c r="D4" s="4">
        <v>9.69</v>
      </c>
      <c r="E4" s="4">
        <v>11.81</v>
      </c>
      <c r="F4" s="4">
        <f t="shared" si="0"/>
        <v>-7.7000000000000011</v>
      </c>
      <c r="G4" s="13">
        <f t="shared" si="1"/>
        <v>-44.278320874065557</v>
      </c>
      <c r="H4" s="12"/>
    </row>
    <row r="5" spans="1:8" x14ac:dyDescent="0.3">
      <c r="A5" t="s">
        <v>353</v>
      </c>
      <c r="B5" s="4">
        <v>6.21</v>
      </c>
      <c r="C5" s="4">
        <v>13.18</v>
      </c>
      <c r="D5" s="4">
        <v>28.12</v>
      </c>
      <c r="E5" s="4">
        <v>16.48</v>
      </c>
      <c r="F5" s="4">
        <f t="shared" si="0"/>
        <v>21.91</v>
      </c>
      <c r="G5" s="13">
        <f t="shared" si="1"/>
        <v>352.81803542673111</v>
      </c>
      <c r="H5" s="12"/>
    </row>
    <row r="6" spans="1:8" x14ac:dyDescent="0.3">
      <c r="A6" t="s">
        <v>354</v>
      </c>
      <c r="B6" s="4">
        <v>24.06</v>
      </c>
      <c r="C6" s="4">
        <v>60.23</v>
      </c>
      <c r="D6" s="4">
        <v>23.72</v>
      </c>
      <c r="E6" s="4">
        <v>35.36</v>
      </c>
      <c r="F6" s="4">
        <f t="shared" si="0"/>
        <v>-0.33999999999999986</v>
      </c>
      <c r="G6" s="13">
        <f t="shared" si="1"/>
        <v>-1.4131338320864499</v>
      </c>
      <c r="H6" s="12"/>
    </row>
    <row r="7" spans="1:8" x14ac:dyDescent="0.3">
      <c r="A7" t="s">
        <v>355</v>
      </c>
      <c r="B7" s="4">
        <v>1.5</v>
      </c>
      <c r="C7" s="4">
        <v>3.93</v>
      </c>
      <c r="D7" s="4">
        <v>14.31</v>
      </c>
      <c r="E7" s="4">
        <v>6.98</v>
      </c>
      <c r="F7" s="4">
        <f t="shared" si="0"/>
        <v>12.81</v>
      </c>
      <c r="G7" s="13">
        <f t="shared" si="1"/>
        <v>854.00000000000011</v>
      </c>
      <c r="H7" s="12"/>
    </row>
    <row r="8" spans="1:8" x14ac:dyDescent="0.3">
      <c r="A8" t="s">
        <v>356</v>
      </c>
      <c r="B8" s="4">
        <v>0</v>
      </c>
      <c r="C8" s="4">
        <v>24.08</v>
      </c>
      <c r="D8" s="4">
        <v>51.04</v>
      </c>
      <c r="E8" s="4">
        <v>26.41</v>
      </c>
      <c r="F8" s="4">
        <f t="shared" si="0"/>
        <v>51.04</v>
      </c>
      <c r="G8" s="13" t="str">
        <f t="shared" si="1"/>
        <v>N/A</v>
      </c>
      <c r="H8" s="12"/>
    </row>
    <row r="9" spans="1:8" x14ac:dyDescent="0.3">
      <c r="A9" t="s">
        <v>357</v>
      </c>
      <c r="B9" s="4">
        <v>1.19</v>
      </c>
      <c r="C9" s="4">
        <v>0.13</v>
      </c>
      <c r="D9" s="4">
        <v>1.37</v>
      </c>
      <c r="E9" s="4">
        <v>0.92</v>
      </c>
      <c r="F9" s="4">
        <f t="shared" si="0"/>
        <v>0.18000000000000016</v>
      </c>
      <c r="G9" s="13">
        <f t="shared" si="1"/>
        <v>15.126050420168081</v>
      </c>
      <c r="H9" s="12"/>
    </row>
    <row r="10" spans="1:8" x14ac:dyDescent="0.3">
      <c r="A10" t="s">
        <v>358</v>
      </c>
      <c r="B10" s="4">
        <v>13.37</v>
      </c>
      <c r="C10" s="4">
        <v>15.62</v>
      </c>
      <c r="D10" s="4">
        <v>15.62</v>
      </c>
      <c r="E10" s="4">
        <v>14.91</v>
      </c>
      <c r="F10" s="4">
        <f t="shared" si="0"/>
        <v>2.25</v>
      </c>
      <c r="G10" s="13">
        <f t="shared" si="1"/>
        <v>16.828721017202692</v>
      </c>
      <c r="H10" s="12"/>
    </row>
    <row r="11" spans="1:8" x14ac:dyDescent="0.3">
      <c r="A11" t="s">
        <v>359</v>
      </c>
      <c r="B11" s="4">
        <v>42.27</v>
      </c>
      <c r="C11" s="4">
        <v>5.77</v>
      </c>
      <c r="D11" s="4">
        <v>3.07</v>
      </c>
      <c r="E11" s="4">
        <v>16.3</v>
      </c>
      <c r="F11" s="4">
        <f t="shared" si="0"/>
        <v>-39.200000000000003</v>
      </c>
      <c r="G11" s="13">
        <f t="shared" si="1"/>
        <v>-92.737165838656253</v>
      </c>
      <c r="H11" s="12"/>
    </row>
  </sheetData>
  <conditionalFormatting sqref="F2:G11">
    <cfRule type="cellIs" dxfId="1" priority="1" operator="greaterThan">
      <formula>0</formula>
    </cfRule>
    <cfRule type="cellIs" dxfId="0" priority="2" operator="lessThan">
      <formula>0</formula>
    </cfRule>
  </conditionalFormatting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>
      <selection activeCell="L12" sqref="L12"/>
    </sheetView>
  </sheetViews>
  <sheetFormatPr defaultRowHeight="14.4" x14ac:dyDescent="0.3"/>
  <cols>
    <col min="1" max="1" width="39.77734375" bestFit="1" customWidth="1"/>
  </cols>
  <sheetData>
    <row r="1" spans="1:1" ht="21" x14ac:dyDescent="0.4">
      <c r="A1" s="14" t="s">
        <v>375</v>
      </c>
    </row>
  </sheetData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Table of Contents</vt:lpstr>
      <vt:lpstr>Dashboard</vt:lpstr>
      <vt:lpstr>Raw Data</vt:lpstr>
      <vt:lpstr>OAM</vt:lpstr>
      <vt:lpstr>OAM Transposed</vt:lpstr>
      <vt:lpstr>OAM Rank</vt:lpstr>
      <vt:lpstr>Statistics</vt:lpstr>
      <vt:lpstr>Temporal Analysis</vt:lpstr>
      <vt:lpstr>Charts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Márk Lévai</cp:lastModifiedBy>
  <dcterms:created xsi:type="dcterms:W3CDTF">2026-02-12T12:08:43Z</dcterms:created>
  <dcterms:modified xsi:type="dcterms:W3CDTF">2026-02-13T18:39:35Z</dcterms:modified>
</cp:coreProperties>
</file>