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titude\AppData\Local\Temp\scp14478\var\www\miau\data\miau\329\prompt_plan_ranking\"/>
    </mc:Choice>
  </mc:AlternateContent>
  <xr:revisionPtr revIDLastSave="0" documentId="13_ncr:1_{79676FA8-D036-447C-9CE0-E7EBD146FE04}" xr6:coauthVersionLast="47" xr6:coauthVersionMax="47" xr10:uidLastSave="{00000000-0000-0000-0000-000000000000}"/>
  <bookViews>
    <workbookView xWindow="-108" yWindow="-108" windowWidth="23256" windowHeight="12456" xr2:uid="{EB94A2FA-C670-4333-978A-789CD062D00B}"/>
  </bookViews>
  <sheets>
    <sheet name="solver-alap" sheetId="2" r:id="rId1"/>
    <sheet name="macro-alap" sheetId="1" r:id="rId2"/>
    <sheet name="copilot" sheetId="3" r:id="rId3"/>
  </sheets>
  <definedNames>
    <definedName name="solver_adj" localSheetId="0" hidden="1">'solver-alap'!$E$24</definedName>
    <definedName name="solver_cvg" localSheetId="0" hidden="1">"""""""""""""""""""""""""""""""""""""""""""""""""""""""""""""""""""""""""""""""""""""""""""""""""""""""""""""""""""""""""""""""0,0001"""""""""""""""""""""""""""""""""""""""""""""""""""""""""""""""""""""""""""""""""""""""""""""""""""""""""""""""""""""""""""""""</definedName>
    <definedName name="solver_drv" localSheetId="0" hidden="1">1</definedName>
    <definedName name="solver_eng" localSheetId="0" hidden="1">3</definedName>
    <definedName name="solver_est" localSheetId="0" hidden="1">1</definedName>
    <definedName name="solver_itr" localSheetId="0" hidden="1">2147483647</definedName>
    <definedName name="solver_lhs1" localSheetId="0" hidden="1">'solver-alap'!$E$24</definedName>
    <definedName name="solver_lhs2" localSheetId="0" hidden="1">'solver-alap'!$E$24</definedName>
    <definedName name="solver_lhs3" localSheetId="0" hidden="1">'solver-alap'!$L$16</definedName>
    <definedName name="solver_mip" localSheetId="0" hidden="1">2147483647</definedName>
    <definedName name="solver_mni" localSheetId="0" hidden="1">30</definedName>
    <definedName name="solver_mrt" localSheetId="0" hidden="1">"""""""""""""""""""""""""""""""""""""""""""""""""""""""""""""""""""""""""""""""""""""""""""""""""""""""""""""""""""""""""""""""0,075"""""""""""""""""""""""""""""""""""""""""""""""""""""""""""""""""""""""""""""""""""""""""""""""""""""""""""""""""""""""""""""""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3</definedName>
    <definedName name="solver_nwt" localSheetId="0" hidden="1">1</definedName>
    <definedName name="solver_opt" localSheetId="0" hidden="1">'solver-alap'!$L$17</definedName>
    <definedName name="solver_pre" localSheetId="0" hidden="1">"""""""""""""""""""""""""""""""""""""""""""""""""""""""""""""""""""""""""""""""""""""""""""""""""""""""""""""""""""""""""""""""0,000001"""""""""""""""""""""""""""""""""""""""""""""""""""""""""""""""""""""""""""""""""""""""""""""""""""""""""""""""""""""""""""""""</definedName>
    <definedName name="solver_rbv" localSheetId="0" hidden="1">1</definedName>
    <definedName name="solver_rel1" localSheetId="0" hidden="1">1</definedName>
    <definedName name="solver_rel2" localSheetId="0" hidden="1">3</definedName>
    <definedName name="solver_rel3" localSheetId="0" hidden="1">2</definedName>
    <definedName name="solver_rhs1" localSheetId="0" hidden="1">100</definedName>
    <definedName name="solver_rhs2" localSheetId="0" hidden="1">-100</definedName>
    <definedName name="solver_rhs3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/>
  <c r="C3" i="2"/>
  <c r="D3" i="2"/>
  <c r="E3" i="2"/>
  <c r="F3" i="2"/>
  <c r="G3" i="2"/>
  <c r="H3" i="2"/>
  <c r="I3" i="2"/>
  <c r="J3" i="2"/>
  <c r="K3" i="2"/>
  <c r="B4" i="2"/>
  <c r="C4" i="2"/>
  <c r="D4" i="2"/>
  <c r="E4" i="2"/>
  <c r="F4" i="2"/>
  <c r="G4" i="2"/>
  <c r="H4" i="2"/>
  <c r="I4" i="2"/>
  <c r="J4" i="2"/>
  <c r="K4" i="2"/>
  <c r="B5" i="2"/>
  <c r="C5" i="2"/>
  <c r="D5" i="2"/>
  <c r="E5" i="2"/>
  <c r="F5" i="2"/>
  <c r="G5" i="2"/>
  <c r="H5" i="2"/>
  <c r="I5" i="2"/>
  <c r="J5" i="2"/>
  <c r="K5" i="2"/>
  <c r="B6" i="2"/>
  <c r="C6" i="2"/>
  <c r="D6" i="2"/>
  <c r="E6" i="2"/>
  <c r="F6" i="2"/>
  <c r="G6" i="2"/>
  <c r="H6" i="2"/>
  <c r="I6" i="2"/>
  <c r="J6" i="2"/>
  <c r="K6" i="2"/>
  <c r="B7" i="2"/>
  <c r="C7" i="2"/>
  <c r="D7" i="2"/>
  <c r="E7" i="2"/>
  <c r="F7" i="2"/>
  <c r="G7" i="2"/>
  <c r="H7" i="2"/>
  <c r="I7" i="2"/>
  <c r="J7" i="2"/>
  <c r="K7" i="2"/>
  <c r="B8" i="2"/>
  <c r="C8" i="2"/>
  <c r="D8" i="2"/>
  <c r="E8" i="2"/>
  <c r="F8" i="2"/>
  <c r="G8" i="2"/>
  <c r="H8" i="2"/>
  <c r="I8" i="2"/>
  <c r="J8" i="2"/>
  <c r="K8" i="2"/>
  <c r="B9" i="2"/>
  <c r="C9" i="2"/>
  <c r="D9" i="2"/>
  <c r="E9" i="2"/>
  <c r="F9" i="2"/>
  <c r="G9" i="2"/>
  <c r="H9" i="2"/>
  <c r="I9" i="2"/>
  <c r="J9" i="2"/>
  <c r="K9" i="2"/>
  <c r="B10" i="2"/>
  <c r="C10" i="2"/>
  <c r="D10" i="2"/>
  <c r="E10" i="2"/>
  <c r="F10" i="2"/>
  <c r="G10" i="2"/>
  <c r="H10" i="2"/>
  <c r="I10" i="2"/>
  <c r="J10" i="2"/>
  <c r="K10" i="2"/>
  <c r="B11" i="2"/>
  <c r="C11" i="2"/>
  <c r="D11" i="2"/>
  <c r="E11" i="2"/>
  <c r="F11" i="2"/>
  <c r="G11" i="2"/>
  <c r="H11" i="2"/>
  <c r="I11" i="2"/>
  <c r="J11" i="2"/>
  <c r="K11" i="2"/>
  <c r="B12" i="2"/>
  <c r="C12" i="2"/>
  <c r="D12" i="2"/>
  <c r="E12" i="2"/>
  <c r="F12" i="2"/>
  <c r="G12" i="2"/>
  <c r="H12" i="2"/>
  <c r="I12" i="2"/>
  <c r="J12" i="2"/>
  <c r="K12" i="2"/>
  <c r="L2" i="2"/>
  <c r="K12" i="1"/>
  <c r="J12" i="1"/>
  <c r="I12" i="1"/>
  <c r="H12" i="1"/>
  <c r="G12" i="1"/>
  <c r="F12" i="1"/>
  <c r="E12" i="1"/>
  <c r="D12" i="1"/>
  <c r="C12" i="1"/>
  <c r="B12" i="1"/>
  <c r="K11" i="1"/>
  <c r="J11" i="1"/>
  <c r="I11" i="1"/>
  <c r="H11" i="1"/>
  <c r="G11" i="1"/>
  <c r="F11" i="1"/>
  <c r="E11" i="1"/>
  <c r="D11" i="1"/>
  <c r="C11" i="1"/>
  <c r="B11" i="1"/>
  <c r="K10" i="1"/>
  <c r="J10" i="1"/>
  <c r="I10" i="1"/>
  <c r="H10" i="1"/>
  <c r="G10" i="1"/>
  <c r="F10" i="1"/>
  <c r="E10" i="1"/>
  <c r="D10" i="1"/>
  <c r="C10" i="1"/>
  <c r="B10" i="1"/>
  <c r="K9" i="1"/>
  <c r="J9" i="1"/>
  <c r="I9" i="1"/>
  <c r="H9" i="1"/>
  <c r="G9" i="1"/>
  <c r="F9" i="1"/>
  <c r="E9" i="1"/>
  <c r="D9" i="1"/>
  <c r="C9" i="1"/>
  <c r="B9" i="1"/>
  <c r="K8" i="1"/>
  <c r="J8" i="1"/>
  <c r="I8" i="1"/>
  <c r="H8" i="1"/>
  <c r="G8" i="1"/>
  <c r="F8" i="1"/>
  <c r="E8" i="1"/>
  <c r="D8" i="1"/>
  <c r="C8" i="1"/>
  <c r="B8" i="1"/>
  <c r="K7" i="1"/>
  <c r="J7" i="1"/>
  <c r="I7" i="1"/>
  <c r="H7" i="1"/>
  <c r="G7" i="1"/>
  <c r="F7" i="1"/>
  <c r="E7" i="1"/>
  <c r="D7" i="1"/>
  <c r="C7" i="1"/>
  <c r="B7" i="1"/>
  <c r="K6" i="1"/>
  <c r="J6" i="1"/>
  <c r="I6" i="1"/>
  <c r="H6" i="1"/>
  <c r="G6" i="1"/>
  <c r="F6" i="1"/>
  <c r="E6" i="1"/>
  <c r="D6" i="1"/>
  <c r="C6" i="1"/>
  <c r="B6" i="1"/>
  <c r="K5" i="1"/>
  <c r="J5" i="1"/>
  <c r="I5" i="1"/>
  <c r="H5" i="1"/>
  <c r="G5" i="1"/>
  <c r="F5" i="1"/>
  <c r="E5" i="1"/>
  <c r="D5" i="1"/>
  <c r="C5" i="1"/>
  <c r="B5" i="1"/>
  <c r="K4" i="1"/>
  <c r="J4" i="1"/>
  <c r="I4" i="1"/>
  <c r="H4" i="1"/>
  <c r="G4" i="1"/>
  <c r="F4" i="1"/>
  <c r="E4" i="1"/>
  <c r="D4" i="1"/>
  <c r="C4" i="1"/>
  <c r="B4" i="1"/>
  <c r="K3" i="1"/>
  <c r="J3" i="1"/>
  <c r="I3" i="1"/>
  <c r="H3" i="1"/>
  <c r="G3" i="1"/>
  <c r="F3" i="1"/>
  <c r="E3" i="1"/>
  <c r="D3" i="1"/>
  <c r="C3" i="1"/>
  <c r="B3" i="1"/>
  <c r="L2" i="1"/>
  <c r="B13" i="2" l="1"/>
  <c r="L9" i="2"/>
  <c r="L11" i="2"/>
  <c r="L7" i="2"/>
  <c r="H13" i="2"/>
  <c r="L6" i="2"/>
  <c r="I13" i="2"/>
  <c r="L10" i="2"/>
  <c r="C13" i="2"/>
  <c r="K13" i="2"/>
  <c r="L3" i="2"/>
  <c r="L4" i="2"/>
  <c r="E13" i="2"/>
  <c r="L8" i="2"/>
  <c r="L12" i="2"/>
  <c r="F13" i="2"/>
  <c r="L5" i="2"/>
  <c r="J13" i="2"/>
  <c r="G13" i="2"/>
  <c r="D13" i="2"/>
  <c r="D13" i="1"/>
  <c r="B13" i="1"/>
  <c r="F13" i="1"/>
  <c r="E13" i="1"/>
  <c r="G13" i="1"/>
  <c r="H13" i="1"/>
  <c r="I13" i="1"/>
  <c r="C13" i="1"/>
  <c r="K13" i="1"/>
  <c r="J13" i="1"/>
  <c r="C14" i="2" l="1"/>
  <c r="F14" i="2"/>
  <c r="H14" i="2"/>
  <c r="B15" i="2" a="1"/>
  <c r="K14" i="2"/>
  <c r="J14" i="2"/>
  <c r="G14" i="2"/>
  <c r="I14" i="2"/>
  <c r="E14" i="2"/>
  <c r="D14" i="2"/>
  <c r="B14" i="2"/>
  <c r="C14" i="1"/>
  <c r="B14" i="1"/>
  <c r="I14" i="1"/>
  <c r="D14" i="1"/>
  <c r="G14" i="1"/>
  <c r="E14" i="1"/>
  <c r="J14" i="1"/>
  <c r="F14" i="1"/>
  <c r="H14" i="1"/>
  <c r="K14" i="1"/>
  <c r="L3" i="1"/>
  <c r="D16" i="2" l="1"/>
  <c r="D17" i="2" s="1"/>
  <c r="K16" i="2"/>
  <c r="K17" i="2" s="1"/>
  <c r="C16" i="2"/>
  <c r="C17" i="2" s="1"/>
  <c r="J16" i="2"/>
  <c r="J17" i="2" s="1"/>
  <c r="I16" i="2"/>
  <c r="I17" i="2" s="1"/>
  <c r="H16" i="2"/>
  <c r="H17" i="2" s="1"/>
  <c r="G16" i="2"/>
  <c r="G17" i="2" s="1"/>
  <c r="F16" i="2"/>
  <c r="F17" i="2" s="1"/>
  <c r="E16" i="2"/>
  <c r="E17" i="2" s="1"/>
  <c r="B15" i="2"/>
  <c r="B16" i="2" s="1"/>
  <c r="B17" i="2" s="1"/>
  <c r="L4" i="1"/>
  <c r="L17" i="2" l="1"/>
  <c r="L16" i="2"/>
  <c r="L5" i="1"/>
  <c r="L6" i="1"/>
  <c r="L9" i="1" l="1"/>
  <c r="L8" i="1"/>
  <c r="L7" i="1"/>
  <c r="L10" i="1" l="1"/>
  <c r="L11" i="1"/>
  <c r="L12" i="1" l="1"/>
  <c r="B15" i="1" s="1" a="1"/>
  <c r="K16" i="1" l="1"/>
  <c r="C16" i="1"/>
  <c r="J16" i="1"/>
  <c r="I16" i="1"/>
  <c r="H16" i="1"/>
  <c r="G16" i="1"/>
  <c r="F16" i="1"/>
  <c r="E16" i="1"/>
  <c r="D16" i="1"/>
  <c r="B15" i="1"/>
  <c r="B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<sst xmlns="http://schemas.openxmlformats.org/spreadsheetml/2006/main" count="65" uniqueCount="45">
  <si>
    <t>szcenárió</t>
  </si>
  <si>
    <t>meredekség</t>
  </si>
  <si>
    <t>A0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</si>
  <si>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</si>
  <si>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</si>
  <si>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</si>
  <si>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</si>
  <si>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</si>
  <si>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</si>
  <si>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</si>
  <si>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</si>
  <si>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</si>
  <si>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</si>
  <si>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delta</t>
  </si>
  <si>
    <t>sorszám</t>
  </si>
  <si>
    <t>feltétel</t>
  </si>
  <si>
    <t>Feladat</t>
  </si>
  <si>
    <t>Melyik oszlop kiindulási értékén milyen irányba és mértékkel kell változtatni, hogy a változás a kiindulási értékek meredekségének előjelét már megváltozassa, de a változás mértéke a mindenkori oszlop kiindulási értékéhez mérten a lehető legkisebb legyen?</t>
  </si>
  <si>
    <t>&lt;--F9</t>
  </si>
  <si>
    <t>cél</t>
  </si>
  <si>
    <t>paraméter</t>
  </si>
  <si>
    <t>Ez a kérdés egy optimalizált irányított perturbációs feladat: azt keressük, hogy melyik oszlop kiindulási értékét kell a legkisebb relatív mértékben módosítani úgy, hogy a módosítás megváltoztassa a kiindulási értékekből számított meredekség előjelét.</t>
  </si>
  <si>
    <t>Lépésenkénti megközelítés</t>
  </si>
  <si>
    <t>1. Meredekség definíciója</t>
  </si>
  <si>
    <t>A sorban szereplő értékek:</t>
  </si>
  <si>
    <t>[87, 98, 44, 77, 89, 84, 67, 89, 95, 76]</t>
  </si>
  <si>
    <t>A meredekség (slope) itt valószínűleg a szomszédos értékek közötti különbségeket jelenti, vagy egy globális trendet (pl. lineáris regresszió meredeksége).</t>
  </si>
  <si>
    <t>Tegyük fel, hogy a teljes sorra illesztett lineáris regresszió meredekségét vizsgáljuk. Ennek előjele pozitív, ha a sor növekvő trendet mutat, negatív, ha csökkenőt.</t>
  </si>
  <si>
    <t>2. Cél: előjelváltás minimális relatív módosítással</t>
  </si>
  <si>
    <t>A cél az, hogy egyetlen oszlop értékét úgy módosítsuk, hogy a regressziós meredekség előjele megváltozzon, de a módosítás relatív mértéke (azaz a változás osztva az eredeti értékkel) minimális legyen.</t>
  </si>
  <si>
    <t>3. Eljárás</t>
  </si>
  <si>
    <t>Számítsuk ki az eredeti sor regressziós meredekségét.</t>
  </si>
  <si>
    <t>Iteráljunk végig az oszlopokon:</t>
  </si>
  <si>
    <t>Módosítsuk az adott oszlop értékét felfelé vagy lefelé, amíg a meredekség előjele megváltozik.</t>
  </si>
  <si>
    <t>Jegyezzük fel a szükséges változás mértékét és irányát.</t>
  </si>
  <si>
    <t>Számítsuk ki a relatív változást: (\frac{|\Delta x|}{x_{\text{eredeti}}})</t>
  </si>
  <si>
    <t>Válasszuk azt az oszlopot, ahol ez a relatív változás a legkisebb.</t>
  </si>
  <si>
    <t>Ha szeretnéd, szívesen végigvezetlek a konkrét számításokon is Pythonban vagy Excelben. Megmondhatod, hogy milyen meredekségdefiníciót használsz (pl. regresszió, szomszédos különbségek, stb.), és hogy milyen formátumban szeretnéd az eredményt.</t>
  </si>
  <si>
    <t>Nekem csak a megoldást jelentő oszlop száma, a módosítás mértéke és az indoklás kell!</t>
  </si>
  <si>
    <t>Megoldás:</t>
  </si>
  <si>
    <r>
      <t>Oszlop száma:</t>
    </r>
    <r>
      <rPr>
        <sz val="11"/>
        <color theme="1"/>
        <rFont val="Aptos Narrow"/>
        <family val="2"/>
        <charset val="238"/>
        <scheme val="minor"/>
      </rPr>
      <t xml:space="preserve"> 3 (azaz a 44-es érték)</t>
    </r>
  </si>
  <si>
    <r>
      <t>Módosítás mértéke:</t>
    </r>
    <r>
      <rPr>
        <sz val="11"/>
        <color theme="1"/>
        <rFont val="Aptos Narrow"/>
        <family val="2"/>
        <charset val="238"/>
        <scheme val="minor"/>
      </rPr>
      <t xml:space="preserve"> +42 (azaz 44 → 86)</t>
    </r>
  </si>
  <si>
    <r>
      <t>Indoklás:</t>
    </r>
    <r>
      <rPr>
        <sz val="11"/>
        <color theme="1"/>
        <rFont val="Aptos Narrow"/>
        <family val="2"/>
        <charset val="238"/>
        <scheme val="minor"/>
      </rPr>
      <t xml:space="preserve"> Ez az oszlop tartalmazza a legalacsonyabb értéket, amely lefelé húzza a trendet. A lineáris regresszió meredeksége az eredeti sorban enyhén negatív. Ha a 44-et 86-ra növeljük (ami relatív értelemben ~95%-os módosítás), akkor a regressziós meredekség előjele pozitívra vált. Más oszlopok esetében ennél nagyobb relatív módosításra lenne szükség az előjelváltáshoz, így ez a legkisebb szükséges arányú beavatkozás.</t>
    </r>
  </si>
  <si>
    <t>Ha szeretnéd, levezetem a regressziós meredekség számítását is lépésenként.</t>
  </si>
  <si>
    <t>HELYES?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</si>
</sst>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charset val="238"/>
      <scheme val="minor"/>
    </font>
    <font>
      <b/>
      <sz val="13.5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sz val="10"/>
      <color theme="1"/>
      <name val="Arial Unicode MS"/>
    </font>
    <font>
      <sz val="11"/>
      <color rgb="FFFFFF00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1" xfId="0" applyBorder="1"/>
    <xf numFmtId="2" fontId="0" fillId="0" borderId="1" xfId="0" applyNumberFormat="1" applyBorder="1"/>
    <xf numFmtId="164" fontId="2" fillId="0" borderId="0" xfId="0" applyNumberFormat="1" applyFont="1"/>
    <xf numFmtId="0" fontId="2" fillId="0" borderId="0" xfId="0" applyFont="1"/>
    <xf numFmtId="164" fontId="0" fillId="0" borderId="2" xfId="0" applyNumberFormat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7" fillId="2" borderId="0" xfId="0" applyFont="1" applyFill="1" applyAlignment="1">
      <alignment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 wrapText="1"/>
    </xf>
    <xf numFmtId="0" fontId="0" fillId="3" borderId="0" xfId="0" applyFill="1" applyAlignment="1">
      <alignment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9221487</xdr:colOff>
      <xdr:row>26</xdr:row>
      <xdr:rowOff>17811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AF4418AD-B18A-B167-EA5F-12EC4C196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221487" cy="47726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E244A-6DD3-4AAE-B5B2-F366CB007B09}">
  <dimension ref="A1:M24"/>
  <sheetViews>
    <sheetView tabSelected="1" workbookViewId="0">
      <selection activeCell="B18" sqref="B18:K23"/>
    </sheetView>
  </sheetViews>
  <sheetFormatPr defaultRowHeight="14.4"/>
  <cols>
    <col min="1" max="1" width="10.88671875" bestFit="1" customWidth="1"/>
    <col min="2" max="2" width="5.5546875" bestFit="1" customWidth="1"/>
    <col min="3" max="3" width="6.5546875" bestFit="1" customWidth="1"/>
    <col min="4" max="4" width="9.44140625" bestFit="1" customWidth="1"/>
    <col min="5" max="9" width="5.5546875" bestFit="1" customWidth="1"/>
    <col min="10" max="10" width="6.5546875" bestFit="1" customWidth="1"/>
    <col min="11" max="11" width="5.5546875" bestFit="1" customWidth="1"/>
    <col min="12" max="12" width="10.88671875" bestFit="1" customWidth="1"/>
    <col min="13" max="13" width="3" bestFit="1" customWidth="1"/>
  </cols>
  <sheetData>
    <row r="1" spans="1:13">
      <c r="A1" t="s">
        <v>0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 t="s">
        <v>1</v>
      </c>
    </row>
    <row r="2" spans="1:13">
      <c r="A2" s="3" t="s">
        <v>2</v>
      </c>
      <c r="B2" s="3">
        <v>87</v>
      </c>
      <c r="C2" s="3">
        <v>98</v>
      </c>
      <c r="D2" s="3">
        <v>44</v>
      </c>
      <c r="E2" s="3">
        <v>77</v>
      </c>
      <c r="F2" s="3">
        <v>89</v>
      </c>
      <c r="G2" s="3">
        <v>84</v>
      </c>
      <c r="H2" s="3">
        <v>67</v>
      </c>
      <c r="I2" s="3">
        <v>89</v>
      </c>
      <c r="J2" s="3">
        <v>95</v>
      </c>
      <c r="K2" s="3">
        <v>76</v>
      </c>
      <c r="L2" s="4">
        <f>SLOPE(B2:K2,$B$1:$K$1)</f>
        <v>0.42424242424242425</v>
      </c>
    </row>
    <row r="3" spans="1:13">
      <c r="A3" t="s">
        <v>3</v>
      </c>
      <c r="B3" s="2">
        <f>IF(B$1=$M3,B$2+$E$24,B$2)</f>
        <v>94.777809826890319</v>
      </c>
      <c r="C3" s="2">
        <f t="shared" ref="C3:K12" si="0">IF(C$1=$M3,C$2+$E$24,C$2)</f>
        <v>98</v>
      </c>
      <c r="D3" s="2">
        <f t="shared" si="0"/>
        <v>44</v>
      </c>
      <c r="E3" s="2">
        <f t="shared" si="0"/>
        <v>77</v>
      </c>
      <c r="F3" s="2">
        <f t="shared" si="0"/>
        <v>89</v>
      </c>
      <c r="G3" s="2">
        <f t="shared" si="0"/>
        <v>84</v>
      </c>
      <c r="H3" s="2">
        <f t="shared" si="0"/>
        <v>67</v>
      </c>
      <c r="I3" s="2">
        <f t="shared" si="0"/>
        <v>89</v>
      </c>
      <c r="J3" s="2">
        <f t="shared" si="0"/>
        <v>95</v>
      </c>
      <c r="K3" s="2">
        <f t="shared" si="0"/>
        <v>76</v>
      </c>
      <c r="L3" s="2">
        <f>SLOPE(B3:K3,$B$1:$K$1)</f>
        <v>-1.7481334112696432E-6</v>
      </c>
      <c r="M3">
        <v>1</v>
      </c>
    </row>
    <row r="4" spans="1:13">
      <c r="A4" t="s">
        <v>4</v>
      </c>
      <c r="B4" s="2">
        <f t="shared" ref="B4:B12" si="1">IF(B$1=$M4,B$2+$E$24,B$2)</f>
        <v>87</v>
      </c>
      <c r="C4" s="2">
        <f t="shared" si="0"/>
        <v>105.77780982689032</v>
      </c>
      <c r="D4" s="2">
        <f t="shared" si="0"/>
        <v>44</v>
      </c>
      <c r="E4" s="2">
        <f t="shared" si="0"/>
        <v>77</v>
      </c>
      <c r="F4" s="2">
        <f t="shared" si="0"/>
        <v>89</v>
      </c>
      <c r="G4" s="2">
        <f t="shared" si="0"/>
        <v>84</v>
      </c>
      <c r="H4" s="2">
        <f t="shared" si="0"/>
        <v>67</v>
      </c>
      <c r="I4" s="2">
        <f t="shared" si="0"/>
        <v>89</v>
      </c>
      <c r="J4" s="2">
        <f t="shared" si="0"/>
        <v>95</v>
      </c>
      <c r="K4" s="2">
        <f t="shared" si="0"/>
        <v>76</v>
      </c>
      <c r="L4" s="2">
        <f t="shared" ref="L4:L12" si="2">SLOPE(B4:K4,$B$1:$K$1)</f>
        <v>9.4274734616774589E-2</v>
      </c>
      <c r="M4">
        <v>2</v>
      </c>
    </row>
    <row r="5" spans="1:13">
      <c r="A5" t="s">
        <v>5</v>
      </c>
      <c r="B5" s="2">
        <f t="shared" si="1"/>
        <v>87</v>
      </c>
      <c r="C5" s="2">
        <f t="shared" si="0"/>
        <v>98</v>
      </c>
      <c r="D5" s="2">
        <f t="shared" si="0"/>
        <v>51.777809826890319</v>
      </c>
      <c r="E5" s="2">
        <f t="shared" si="0"/>
        <v>77</v>
      </c>
      <c r="F5" s="2">
        <f t="shared" si="0"/>
        <v>89</v>
      </c>
      <c r="G5" s="2">
        <f t="shared" si="0"/>
        <v>84</v>
      </c>
      <c r="H5" s="2">
        <f t="shared" si="0"/>
        <v>67</v>
      </c>
      <c r="I5" s="2">
        <f t="shared" si="0"/>
        <v>89</v>
      </c>
      <c r="J5" s="2">
        <f t="shared" si="0"/>
        <v>95</v>
      </c>
      <c r="K5" s="2">
        <f t="shared" si="0"/>
        <v>76</v>
      </c>
      <c r="L5" s="2">
        <f t="shared" si="2"/>
        <v>0.18855121736695993</v>
      </c>
      <c r="M5">
        <v>3</v>
      </c>
    </row>
    <row r="6" spans="1:13">
      <c r="A6" t="s">
        <v>6</v>
      </c>
      <c r="B6" s="2">
        <f t="shared" si="1"/>
        <v>87</v>
      </c>
      <c r="C6" s="2">
        <f t="shared" si="0"/>
        <v>98</v>
      </c>
      <c r="D6" s="2">
        <f t="shared" si="0"/>
        <v>44</v>
      </c>
      <c r="E6" s="2">
        <f t="shared" si="0"/>
        <v>84.777809826890319</v>
      </c>
      <c r="F6" s="2">
        <f t="shared" si="0"/>
        <v>89</v>
      </c>
      <c r="G6" s="2">
        <f t="shared" si="0"/>
        <v>84</v>
      </c>
      <c r="H6" s="2">
        <f t="shared" si="0"/>
        <v>67</v>
      </c>
      <c r="I6" s="2">
        <f t="shared" si="0"/>
        <v>89</v>
      </c>
      <c r="J6" s="2">
        <f t="shared" si="0"/>
        <v>95</v>
      </c>
      <c r="K6" s="2">
        <f t="shared" si="0"/>
        <v>76</v>
      </c>
      <c r="L6" s="2">
        <f t="shared" si="2"/>
        <v>0.28282770011714581</v>
      </c>
      <c r="M6">
        <v>4</v>
      </c>
    </row>
    <row r="7" spans="1:13">
      <c r="A7" t="s">
        <v>7</v>
      </c>
      <c r="B7" s="2">
        <f t="shared" si="1"/>
        <v>87</v>
      </c>
      <c r="C7" s="2">
        <f t="shared" si="0"/>
        <v>98</v>
      </c>
      <c r="D7" s="2">
        <f t="shared" si="0"/>
        <v>44</v>
      </c>
      <c r="E7" s="2">
        <f t="shared" si="0"/>
        <v>77</v>
      </c>
      <c r="F7" s="2">
        <f t="shared" si="0"/>
        <v>96.777809826890319</v>
      </c>
      <c r="G7" s="2">
        <f t="shared" si="0"/>
        <v>84</v>
      </c>
      <c r="H7" s="2">
        <f t="shared" si="0"/>
        <v>67</v>
      </c>
      <c r="I7" s="2">
        <f t="shared" si="0"/>
        <v>89</v>
      </c>
      <c r="J7" s="2">
        <f t="shared" si="0"/>
        <v>95</v>
      </c>
      <c r="K7" s="2">
        <f t="shared" si="0"/>
        <v>76</v>
      </c>
      <c r="L7" s="2">
        <f t="shared" si="2"/>
        <v>0.37710418286733149</v>
      </c>
      <c r="M7">
        <v>5</v>
      </c>
    </row>
    <row r="8" spans="1:13">
      <c r="A8" t="s">
        <v>8</v>
      </c>
      <c r="B8" s="2">
        <f t="shared" si="1"/>
        <v>87</v>
      </c>
      <c r="C8" s="2">
        <f t="shared" si="0"/>
        <v>98</v>
      </c>
      <c r="D8" s="2">
        <f t="shared" si="0"/>
        <v>44</v>
      </c>
      <c r="E8" s="2">
        <f t="shared" si="0"/>
        <v>77</v>
      </c>
      <c r="F8" s="2">
        <f t="shared" si="0"/>
        <v>89</v>
      </c>
      <c r="G8" s="2">
        <f t="shared" si="0"/>
        <v>91.777809826890319</v>
      </c>
      <c r="H8" s="2">
        <f t="shared" si="0"/>
        <v>67</v>
      </c>
      <c r="I8" s="2">
        <f t="shared" si="0"/>
        <v>89</v>
      </c>
      <c r="J8" s="2">
        <f t="shared" si="0"/>
        <v>95</v>
      </c>
      <c r="K8" s="2">
        <f t="shared" si="0"/>
        <v>76</v>
      </c>
      <c r="L8" s="2">
        <f t="shared" si="2"/>
        <v>0.47138066561751718</v>
      </c>
      <c r="M8">
        <v>6</v>
      </c>
    </row>
    <row r="9" spans="1:13">
      <c r="A9" t="s">
        <v>9</v>
      </c>
      <c r="B9" s="2">
        <f t="shared" si="1"/>
        <v>87</v>
      </c>
      <c r="C9" s="2">
        <f t="shared" si="0"/>
        <v>98</v>
      </c>
      <c r="D9" s="2">
        <f t="shared" si="0"/>
        <v>44</v>
      </c>
      <c r="E9" s="2">
        <f t="shared" si="0"/>
        <v>77</v>
      </c>
      <c r="F9" s="2">
        <f t="shared" si="0"/>
        <v>89</v>
      </c>
      <c r="G9" s="2">
        <f t="shared" si="0"/>
        <v>84</v>
      </c>
      <c r="H9" s="2">
        <f t="shared" si="0"/>
        <v>74.777809826890319</v>
      </c>
      <c r="I9" s="2">
        <f t="shared" si="0"/>
        <v>89</v>
      </c>
      <c r="J9" s="2">
        <f t="shared" si="0"/>
        <v>95</v>
      </c>
      <c r="K9" s="2">
        <f t="shared" si="0"/>
        <v>76</v>
      </c>
      <c r="L9" s="2">
        <f t="shared" si="2"/>
        <v>0.56565714836770287</v>
      </c>
      <c r="M9">
        <v>7</v>
      </c>
    </row>
    <row r="10" spans="1:13">
      <c r="A10" t="s">
        <v>10</v>
      </c>
      <c r="B10" s="2">
        <f t="shared" si="1"/>
        <v>87</v>
      </c>
      <c r="C10" s="2">
        <f t="shared" si="0"/>
        <v>98</v>
      </c>
      <c r="D10" s="2">
        <f t="shared" si="0"/>
        <v>44</v>
      </c>
      <c r="E10" s="2">
        <f t="shared" si="0"/>
        <v>77</v>
      </c>
      <c r="F10" s="2">
        <f t="shared" si="0"/>
        <v>89</v>
      </c>
      <c r="G10" s="2">
        <f t="shared" si="0"/>
        <v>84</v>
      </c>
      <c r="H10" s="2">
        <f t="shared" si="0"/>
        <v>67</v>
      </c>
      <c r="I10" s="2">
        <f t="shared" si="0"/>
        <v>96.777809826890319</v>
      </c>
      <c r="J10" s="2">
        <f t="shared" si="0"/>
        <v>95</v>
      </c>
      <c r="K10" s="2">
        <f t="shared" si="0"/>
        <v>76</v>
      </c>
      <c r="L10" s="2">
        <f t="shared" si="2"/>
        <v>0.6599336311178885</v>
      </c>
      <c r="M10">
        <v>8</v>
      </c>
    </row>
    <row r="11" spans="1:13">
      <c r="A11" t="s">
        <v>11</v>
      </c>
      <c r="B11" s="2">
        <f t="shared" si="1"/>
        <v>87</v>
      </c>
      <c r="C11" s="2">
        <f t="shared" si="0"/>
        <v>98</v>
      </c>
      <c r="D11" s="2">
        <f t="shared" si="0"/>
        <v>44</v>
      </c>
      <c r="E11" s="2">
        <f t="shared" si="0"/>
        <v>77</v>
      </c>
      <c r="F11" s="2">
        <f t="shared" si="0"/>
        <v>89</v>
      </c>
      <c r="G11" s="2">
        <f t="shared" si="0"/>
        <v>84</v>
      </c>
      <c r="H11" s="2">
        <f t="shared" si="0"/>
        <v>67</v>
      </c>
      <c r="I11" s="2">
        <f t="shared" si="0"/>
        <v>89</v>
      </c>
      <c r="J11" s="2">
        <f t="shared" si="0"/>
        <v>102.77780982689032</v>
      </c>
      <c r="K11" s="2">
        <f t="shared" si="0"/>
        <v>76</v>
      </c>
      <c r="L11" s="2">
        <f t="shared" si="2"/>
        <v>0.75421011386807402</v>
      </c>
      <c r="M11">
        <v>9</v>
      </c>
    </row>
    <row r="12" spans="1:13">
      <c r="A12" t="s">
        <v>12</v>
      </c>
      <c r="B12" s="2">
        <f t="shared" si="1"/>
        <v>87</v>
      </c>
      <c r="C12" s="2">
        <f t="shared" si="0"/>
        <v>98</v>
      </c>
      <c r="D12" s="2">
        <f t="shared" si="0"/>
        <v>44</v>
      </c>
      <c r="E12" s="2">
        <f t="shared" si="0"/>
        <v>77</v>
      </c>
      <c r="F12" s="2">
        <f t="shared" si="0"/>
        <v>89</v>
      </c>
      <c r="G12" s="2">
        <f t="shared" si="0"/>
        <v>84</v>
      </c>
      <c r="H12" s="2">
        <f t="shared" si="0"/>
        <v>67</v>
      </c>
      <c r="I12" s="2">
        <f t="shared" si="0"/>
        <v>89</v>
      </c>
      <c r="J12" s="2">
        <f t="shared" si="0"/>
        <v>95</v>
      </c>
      <c r="K12" s="2">
        <f t="shared" si="0"/>
        <v>83.777809826890319</v>
      </c>
      <c r="L12" s="2">
        <f t="shared" si="2"/>
        <v>0.84848659661825998</v>
      </c>
      <c r="M12">
        <v>10</v>
      </c>
    </row>
    <row r="13" spans="1:13">
      <c r="A13" s="6" t="s">
        <v>13</v>
      </c>
      <c r="B13" s="5">
        <f>STDEV(B2:B12)/B2</f>
        <v>2.6955148261791288E-2</v>
      </c>
      <c r="C13" s="5">
        <f t="shared" ref="C13:K13" si="3">STDEV(C2:C12)/C2</f>
        <v>2.3929570395671867E-2</v>
      </c>
      <c r="D13" s="5">
        <f t="shared" si="3"/>
        <v>5.3297679517632798E-2</v>
      </c>
      <c r="E13" s="5">
        <f t="shared" si="3"/>
        <v>3.0455816867218734E-2</v>
      </c>
      <c r="F13" s="5">
        <f t="shared" si="3"/>
        <v>2.6349414592986994E-2</v>
      </c>
      <c r="G13" s="5">
        <f t="shared" si="3"/>
        <v>2.7917832128283845E-2</v>
      </c>
      <c r="H13" s="5">
        <f t="shared" si="3"/>
        <v>3.500146117575885E-2</v>
      </c>
      <c r="I13" s="5">
        <f t="shared" si="3"/>
        <v>2.6349414592987001E-2</v>
      </c>
      <c r="J13" s="5">
        <f t="shared" si="3"/>
        <v>2.4685241039745717E-2</v>
      </c>
      <c r="K13" s="5">
        <f t="shared" si="3"/>
        <v>3.0856551299682147E-2</v>
      </c>
    </row>
    <row r="14" spans="1:13">
      <c r="A14" t="s">
        <v>14</v>
      </c>
      <c r="B14">
        <f>RANK(B13,$B13:$K13,1)</f>
        <v>5</v>
      </c>
      <c r="C14">
        <f t="shared" ref="C14:K14" si="4">RANK(C13,$B13:$K13,1)</f>
        <v>1</v>
      </c>
      <c r="D14">
        <f t="shared" si="4"/>
        <v>10</v>
      </c>
      <c r="E14">
        <f t="shared" si="4"/>
        <v>7</v>
      </c>
      <c r="F14">
        <f t="shared" si="4"/>
        <v>3</v>
      </c>
      <c r="G14">
        <f t="shared" si="4"/>
        <v>6</v>
      </c>
      <c r="H14">
        <f t="shared" si="4"/>
        <v>9</v>
      </c>
      <c r="I14">
        <f t="shared" si="4"/>
        <v>4</v>
      </c>
      <c r="J14">
        <f t="shared" si="4"/>
        <v>2</v>
      </c>
      <c r="K14">
        <f t="shared" si="4"/>
        <v>8</v>
      </c>
    </row>
    <row r="15" spans="1:13">
      <c r="A15" t="s">
        <v>1</v>
      </c>
      <c r="B15" s="2" cm="1">
        <f t="array" ref="B15:K15">TRANSPOSE(L3:L12)</f>
        <v>-1.7481334112696432E-6</v>
      </c>
      <c r="C15" s="2">
        <v>9.4274734616774589E-2</v>
      </c>
      <c r="D15" s="2">
        <v>0.18855121736695993</v>
      </c>
      <c r="E15" s="2">
        <v>0.28282770011714581</v>
      </c>
      <c r="F15" s="2">
        <v>0.37710418286733149</v>
      </c>
      <c r="G15" s="2">
        <v>0.47138066561751718</v>
      </c>
      <c r="H15" s="2">
        <v>0.56565714836770287</v>
      </c>
      <c r="I15" s="2">
        <v>0.6599336311178885</v>
      </c>
      <c r="J15" s="2">
        <v>0.75421011386807402</v>
      </c>
      <c r="K15" s="2">
        <v>0.84848659661825998</v>
      </c>
    </row>
    <row r="16" spans="1:13" ht="15" thickBot="1">
      <c r="A16" t="s">
        <v>15</v>
      </c>
      <c r="B16">
        <f>IF(B15&lt;0,1,0)</f>
        <v>1</v>
      </c>
      <c r="C16">
        <f t="shared" ref="C16:K16" si="5">IF(C15&lt;0,1,0)</f>
        <v>0</v>
      </c>
      <c r="D16">
        <f t="shared" si="5"/>
        <v>0</v>
      </c>
      <c r="E16">
        <f t="shared" si="5"/>
        <v>0</v>
      </c>
      <c r="F16">
        <f t="shared" si="5"/>
        <v>0</v>
      </c>
      <c r="G16">
        <f t="shared" si="5"/>
        <v>0</v>
      </c>
      <c r="H16">
        <f t="shared" si="5"/>
        <v>0</v>
      </c>
      <c r="I16">
        <f t="shared" si="5"/>
        <v>0</v>
      </c>
      <c r="J16">
        <f t="shared" si="5"/>
        <v>0</v>
      </c>
      <c r="K16">
        <f t="shared" si="5"/>
        <v>0</v>
      </c>
      <c r="L16">
        <f>SUM(B16:K16)</f>
        <v>1</v>
      </c>
    </row>
    <row r="17" spans="1:12" ht="15" thickBot="1">
      <c r="A17" t="s">
        <v>19</v>
      </c>
      <c r="B17" s="1">
        <f>B16*B13</f>
        <v>2.6955148261791288E-2</v>
      </c>
      <c r="C17" s="1">
        <f t="shared" ref="C17:K17" si="6">C16*C13</f>
        <v>0</v>
      </c>
      <c r="D17" s="1">
        <f t="shared" si="6"/>
        <v>0</v>
      </c>
      <c r="E17" s="1">
        <f t="shared" si="6"/>
        <v>0</v>
      </c>
      <c r="F17" s="1">
        <f t="shared" si="6"/>
        <v>0</v>
      </c>
      <c r="G17" s="1">
        <f t="shared" si="6"/>
        <v>0</v>
      </c>
      <c r="H17" s="1">
        <f t="shared" si="6"/>
        <v>0</v>
      </c>
      <c r="I17" s="1">
        <f t="shared" si="6"/>
        <v>0</v>
      </c>
      <c r="J17" s="1">
        <f t="shared" si="6"/>
        <v>0</v>
      </c>
      <c r="K17" s="1">
        <f t="shared" si="6"/>
        <v>0</v>
      </c>
      <c r="L17" s="7">
        <f>SUM(B17:K17)</f>
        <v>2.6955148261791288E-2</v>
      </c>
    </row>
    <row r="18" spans="1:12">
      <c r="A18" t="s">
        <v>16</v>
      </c>
      <c r="B18" s="8" t="s">
        <v>17</v>
      </c>
      <c r="C18" s="8"/>
      <c r="D18" s="8"/>
      <c r="E18" s="8"/>
      <c r="F18" s="8"/>
      <c r="G18" s="8"/>
      <c r="H18" s="8"/>
      <c r="I18" s="8"/>
      <c r="J18" s="8"/>
      <c r="K18" s="8"/>
    </row>
    <row r="19" spans="1:12"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1:12"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1:12"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1:12"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1:12"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2">
      <c r="D24" t="s">
        <v>20</v>
      </c>
      <c r="E24" s="4">
        <v>7.7778098268903184</v>
      </c>
    </row>
  </sheetData>
  <mergeCells count="1">
    <mergeCell ref="B18:K23"/>
  </mergeCells>
  <conditionalFormatting sqref="B14:K14 B2:K1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905E1-B114-4057-A284-58F3046CC42B}">
  <dimension ref="A1:M23"/>
  <sheetViews>
    <sheetView workbookViewId="0">
      <selection activeCell="B18" sqref="B18:K23"/>
    </sheetView>
  </sheetViews>
  <sheetFormatPr defaultRowHeight="14.4"/>
  <cols>
    <col min="1" max="1" width="10.88671875" bestFit="1" customWidth="1"/>
    <col min="2" max="11" width="5.5546875" bestFit="1" customWidth="1"/>
    <col min="12" max="12" width="10.88671875" bestFit="1" customWidth="1"/>
    <col min="13" max="13" width="3" bestFit="1" customWidth="1"/>
  </cols>
  <sheetData>
    <row r="1" spans="1:13">
      <c r="A1" t="s">
        <v>0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 t="s">
        <v>1</v>
      </c>
    </row>
    <row r="2" spans="1:13">
      <c r="A2" s="3" t="s">
        <v>2</v>
      </c>
      <c r="B2" s="3">
        <v>87</v>
      </c>
      <c r="C2" s="3">
        <v>98</v>
      </c>
      <c r="D2" s="3">
        <v>44</v>
      </c>
      <c r="E2" s="3">
        <v>77</v>
      </c>
      <c r="F2" s="3">
        <v>89</v>
      </c>
      <c r="G2" s="3">
        <v>84</v>
      </c>
      <c r="H2" s="3">
        <v>67</v>
      </c>
      <c r="I2" s="3">
        <v>89</v>
      </c>
      <c r="J2" s="3">
        <v>95</v>
      </c>
      <c r="K2" s="3">
        <v>76</v>
      </c>
      <c r="L2" s="4">
        <f>SLOPE(B2:K2,$B$1:$K$1)</f>
        <v>0.42424242424242425</v>
      </c>
    </row>
    <row r="3" spans="1:13">
      <c r="A3" t="s">
        <v>3</v>
      </c>
      <c r="B3">
        <f ca="1">IF(B$1=$M3,B$2+RANDBETWEEN(-10,10),B$2)</f>
        <v>94</v>
      </c>
      <c r="C3">
        <f t="shared" ref="C3:K12" ca="1" si="0">IF(C$1=$M3,C$2+RANDBETWEEN(-10,10),C$2)</f>
        <v>98</v>
      </c>
      <c r="D3">
        <f t="shared" ca="1" si="0"/>
        <v>44</v>
      </c>
      <c r="E3">
        <f t="shared" ca="1" si="0"/>
        <v>77</v>
      </c>
      <c r="F3">
        <f t="shared" ca="1" si="0"/>
        <v>89</v>
      </c>
      <c r="G3">
        <f t="shared" ca="1" si="0"/>
        <v>84</v>
      </c>
      <c r="H3">
        <f t="shared" ca="1" si="0"/>
        <v>67</v>
      </c>
      <c r="I3">
        <f t="shared" ca="1" si="0"/>
        <v>89</v>
      </c>
      <c r="J3">
        <f t="shared" ca="1" si="0"/>
        <v>95</v>
      </c>
      <c r="K3">
        <f t="shared" ca="1" si="0"/>
        <v>76</v>
      </c>
      <c r="L3" s="2">
        <f ca="1">SLOPE(B3:K3,$B$1:$K$1)</f>
        <v>4.242424242424251E-2</v>
      </c>
      <c r="M3">
        <v>1</v>
      </c>
    </row>
    <row r="4" spans="1:13">
      <c r="A4" t="s">
        <v>4</v>
      </c>
      <c r="B4">
        <f t="shared" ref="B4:B12" ca="1" si="1">IF(B$1=$M4,B$2+RANDBETWEEN(-10,10),B$2)</f>
        <v>87</v>
      </c>
      <c r="C4">
        <f t="shared" ca="1" si="0"/>
        <v>89</v>
      </c>
      <c r="D4">
        <f t="shared" ca="1" si="0"/>
        <v>44</v>
      </c>
      <c r="E4">
        <f t="shared" ca="1" si="0"/>
        <v>77</v>
      </c>
      <c r="F4">
        <f t="shared" ca="1" si="0"/>
        <v>89</v>
      </c>
      <c r="G4">
        <f t="shared" ca="1" si="0"/>
        <v>84</v>
      </c>
      <c r="H4">
        <f t="shared" ca="1" si="0"/>
        <v>67</v>
      </c>
      <c r="I4">
        <f t="shared" ca="1" si="0"/>
        <v>89</v>
      </c>
      <c r="J4">
        <f t="shared" ca="1" si="0"/>
        <v>95</v>
      </c>
      <c r="K4">
        <f t="shared" ca="1" si="0"/>
        <v>76</v>
      </c>
      <c r="L4" s="2">
        <f t="shared" ref="L4:L12" ca="1" si="2">SLOPE(B4:K4,$B$1:$K$1)</f>
        <v>0.80606060606060603</v>
      </c>
      <c r="M4">
        <v>2</v>
      </c>
    </row>
    <row r="5" spans="1:13">
      <c r="A5" t="s">
        <v>5</v>
      </c>
      <c r="B5">
        <f t="shared" ca="1" si="1"/>
        <v>87</v>
      </c>
      <c r="C5">
        <f t="shared" ca="1" si="0"/>
        <v>98</v>
      </c>
      <c r="D5">
        <f t="shared" ca="1" si="0"/>
        <v>49</v>
      </c>
      <c r="E5">
        <f t="shared" ca="1" si="0"/>
        <v>77</v>
      </c>
      <c r="F5">
        <f t="shared" ca="1" si="0"/>
        <v>89</v>
      </c>
      <c r="G5">
        <f t="shared" ca="1" si="0"/>
        <v>84</v>
      </c>
      <c r="H5">
        <f t="shared" ca="1" si="0"/>
        <v>67</v>
      </c>
      <c r="I5">
        <f t="shared" ca="1" si="0"/>
        <v>89</v>
      </c>
      <c r="J5">
        <f t="shared" ca="1" si="0"/>
        <v>95</v>
      </c>
      <c r="K5">
        <f t="shared" ca="1" si="0"/>
        <v>76</v>
      </c>
      <c r="L5" s="2">
        <f t="shared" ca="1" si="2"/>
        <v>0.27272727272727271</v>
      </c>
      <c r="M5">
        <v>3</v>
      </c>
    </row>
    <row r="6" spans="1:13">
      <c r="A6" t="s">
        <v>6</v>
      </c>
      <c r="B6">
        <f t="shared" ca="1" si="1"/>
        <v>87</v>
      </c>
      <c r="C6">
        <f t="shared" ca="1" si="0"/>
        <v>98</v>
      </c>
      <c r="D6">
        <f t="shared" ca="1" si="0"/>
        <v>44</v>
      </c>
      <c r="E6">
        <f t="shared" ca="1" si="0"/>
        <v>80</v>
      </c>
      <c r="F6">
        <f t="shared" ca="1" si="0"/>
        <v>89</v>
      </c>
      <c r="G6">
        <f t="shared" ca="1" si="0"/>
        <v>84</v>
      </c>
      <c r="H6">
        <f t="shared" ca="1" si="0"/>
        <v>67</v>
      </c>
      <c r="I6">
        <f t="shared" ca="1" si="0"/>
        <v>89</v>
      </c>
      <c r="J6">
        <f t="shared" ca="1" si="0"/>
        <v>95</v>
      </c>
      <c r="K6">
        <f t="shared" ca="1" si="0"/>
        <v>76</v>
      </c>
      <c r="L6" s="2">
        <f t="shared" ca="1" si="2"/>
        <v>0.36969696969696969</v>
      </c>
      <c r="M6">
        <v>4</v>
      </c>
    </row>
    <row r="7" spans="1:13">
      <c r="A7" t="s">
        <v>7</v>
      </c>
      <c r="B7">
        <f t="shared" ca="1" si="1"/>
        <v>87</v>
      </c>
      <c r="C7">
        <f t="shared" ca="1" si="0"/>
        <v>98</v>
      </c>
      <c r="D7">
        <f t="shared" ca="1" si="0"/>
        <v>44</v>
      </c>
      <c r="E7">
        <f t="shared" ca="1" si="0"/>
        <v>77</v>
      </c>
      <c r="F7">
        <f t="shared" ca="1" si="0"/>
        <v>87</v>
      </c>
      <c r="G7">
        <f t="shared" ca="1" si="0"/>
        <v>84</v>
      </c>
      <c r="H7">
        <f t="shared" ca="1" si="0"/>
        <v>67</v>
      </c>
      <c r="I7">
        <f t="shared" ca="1" si="0"/>
        <v>89</v>
      </c>
      <c r="J7">
        <f t="shared" ca="1" si="0"/>
        <v>95</v>
      </c>
      <c r="K7">
        <f t="shared" ca="1" si="0"/>
        <v>76</v>
      </c>
      <c r="L7" s="2">
        <f t="shared" ca="1" si="2"/>
        <v>0.43636363636363634</v>
      </c>
      <c r="M7">
        <v>5</v>
      </c>
    </row>
    <row r="8" spans="1:13">
      <c r="A8" t="s">
        <v>8</v>
      </c>
      <c r="B8">
        <f t="shared" ca="1" si="1"/>
        <v>87</v>
      </c>
      <c r="C8">
        <f t="shared" ca="1" si="0"/>
        <v>98</v>
      </c>
      <c r="D8">
        <f t="shared" ca="1" si="0"/>
        <v>44</v>
      </c>
      <c r="E8">
        <f t="shared" ca="1" si="0"/>
        <v>77</v>
      </c>
      <c r="F8">
        <f t="shared" ca="1" si="0"/>
        <v>89</v>
      </c>
      <c r="G8">
        <f t="shared" ca="1" si="0"/>
        <v>79</v>
      </c>
      <c r="H8">
        <f t="shared" ca="1" si="0"/>
        <v>67</v>
      </c>
      <c r="I8">
        <f t="shared" ca="1" si="0"/>
        <v>89</v>
      </c>
      <c r="J8">
        <f t="shared" ca="1" si="0"/>
        <v>95</v>
      </c>
      <c r="K8">
        <f t="shared" ca="1" si="0"/>
        <v>76</v>
      </c>
      <c r="L8" s="2">
        <f t="shared" ca="1" si="2"/>
        <v>0.39393939393939392</v>
      </c>
      <c r="M8">
        <v>6</v>
      </c>
    </row>
    <row r="9" spans="1:13">
      <c r="A9" t="s">
        <v>9</v>
      </c>
      <c r="B9">
        <f t="shared" ca="1" si="1"/>
        <v>87</v>
      </c>
      <c r="C9">
        <f t="shared" ca="1" si="0"/>
        <v>98</v>
      </c>
      <c r="D9">
        <f t="shared" ca="1" si="0"/>
        <v>44</v>
      </c>
      <c r="E9">
        <f t="shared" ca="1" si="0"/>
        <v>77</v>
      </c>
      <c r="F9">
        <f t="shared" ca="1" si="0"/>
        <v>89</v>
      </c>
      <c r="G9">
        <f t="shared" ca="1" si="0"/>
        <v>84</v>
      </c>
      <c r="H9">
        <f t="shared" ca="1" si="0"/>
        <v>77</v>
      </c>
      <c r="I9">
        <f t="shared" ca="1" si="0"/>
        <v>89</v>
      </c>
      <c r="J9">
        <f t="shared" ca="1" si="0"/>
        <v>95</v>
      </c>
      <c r="K9">
        <f t="shared" ca="1" si="0"/>
        <v>76</v>
      </c>
      <c r="L9" s="2">
        <f t="shared" ca="1" si="2"/>
        <v>0.60606060606060608</v>
      </c>
      <c r="M9">
        <v>7</v>
      </c>
    </row>
    <row r="10" spans="1:13">
      <c r="A10" t="s">
        <v>10</v>
      </c>
      <c r="B10">
        <f t="shared" ca="1" si="1"/>
        <v>87</v>
      </c>
      <c r="C10">
        <f t="shared" ca="1" si="0"/>
        <v>98</v>
      </c>
      <c r="D10">
        <f t="shared" ca="1" si="0"/>
        <v>44</v>
      </c>
      <c r="E10">
        <f t="shared" ca="1" si="0"/>
        <v>77</v>
      </c>
      <c r="F10">
        <f t="shared" ca="1" si="0"/>
        <v>89</v>
      </c>
      <c r="G10">
        <f t="shared" ca="1" si="0"/>
        <v>84</v>
      </c>
      <c r="H10">
        <f t="shared" ca="1" si="0"/>
        <v>67</v>
      </c>
      <c r="I10">
        <f t="shared" ca="1" si="0"/>
        <v>79</v>
      </c>
      <c r="J10">
        <f t="shared" ca="1" si="0"/>
        <v>95</v>
      </c>
      <c r="K10">
        <f t="shared" ca="1" si="0"/>
        <v>76</v>
      </c>
      <c r="L10" s="2">
        <f t="shared" ca="1" si="2"/>
        <v>0.12121212121212122</v>
      </c>
      <c r="M10">
        <v>8</v>
      </c>
    </row>
    <row r="11" spans="1:13">
      <c r="A11" t="s">
        <v>11</v>
      </c>
      <c r="B11">
        <f t="shared" ca="1" si="1"/>
        <v>87</v>
      </c>
      <c r="C11">
        <f t="shared" ca="1" si="0"/>
        <v>98</v>
      </c>
      <c r="D11">
        <f t="shared" ca="1" si="0"/>
        <v>44</v>
      </c>
      <c r="E11">
        <f t="shared" ca="1" si="0"/>
        <v>77</v>
      </c>
      <c r="F11">
        <f t="shared" ca="1" si="0"/>
        <v>89</v>
      </c>
      <c r="G11">
        <f t="shared" ca="1" si="0"/>
        <v>84</v>
      </c>
      <c r="H11">
        <f t="shared" ca="1" si="0"/>
        <v>67</v>
      </c>
      <c r="I11">
        <f t="shared" ca="1" si="0"/>
        <v>89</v>
      </c>
      <c r="J11">
        <f t="shared" ca="1" si="0"/>
        <v>104</v>
      </c>
      <c r="K11">
        <f t="shared" ca="1" si="0"/>
        <v>76</v>
      </c>
      <c r="L11" s="2">
        <f t="shared" ca="1" si="2"/>
        <v>0.80606060606060603</v>
      </c>
      <c r="M11">
        <v>9</v>
      </c>
    </row>
    <row r="12" spans="1:13">
      <c r="A12" t="s">
        <v>12</v>
      </c>
      <c r="B12">
        <f t="shared" ca="1" si="1"/>
        <v>87</v>
      </c>
      <c r="C12">
        <f t="shared" ca="1" si="0"/>
        <v>98</v>
      </c>
      <c r="D12">
        <f t="shared" ca="1" si="0"/>
        <v>44</v>
      </c>
      <c r="E12">
        <f t="shared" ca="1" si="0"/>
        <v>77</v>
      </c>
      <c r="F12">
        <f t="shared" ca="1" si="0"/>
        <v>89</v>
      </c>
      <c r="G12">
        <f t="shared" ca="1" si="0"/>
        <v>84</v>
      </c>
      <c r="H12">
        <f t="shared" ca="1" si="0"/>
        <v>67</v>
      </c>
      <c r="I12">
        <f t="shared" ca="1" si="0"/>
        <v>89</v>
      </c>
      <c r="J12">
        <f t="shared" ca="1" si="0"/>
        <v>95</v>
      </c>
      <c r="K12">
        <f t="shared" ca="1" si="0"/>
        <v>73</v>
      </c>
      <c r="L12" s="2">
        <f t="shared" ca="1" si="2"/>
        <v>0.26060606060606067</v>
      </c>
      <c r="M12">
        <v>10</v>
      </c>
    </row>
    <row r="13" spans="1:13">
      <c r="A13" s="6" t="s">
        <v>13</v>
      </c>
      <c r="B13" s="5">
        <f ca="1">STDEV(B2:B12)/B2</f>
        <v>2.4259533471774078E-2</v>
      </c>
      <c r="C13" s="5">
        <f t="shared" ref="C13:K13" ca="1" si="3">STDEV(C2:C12)/C2</f>
        <v>2.768981735918238E-2</v>
      </c>
      <c r="D13" s="5">
        <f t="shared" ca="1" si="3"/>
        <v>3.4262652792927686E-2</v>
      </c>
      <c r="E13" s="5">
        <f t="shared" ca="1" si="3"/>
        <v>1.1747195243289491E-2</v>
      </c>
      <c r="F13" s="5">
        <f t="shared" ca="1" si="3"/>
        <v>6.7755358332081701E-3</v>
      </c>
      <c r="G13" s="5">
        <f t="shared" ca="1" si="3"/>
        <v>1.7947103843914503E-2</v>
      </c>
      <c r="H13" s="5">
        <f t="shared" ca="1" si="3"/>
        <v>4.5001693220561738E-2</v>
      </c>
      <c r="I13" s="5">
        <f t="shared" ca="1" si="3"/>
        <v>3.3877679166040855E-2</v>
      </c>
      <c r="J13" s="5">
        <f t="shared" ca="1" si="3"/>
        <v>2.8564232644209188E-2</v>
      </c>
      <c r="K13" s="5">
        <f t="shared" ca="1" si="3"/>
        <v>1.1901763601753828E-2</v>
      </c>
    </row>
    <row r="14" spans="1:13">
      <c r="A14" t="s">
        <v>14</v>
      </c>
      <c r="B14">
        <f ca="1">RANK(B13,$B13:$K13,1)</f>
        <v>5</v>
      </c>
      <c r="C14">
        <f t="shared" ref="C14:K14" ca="1" si="4">RANK(C13,$B13:$K13,1)</f>
        <v>6</v>
      </c>
      <c r="D14">
        <f t="shared" ca="1" si="4"/>
        <v>9</v>
      </c>
      <c r="E14">
        <f t="shared" ca="1" si="4"/>
        <v>2</v>
      </c>
      <c r="F14">
        <f t="shared" ca="1" si="4"/>
        <v>1</v>
      </c>
      <c r="G14">
        <f t="shared" ca="1" si="4"/>
        <v>4</v>
      </c>
      <c r="H14">
        <f t="shared" ca="1" si="4"/>
        <v>10</v>
      </c>
      <c r="I14">
        <f t="shared" ca="1" si="4"/>
        <v>8</v>
      </c>
      <c r="J14">
        <f t="shared" ca="1" si="4"/>
        <v>7</v>
      </c>
      <c r="K14">
        <f t="shared" ca="1" si="4"/>
        <v>3</v>
      </c>
    </row>
    <row r="15" spans="1:13">
      <c r="A15" t="s">
        <v>1</v>
      </c>
      <c r="B15" s="2" cm="1">
        <f t="array" aca="1" ref="B15:K15" ca="1">TRANSPOSE(L3:L12)</f>
        <v>4.242424242424251E-2</v>
      </c>
      <c r="C15" s="2">
        <f ca="1"/>
        <v>0.80606060606060603</v>
      </c>
      <c r="D15" s="2">
        <f ca="1"/>
        <v>0.27272727272727271</v>
      </c>
      <c r="E15" s="2">
        <f ca="1"/>
        <v>0.36969696969696969</v>
      </c>
      <c r="F15" s="2">
        <f ca="1"/>
        <v>0.43636363636363634</v>
      </c>
      <c r="G15" s="2">
        <f ca="1"/>
        <v>0.39393939393939392</v>
      </c>
      <c r="H15" s="2">
        <f ca="1"/>
        <v>0.60606060606060608</v>
      </c>
      <c r="I15" s="2">
        <f ca="1"/>
        <v>0.12121212121212122</v>
      </c>
      <c r="J15" s="2">
        <f ca="1"/>
        <v>0.80606060606060603</v>
      </c>
      <c r="K15" s="2">
        <f ca="1"/>
        <v>0.26060606060606067</v>
      </c>
    </row>
    <row r="16" spans="1:13">
      <c r="A16" t="s">
        <v>15</v>
      </c>
      <c r="B16" t="str">
        <f ca="1">IF(B15&lt;0,1,"")</f>
        <v/>
      </c>
      <c r="C16" t="str">
        <f t="shared" ref="C16:K16" ca="1" si="5">IF(C15&lt;0,1,"")</f>
        <v/>
      </c>
      <c r="D16" t="str">
        <f t="shared" ca="1" si="5"/>
        <v/>
      </c>
      <c r="E16" t="str">
        <f t="shared" ca="1" si="5"/>
        <v/>
      </c>
      <c r="F16" t="str">
        <f t="shared" ca="1" si="5"/>
        <v/>
      </c>
      <c r="G16" t="str">
        <f t="shared" ca="1" si="5"/>
        <v/>
      </c>
      <c r="H16" t="str">
        <f t="shared" ca="1" si="5"/>
        <v/>
      </c>
      <c r="I16" t="str">
        <f t="shared" ca="1" si="5"/>
        <v/>
      </c>
      <c r="J16" t="str">
        <f t="shared" ca="1" si="5"/>
        <v/>
      </c>
      <c r="K16" t="str">
        <f t="shared" ca="1" si="5"/>
        <v/>
      </c>
      <c r="L16" t="s">
        <v>18</v>
      </c>
    </row>
    <row r="18" spans="1:11">
      <c r="A18" t="s">
        <v>16</v>
      </c>
      <c r="B18" s="8" t="s">
        <v>17</v>
      </c>
      <c r="C18" s="8"/>
      <c r="D18" s="8"/>
      <c r="E18" s="8"/>
      <c r="F18" s="8"/>
      <c r="G18" s="8"/>
      <c r="H18" s="8"/>
      <c r="I18" s="8"/>
      <c r="J18" s="8"/>
      <c r="K18" s="8"/>
    </row>
    <row r="19" spans="1:11"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1:11"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1:11"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1:11"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1:11">
      <c r="B23" s="8"/>
      <c r="C23" s="8"/>
      <c r="D23" s="8"/>
      <c r="E23" s="8"/>
      <c r="F23" s="8"/>
      <c r="G23" s="8"/>
      <c r="H23" s="8"/>
      <c r="I23" s="8"/>
      <c r="J23" s="8"/>
      <c r="K23" s="8"/>
    </row>
  </sheetData>
  <mergeCells count="1">
    <mergeCell ref="B18:K23"/>
  </mergeCells>
  <phoneticPr fontId="1" type="noConversion"/>
  <conditionalFormatting sqref="B2:K12 B14:K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0036A-1628-4D3A-A2B7-C0CDE6F85DEF}">
  <dimension ref="A28:A67"/>
  <sheetViews>
    <sheetView zoomScale="33" workbookViewId="0">
      <selection activeCell="A67" sqref="A67"/>
    </sheetView>
  </sheetViews>
  <sheetFormatPr defaultRowHeight="14.4"/>
  <cols>
    <col min="1" max="1" width="255.77734375" style="9" bestFit="1" customWidth="1"/>
    <col min="2" max="16384" width="8.88671875" style="9"/>
  </cols>
  <sheetData>
    <row r="28" spans="1:1">
      <c r="A28" s="9" t="s">
        <v>21</v>
      </c>
    </row>
    <row r="30" spans="1:1" ht="18">
      <c r="A30" s="11" t="s">
        <v>22</v>
      </c>
    </row>
    <row r="32" spans="1:1" ht="15.6">
      <c r="A32" s="12" t="s">
        <v>23</v>
      </c>
    </row>
    <row r="34" spans="1:1">
      <c r="A34" s="9" t="s">
        <v>24</v>
      </c>
    </row>
    <row r="35" spans="1:1">
      <c r="A35" s="13" t="s">
        <v>25</v>
      </c>
    </row>
    <row r="37" spans="1:1">
      <c r="A37" s="9" t="s">
        <v>26</v>
      </c>
    </row>
    <row r="39" spans="1:1">
      <c r="A39" s="9" t="s">
        <v>27</v>
      </c>
    </row>
    <row r="41" spans="1:1" ht="15.6">
      <c r="A41" s="12" t="s">
        <v>28</v>
      </c>
    </row>
    <row r="43" spans="1:1">
      <c r="A43" s="9" t="s">
        <v>29</v>
      </c>
    </row>
    <row r="45" spans="1:1" ht="15.6">
      <c r="A45" s="12" t="s">
        <v>30</v>
      </c>
    </row>
    <row r="46" spans="1:1">
      <c r="A46" s="14"/>
    </row>
    <row r="47" spans="1:1">
      <c r="A47" s="14" t="s">
        <v>31</v>
      </c>
    </row>
    <row r="48" spans="1:1">
      <c r="A48" s="14" t="s">
        <v>32</v>
      </c>
    </row>
    <row r="49" spans="1:1">
      <c r="A49" s="14" t="s">
        <v>33</v>
      </c>
    </row>
    <row r="50" spans="1:1">
      <c r="A50" s="14" t="s">
        <v>34</v>
      </c>
    </row>
    <row r="51" spans="1:1">
      <c r="A51" s="14" t="s">
        <v>35</v>
      </c>
    </row>
    <row r="52" spans="1:1">
      <c r="A52" s="14" t="s">
        <v>36</v>
      </c>
    </row>
    <row r="54" spans="1:1">
      <c r="A54" s="9" t="s">
        <v>37</v>
      </c>
    </row>
    <row r="57" spans="1:1">
      <c r="A57" s="10" t="s">
        <v>38</v>
      </c>
    </row>
    <row r="59" spans="1:1">
      <c r="A59" s="15" t="s">
        <v>39</v>
      </c>
    </row>
    <row r="60" spans="1:1">
      <c r="A60" s="14"/>
    </row>
    <row r="61" spans="1:1">
      <c r="A61" s="16" t="s">
        <v>40</v>
      </c>
    </row>
    <row r="62" spans="1:1">
      <c r="A62" s="16" t="s">
        <v>41</v>
      </c>
    </row>
    <row r="63" spans="1:1" ht="28.8">
      <c r="A63" s="16" t="s">
        <v>42</v>
      </c>
    </row>
    <row r="65" spans="1:1">
      <c r="A65" s="9" t="s">
        <v>43</v>
      </c>
    </row>
    <row r="67" spans="1:1">
      <c r="A67" s="17" t="s">
        <v>44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solver-alap</vt:lpstr>
      <vt:lpstr>macro-alap</vt:lpstr>
      <vt:lpstr>copilot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Lttd</dc:creator>
  <cp:lastModifiedBy>Lttd</cp:lastModifiedBy>
  <dcterms:created xsi:type="dcterms:W3CDTF">2025-12-10T19:37:44Z</dcterms:created>
  <dcterms:modified xsi:type="dcterms:W3CDTF">2025-12-10T20:20:23Z</dcterms:modified>
</cp:coreProperties>
</file>