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3b077c01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Új_megoldás" sheetId="1" r:id="R30f1c7bfbb4e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F2F2F"/>
      </x:patternFill>
    </x:fill>
    <x:fill>
      <x:patternFill patternType="solid">
        <x:fgColor rgb="FFE5E7EB"/>
      </x:patternFill>
    </x:fill>
    <x:fill>
      <x:patternFill patternType="solid">
        <x:fgColor rgb="FF374151"/>
      </x:patternFill>
    </x:fill>
    <x:fill>
      <x:patternFill patternType="solid">
        <x:fgColor rgb="FF444444"/>
      </x:patternFill>
    </x:fill>
    <x:fill>
      <x:patternFill patternType="solid">
        <x:fgColor rgb="FFFEF3C7"/>
      </x:patternFill>
    </x:fill>
    <x:fill>
      <x:patternFill patternType="solid">
        <x:fgColor rgb="FFDBEAFE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EE2E2"/>
        </x:patternFill>
      </x:fill>
    </x:dxf>
    <x:dxf>
      <x:font>
        <x:b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c9fb6f1c24838" /><Relationship Type="http://schemas.openxmlformats.org/officeDocument/2006/relationships/theme" Target="/xl/theme/theme1.xml" Id="R0f6350d1698246ed" /><Relationship Type="http://schemas.openxmlformats.org/officeDocument/2006/relationships/sharedStrings" Target="/xl/sharedStrings.xml" Id="Rb392e20f90354506" /><Relationship Type="http://schemas.openxmlformats.org/officeDocument/2006/relationships/worksheet" Target="/xl/worksheets/sheet1.xml" Id="R30f1c7bfbb4e47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97e2de8560d440c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Összpontszám</c:v>
          </c:tx>
          <c:cat>
            <c:strRef>
              <c:f>'Új_megoldás'!$A$31:$A$39</c:f>
              <c:strCache>
                <c:ptCount val="0"/>
              </c:strCache>
            </c:strRef>
          </c:cat>
          <c:val>
            <c:numRef>
              <c:f>'Új_megoldás'!$K$31:$K$39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14</xdr:col>
      <xdr:colOff>0</xdr:colOff>
      <xdr:row>16</xdr:row>
      <xdr:rowOff>0</xdr:rowOff>
    </xdr:from>
    <xdr:to>
      <xdr:col>22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7e2de8560d440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dcf30c7d35e47b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14" hidden="0" customWidth="1"/>
    <x:col min="12" max="12" width="14" hidden="0" customWidth="1"/>
    <x:col min="13" max="13" width="14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30" customHeight="1">
      <x:c r="A1" s="53" t="str">
        <x:v>Új, bizonyítottan egyenlőséget felbontó 9×9-es casting-megoldás</x:v>
      </x:c>
      <x:c r="B1" s="53"/>
      <x:c r="C1" s="53"/>
      <x:c r="D1" s="53"/>
      <x:c r="E1" s="53"/>
      <x:c r="F1" s="53"/>
      <x:c r="G1" s="53"/>
      <x:c r="H1" s="53"/>
      <x:c r="I1" s="53"/>
      <x:c r="J1" s="53"/>
      <x:c r="K1" s="53"/>
      <x:c r="L1" s="53"/>
      <x:c r="M1" s="53"/>
      <x:c r="N1" s="54"/>
      <x:c r="O1" s="54"/>
      <x:c r="P1" s="54"/>
    </x:row>
    <x:row r="2" ht="28" customHeight="1">
      <x:c r="A2" s="13" t="str">
        <x:v>Feltételezés: a megadott számok ordinális rangosztályok, ahol az 1-es a jobb; holtverseny lehetséges. Az új objektum hozzáadásakor a korábbi rangosztályokat nem számozzuk át. Minden attribútum minden 1–8 rangja pozitív pontot kap, és a jobb rang szigorúan több pontot ér.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54"/>
      <x:c r="O2" s="54"/>
      <x:c r="P2" s="54"/>
    </x:row>
    <x:row r="3" ht="28" customHeight="1">
      <x:c r="A3" s="13"/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54"/>
      <x:c r="O3" s="54"/>
      <x:c r="P3" s="54"/>
    </x:row>
    <x:row r="4">
      <x:c r="A4" s="54"/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  <x:c r="N4" s="54"/>
      <x:c r="O4" s="54"/>
      <x:c r="P4" s="54"/>
    </x:row>
    <x:row r="5">
      <x:c r="A5" s="22" t="str">
        <x:v>Objektum</x:v>
      </x:c>
      <x:c r="B5" s="22" t="str">
        <x:v>A1</x:v>
      </x:c>
      <x:c r="C5" s="22" t="str">
        <x:v>A2</x:v>
      </x:c>
      <x:c r="D5" s="22" t="str">
        <x:v>A3</x:v>
      </x:c>
      <x:c r="E5" s="22" t="str">
        <x:v>A4</x:v>
      </x:c>
      <x:c r="F5" s="22" t="str">
        <x:v>A5</x:v>
      </x:c>
      <x:c r="G5" s="22" t="str">
        <x:v>A6</x:v>
      </x:c>
      <x:c r="H5" s="22" t="str">
        <x:v>A7</x:v>
      </x:c>
      <x:c r="I5" s="22" t="str">
        <x:v>A8</x:v>
      </x:c>
      <x:c r="J5" s="22" t="str">
        <x:v>A9</x:v>
      </x:c>
      <x:c r="K5" s="22" t="str">
        <x:v>Rangösszeg</x:v>
      </x:c>
      <x:c r="L5" s="54"/>
      <x:c r="M5" s="22" t="str">
        <x:v>Páronkénti Pareto-ellenőrzés az új profillal</x:v>
      </x:c>
      <x:c r="N5" s="22"/>
      <x:c r="O5" s="22"/>
      <x:c r="P5" s="22"/>
    </x:row>
    <x:row r="6">
      <x:c r="A6" s="54" t="str">
        <x:v>O1</x:v>
      </x:c>
      <x:c r="B6" s="54" t="n">
        <x:v>3</x:v>
      </x:c>
      <x:c r="C6" s="54" t="n">
        <x:v>6</x:v>
      </x:c>
      <x:c r="D6" s="54" t="n">
        <x:v>3</x:v>
      </x:c>
      <x:c r="E6" s="54" t="n">
        <x:v>2</x:v>
      </x:c>
      <x:c r="F6" s="54" t="n">
        <x:v>6</x:v>
      </x:c>
      <x:c r="G6" s="54" t="n">
        <x:v>2</x:v>
      </x:c>
      <x:c r="H6" s="54" t="n">
        <x:v>3</x:v>
      </x:c>
      <x:c r="I6" s="54" t="n">
        <x:v>3</x:v>
      </x:c>
      <x:c r="J6" s="54" t="n">
        <x:v>1</x:v>
      </x:c>
      <x:c r="K6" s="54" t="n">
        <x:v>29</x:v>
      </x:c>
      <x:c r="L6" s="54"/>
      <x:c r="M6" s="22" t="str">
        <x:v>Régi objektum</x:v>
      </x:c>
      <x:c r="N6" s="22" t="str">
        <x:v>X jobb legalább egy A-n</x:v>
      </x:c>
      <x:c r="O6" s="22" t="str">
        <x:v>X rosszabb legalább egy A-n</x:v>
      </x:c>
      <x:c r="P6" s="22" t="str">
        <x:v>Nem dominálják egymást?</x:v>
      </x:c>
    </x:row>
    <x:row r="7">
      <x:c r="A7" s="54" t="str">
        <x:v>O2</x:v>
      </x:c>
      <x:c r="B7" s="54" t="n">
        <x:v>5</x:v>
      </x:c>
      <x:c r="C7" s="54" t="n">
        <x:v>3</x:v>
      </x:c>
      <x:c r="D7" s="54" t="n">
        <x:v>4</x:v>
      </x:c>
      <x:c r="E7" s="54" t="n">
        <x:v>7</x:v>
      </x:c>
      <x:c r="F7" s="54" t="n">
        <x:v>3</x:v>
      </x:c>
      <x:c r="G7" s="54" t="n">
        <x:v>1</x:v>
      </x:c>
      <x:c r="H7" s="54" t="n">
        <x:v>2</x:v>
      </x:c>
      <x:c r="I7" s="54" t="n">
        <x:v>6</x:v>
      </x:c>
      <x:c r="J7" s="54" t="n">
        <x:v>2</x:v>
      </x:c>
      <x:c r="K7" s="54" t="n">
        <x:v>33</x:v>
      </x:c>
      <x:c r="L7" s="54"/>
      <x:c r="M7" s="54" t="str">
        <x:v>O1</x:v>
      </x:c>
      <x:c r="N7" s="54" t="b">
        <x:f>OR(B$14&lt;B6,C$14&lt;C6,D$14&lt;D6,E$14&lt;E6,F$14&lt;F6,G$14&lt;G6,H$14&lt;H6,I$14&lt;I6,J$14&lt;J6)</x:f>
        <x:v>1</x:v>
      </x:c>
      <x:c r="O7" s="54" t="b">
        <x:f>OR(B$14&gt;B6,C$14&gt;C6,D$14&gt;D6,E$14&gt;E6,F$14&gt;F6,G$14&gt;G6,H$14&gt;H6,I$14&gt;I6,J$14&gt;J6)</x:f>
        <x:v>1</x:v>
      </x:c>
      <x:c r="P7" s="54" t="b">
        <x:f>AND(N7,O7)</x:f>
        <x:v>1</x:v>
      </x:c>
    </x:row>
    <x:row r="8">
      <x:c r="A8" s="54" t="str">
        <x:v>O3</x:v>
      </x:c>
      <x:c r="B8" s="54" t="n">
        <x:v>2</x:v>
      </x:c>
      <x:c r="C8" s="54" t="n">
        <x:v>5</x:v>
      </x:c>
      <x:c r="D8" s="54" t="n">
        <x:v>5</x:v>
      </x:c>
      <x:c r="E8" s="54" t="n">
        <x:v>2</x:v>
      </x:c>
      <x:c r="F8" s="54" t="n">
        <x:v>4</x:v>
      </x:c>
      <x:c r="G8" s="54" t="n">
        <x:v>6</x:v>
      </x:c>
      <x:c r="H8" s="54" t="n">
        <x:v>6</x:v>
      </x:c>
      <x:c r="I8" s="54" t="n">
        <x:v>1</x:v>
      </x:c>
      <x:c r="J8" s="54" t="n">
        <x:v>5</x:v>
      </x:c>
      <x:c r="K8" s="54" t="n">
        <x:v>36</x:v>
      </x:c>
      <x:c r="L8" s="54"/>
      <x:c r="M8" s="54" t="str">
        <x:v>O2</x:v>
      </x:c>
      <x:c r="N8" s="54" t="b">
        <x:f>OR(B$14&lt;B7,C$14&lt;C7,D$14&lt;D7,E$14&lt;E7,F$14&lt;F7,G$14&lt;G7,H$14&lt;H7,I$14&lt;I7,J$14&lt;J7)</x:f>
        <x:v>1</x:v>
      </x:c>
      <x:c r="O8" s="54" t="b">
        <x:f>OR(B$14&gt;B7,C$14&gt;C7,D$14&gt;D7,E$14&gt;E7,F$14&gt;F7,G$14&gt;G7,H$14&gt;H7,I$14&gt;I7,J$14&gt;J7)</x:f>
        <x:v>1</x:v>
      </x:c>
      <x:c r="P8" s="54" t="b">
        <x:f>AND(N8,O8)</x:f>
        <x:v>1</x:v>
      </x:c>
    </x:row>
    <x:row r="9">
      <x:c r="A9" s="54" t="str">
        <x:v>O4</x:v>
      </x:c>
      <x:c r="B9" s="54" t="n">
        <x:v>6</x:v>
      </x:c>
      <x:c r="C9" s="54" t="n">
        <x:v>8</x:v>
      </x:c>
      <x:c r="D9" s="54" t="n">
        <x:v>1</x:v>
      </x:c>
      <x:c r="E9" s="54" t="n">
        <x:v>4</x:v>
      </x:c>
      <x:c r="F9" s="54" t="n">
        <x:v>5</x:v>
      </x:c>
      <x:c r="G9" s="54" t="n">
        <x:v>3</x:v>
      </x:c>
      <x:c r="H9" s="54" t="n">
        <x:v>3</x:v>
      </x:c>
      <x:c r="I9" s="54" t="n">
        <x:v>4</x:v>
      </x:c>
      <x:c r="J9" s="54" t="n">
        <x:v>3</x:v>
      </x:c>
      <x:c r="K9" s="54" t="n">
        <x:v>37</x:v>
      </x:c>
      <x:c r="L9" s="54"/>
      <x:c r="M9" s="54" t="str">
        <x:v>O3</x:v>
      </x:c>
      <x:c r="N9" s="54" t="b">
        <x:f>OR(B$14&lt;B8,C$14&lt;C8,D$14&lt;D8,E$14&lt;E8,F$14&lt;F8,G$14&lt;G8,H$14&lt;H8,I$14&lt;I8,J$14&lt;J8)</x:f>
        <x:v>1</x:v>
      </x:c>
      <x:c r="O9" s="54" t="b">
        <x:f>OR(B$14&gt;B8,C$14&gt;C8,D$14&gt;D8,E$14&gt;E8,F$14&gt;F8,G$14&gt;G8,H$14&gt;H8,I$14&gt;I8,J$14&gt;J8)</x:f>
        <x:v>1</x:v>
      </x:c>
      <x:c r="P9" s="54" t="b">
        <x:f>AND(N9,O9)</x:f>
        <x:v>1</x:v>
      </x:c>
    </x:row>
    <x:row r="10">
      <x:c r="A10" s="54" t="str">
        <x:v>O5</x:v>
      </x:c>
      <x:c r="B10" s="54" t="n">
        <x:v>1</x:v>
      </x:c>
      <x:c r="C10" s="54" t="n">
        <x:v>6</x:v>
      </x:c>
      <x:c r="D10" s="54" t="n">
        <x:v>2</x:v>
      </x:c>
      <x:c r="E10" s="54" t="n">
        <x:v>1</x:v>
      </x:c>
      <x:c r="F10" s="54" t="n">
        <x:v>7</x:v>
      </x:c>
      <x:c r="G10" s="54" t="n">
        <x:v>4</x:v>
      </x:c>
      <x:c r="H10" s="54" t="n">
        <x:v>7</x:v>
      </x:c>
      <x:c r="I10" s="54" t="n">
        <x:v>2</x:v>
      </x:c>
      <x:c r="J10" s="54" t="n">
        <x:v>4</x:v>
      </x:c>
      <x:c r="K10" s="54" t="n">
        <x:v>34</x:v>
      </x:c>
      <x:c r="L10" s="54"/>
      <x:c r="M10" s="54" t="str">
        <x:v>O4</x:v>
      </x:c>
      <x:c r="N10" s="54" t="b">
        <x:f>OR(B$14&lt;B9,C$14&lt;C9,D$14&lt;D9,E$14&lt;E9,F$14&lt;F9,G$14&lt;G9,H$14&lt;H9,I$14&lt;I9,J$14&lt;J9)</x:f>
        <x:v>1</x:v>
      </x:c>
      <x:c r="O10" s="54" t="b">
        <x:f>OR(B$14&gt;B9,C$14&gt;C9,D$14&gt;D9,E$14&gt;E9,F$14&gt;F9,G$14&gt;G9,H$14&gt;H9,I$14&gt;I9,J$14&gt;J9)</x:f>
        <x:v>1</x:v>
      </x:c>
      <x:c r="P10" s="54" t="b">
        <x:f>AND(N10,O10)</x:f>
        <x:v>1</x:v>
      </x:c>
    </x:row>
    <x:row r="11">
      <x:c r="A11" s="54" t="str">
        <x:v>O6</x:v>
      </x:c>
      <x:c r="B11" s="54" t="n">
        <x:v>3</x:v>
      </x:c>
      <x:c r="C11" s="54" t="n">
        <x:v>4</x:v>
      </x:c>
      <x:c r="D11" s="54" t="n">
        <x:v>7</x:v>
      </x:c>
      <x:c r="E11" s="54" t="n">
        <x:v>5</x:v>
      </x:c>
      <x:c r="F11" s="54" t="n">
        <x:v>1</x:v>
      </x:c>
      <x:c r="G11" s="54" t="n">
        <x:v>7</x:v>
      </x:c>
      <x:c r="H11" s="54" t="n">
        <x:v>5</x:v>
      </x:c>
      <x:c r="I11" s="54" t="n">
        <x:v>5</x:v>
      </x:c>
      <x:c r="J11" s="54" t="n">
        <x:v>6</x:v>
      </x:c>
      <x:c r="K11" s="54" t="n">
        <x:v>43</x:v>
      </x:c>
      <x:c r="L11" s="54"/>
      <x:c r="M11" s="54" t="str">
        <x:v>O5</x:v>
      </x:c>
      <x:c r="N11" s="54" t="b">
        <x:f>OR(B$14&lt;B10,C$14&lt;C10,D$14&lt;D10,E$14&lt;E10,F$14&lt;F10,G$14&lt;G10,H$14&lt;H10,I$14&lt;I10,J$14&lt;J10)</x:f>
        <x:v>1</x:v>
      </x:c>
      <x:c r="O11" s="54" t="b">
        <x:f>OR(B$14&gt;B10,C$14&gt;C10,D$14&gt;D10,E$14&gt;E10,F$14&gt;F10,G$14&gt;G10,H$14&gt;H10,I$14&gt;I10,J$14&gt;J10)</x:f>
        <x:v>1</x:v>
      </x:c>
      <x:c r="P11" s="54" t="b">
        <x:f>AND(N11,O11)</x:f>
        <x:v>1</x:v>
      </x:c>
    </x:row>
    <x:row r="12">
      <x:c r="A12" s="54" t="str">
        <x:v>O7</x:v>
      </x:c>
      <x:c r="B12" s="54" t="n">
        <x:v>7</x:v>
      </x:c>
      <x:c r="C12" s="54" t="n">
        <x:v>1</x:v>
      </x:c>
      <x:c r="D12" s="54" t="n">
        <x:v>8</x:v>
      </x:c>
      <x:c r="E12" s="54" t="n">
        <x:v>8</x:v>
      </x:c>
      <x:c r="F12" s="54" t="n">
        <x:v>2</x:v>
      </x:c>
      <x:c r="G12" s="54" t="n">
        <x:v>5</x:v>
      </x:c>
      <x:c r="H12" s="54" t="n">
        <x:v>1</x:v>
      </x:c>
      <x:c r="I12" s="54" t="n">
        <x:v>7</x:v>
      </x:c>
      <x:c r="J12" s="54" t="n">
        <x:v>7</x:v>
      </x:c>
      <x:c r="K12" s="54" t="n">
        <x:v>46</x:v>
      </x:c>
      <x:c r="L12" s="54"/>
      <x:c r="M12" s="54" t="str">
        <x:v>O6</x:v>
      </x:c>
      <x:c r="N12" s="54" t="b">
        <x:f>OR(B$14&lt;B11,C$14&lt;C11,D$14&lt;D11,E$14&lt;E11,F$14&lt;F11,G$14&lt;G11,H$14&lt;H11,I$14&lt;I11,J$14&lt;J11)</x:f>
        <x:v>1</x:v>
      </x:c>
      <x:c r="O12" s="54" t="b">
        <x:f>OR(B$14&gt;B11,C$14&gt;C11,D$14&gt;D11,E$14&gt;E11,F$14&gt;F11,G$14&gt;G11,H$14&gt;H11,I$14&gt;I11,J$14&gt;J11)</x:f>
        <x:v>1</x:v>
      </x:c>
      <x:c r="P12" s="54" t="b">
        <x:f>AND(N12,O12)</x:f>
        <x:v>1</x:v>
      </x:c>
    </x:row>
    <x:row r="13">
      <x:c r="A13" s="54" t="str">
        <x:v>O8</x:v>
      </x:c>
      <x:c r="B13" s="54" t="n">
        <x:v>8</x:v>
      </x:c>
      <x:c r="C13" s="54" t="n">
        <x:v>2</x:v>
      </x:c>
      <x:c r="D13" s="54" t="n">
        <x:v>6</x:v>
      </x:c>
      <x:c r="E13" s="54" t="n">
        <x:v>6</x:v>
      </x:c>
      <x:c r="F13" s="54" t="n">
        <x:v>8</x:v>
      </x:c>
      <x:c r="G13" s="54" t="n">
        <x:v>8</x:v>
      </x:c>
      <x:c r="H13" s="54" t="n">
        <x:v>8</x:v>
      </x:c>
      <x:c r="I13" s="54" t="n">
        <x:v>8</x:v>
      </x:c>
      <x:c r="J13" s="54" t="n">
        <x:v>7</x:v>
      </x:c>
      <x:c r="K13" s="54" t="n">
        <x:v>61</x:v>
      </x:c>
      <x:c r="L13" s="54"/>
      <x:c r="M13" s="54" t="str">
        <x:v>O7</x:v>
      </x:c>
      <x:c r="N13" s="54" t="b">
        <x:f>OR(B$14&lt;B12,C$14&lt;C12,D$14&lt;D12,E$14&lt;E12,F$14&lt;F12,G$14&lt;G12,H$14&lt;H12,I$14&lt;I12,J$14&lt;J12)</x:f>
        <x:v>1</x:v>
      </x:c>
      <x:c r="O13" s="54" t="b">
        <x:f>OR(B$14&gt;B12,C$14&gt;C12,D$14&gt;D12,E$14&gt;E12,F$14&gt;F12,G$14&gt;G12,H$14&gt;H12,I$14&gt;I12,J$14&gt;J12)</x:f>
        <x:v>1</x:v>
      </x:c>
      <x:c r="P13" s="54" t="b">
        <x:f>AND(N13,O13)</x:f>
        <x:v>1</x:v>
      </x:c>
    </x:row>
    <x:row r="14">
      <x:c r="A14" s="55" t="str">
        <x:v>O9 – új jelöltprofil X</x:v>
      </x:c>
      <x:c r="B14" s="55" t="n">
        <x:v>1</x:v>
      </x:c>
      <x:c r="C14" s="55" t="n">
        <x:v>3</x:v>
      </x:c>
      <x:c r="D14" s="55" t="n">
        <x:v>1</x:v>
      </x:c>
      <x:c r="E14" s="55" t="n">
        <x:v>1</x:v>
      </x:c>
      <x:c r="F14" s="55" t="n">
        <x:v>1</x:v>
      </x:c>
      <x:c r="G14" s="55" t="n">
        <x:v>1</x:v>
      </x:c>
      <x:c r="H14" s="55" t="n">
        <x:v>6</x:v>
      </x:c>
      <x:c r="I14" s="55" t="n">
        <x:v>2</x:v>
      </x:c>
      <x:c r="J14" s="55" t="n">
        <x:v>5</x:v>
      </x:c>
      <x:c r="K14" s="55" t="n">
        <x:v>21</x:v>
      </x:c>
      <x:c r="L14" s="54"/>
      <x:c r="M14" s="54" t="str">
        <x:v>O8</x:v>
      </x:c>
      <x:c r="N14" s="54" t="b">
        <x:f>OR(B$14&lt;B13,C$14&lt;C13,D$14&lt;D13,E$14&lt;E13,F$14&lt;F13,G$14&lt;G13,H$14&lt;H13,I$14&lt;I13,J$14&lt;J13)</x:f>
        <x:v>1</x:v>
      </x:c>
      <x:c r="O14" s="54" t="b">
        <x:f>OR(B$14&gt;B13,C$14&gt;C13,D$14&gt;D13,E$14&gt;E13,F$14&gt;F13,G$14&gt;G13,H$14&gt;H13,I$14&gt;I13,J$14&gt;J13)</x:f>
        <x:v>1</x:v>
      </x:c>
      <x:c r="P14" s="54" t="b">
        <x:f>AND(N14,O14)</x:f>
        <x:v>1</x:v>
      </x:c>
    </x:row>
    <x:row r="15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/>
      <x:c r="M15" s="54"/>
      <x:c r="N15" s="54"/>
      <x:c r="O15" s="54"/>
      <x:c r="P15" s="54"/>
    </x:row>
    <x:row r="16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/>
      <x:c r="M16" s="54"/>
      <x:c r="N16" s="54"/>
      <x:c r="O16" s="54"/>
      <x:c r="P16" s="54"/>
    </x:row>
    <x:row r="17">
      <x:c r="A17" s="49" t="str">
        <x:v>Szigorúan monoton, pozitív egész pontfüggvények (rang → jóságpont)</x:v>
      </x:c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54"/>
      <x:c r="M17" s="54"/>
      <x:c r="N17" s="54"/>
      <x:c r="O17" s="54"/>
      <x:c r="P17" s="54"/>
    </x:row>
    <x:row r="18">
      <x:c r="A18" s="22" t="str">
        <x:v>Rang</x:v>
      </x:c>
      <x:c r="B18" s="22" t="str">
        <x:v>A1</x:v>
      </x:c>
      <x:c r="C18" s="22" t="str">
        <x:v>A2</x:v>
      </x:c>
      <x:c r="D18" s="22" t="str">
        <x:v>A3</x:v>
      </x:c>
      <x:c r="E18" s="22" t="str">
        <x:v>A4</x:v>
      </x:c>
      <x:c r="F18" s="22" t="str">
        <x:v>A5</x:v>
      </x:c>
      <x:c r="G18" s="22" t="str">
        <x:v>A6</x:v>
      </x:c>
      <x:c r="H18" s="22" t="str">
        <x:v>A7</x:v>
      </x:c>
      <x:c r="I18" s="22" t="str">
        <x:v>A8</x:v>
      </x:c>
      <x:c r="J18" s="22" t="str">
        <x:v>A9</x:v>
      </x:c>
      <x:c r="K18" s="54"/>
      <x:c r="L18" s="22" t="str">
        <x:v>Attribútum</x:v>
      </x:c>
      <x:c r="M18" s="22" t="str">
        <x:v>Min. lépés</x:v>
      </x:c>
      <x:c r="N18" s="22" t="str">
        <x:v>Minden pont &gt; 0?</x:v>
      </x:c>
      <x:c r="O18" s="54"/>
      <x:c r="P18" s="54"/>
    </x:row>
    <x:row r="19">
      <x:c r="A19" s="54" t="n">
        <x:v>1</x:v>
      </x:c>
      <x:c r="B19" s="54" t="n">
        <x:v>926</x:v>
      </x:c>
      <x:c r="C19" s="54" t="n">
        <x:v>962</x:v>
      </x:c>
      <x:c r="D19" s="54" t="n">
        <x:v>9</x:v>
      </x:c>
      <x:c r="E19" s="54" t="n">
        <x:v>35</x:v>
      </x:c>
      <x:c r="F19" s="54" t="n">
        <x:v>9</x:v>
      </x:c>
      <x:c r="G19" s="54" t="n">
        <x:v>8</x:v>
      </x:c>
      <x:c r="H19" s="54" t="n">
        <x:v>18</x:v>
      </x:c>
      <x:c r="I19" s="54" t="n">
        <x:v>17</x:v>
      </x:c>
      <x:c r="J19" s="54" t="n">
        <x:v>8</x:v>
      </x:c>
      <x:c r="K19" s="54"/>
      <x:c r="L19" s="54" t="str">
        <x:v>A1</x:v>
      </x:c>
      <x:c r="M19" s="54" t="n">
        <x:f>MIN(B19-B20,B20-B21,B21-B22,B22-B23,B23-B24,B24-B25,B25-B26)</x:f>
        <x:v>1</x:v>
      </x:c>
      <x:c r="N19" s="54" t="b">
        <x:f>MIN(B19:B26)&gt;0</x:f>
        <x:v>1</x:v>
      </x:c>
      <x:c r="O19" s="54"/>
      <x:c r="P19" s="54"/>
    </x:row>
    <x:row r="20">
      <x:c r="A20" s="54" t="n">
        <x:v>2</x:v>
      </x:c>
      <x:c r="B20" s="54" t="n">
        <x:v>925</x:v>
      </x:c>
      <x:c r="C20" s="54" t="n">
        <x:v>961</x:v>
      </x:c>
      <x:c r="D20" s="54" t="n">
        <x:v>8</x:v>
      </x:c>
      <x:c r="E20" s="54" t="n">
        <x:v>34</x:v>
      </x:c>
      <x:c r="F20" s="54" t="n">
        <x:v>8</x:v>
      </x:c>
      <x:c r="G20" s="54" t="n">
        <x:v>7</x:v>
      </x:c>
      <x:c r="H20" s="54" t="n">
        <x:v>17</x:v>
      </x:c>
      <x:c r="I20" s="54" t="n">
        <x:v>7</x:v>
      </x:c>
      <x:c r="J20" s="54" t="n">
        <x:v>7</x:v>
      </x:c>
      <x:c r="K20" s="54"/>
      <x:c r="L20" s="54" t="str">
        <x:v>A2</x:v>
      </x:c>
      <x:c r="M20" s="54" t="n">
        <x:f>MIN(C19-C20,C20-C21,C21-C22,C22-C23,C23-C24,C24-C25,C25-C26)</x:f>
        <x:v>1</x:v>
      </x:c>
      <x:c r="N20" s="54" t="b">
        <x:f>MIN(C19:C26)&gt;0</x:f>
        <x:v>1</x:v>
      </x:c>
      <x:c r="O20" s="54"/>
      <x:c r="P20" s="54"/>
    </x:row>
    <x:row r="21">
      <x:c r="A21" s="54" t="n">
        <x:v>3</x:v>
      </x:c>
      <x:c r="B21" s="54" t="n">
        <x:v>924</x:v>
      </x:c>
      <x:c r="C21" s="54" t="n">
        <x:v>6</x:v>
      </x:c>
      <x:c r="D21" s="54" t="n">
        <x:v>6</x:v>
      </x:c>
      <x:c r="E21" s="54" t="n">
        <x:v>33</x:v>
      </x:c>
      <x:c r="F21" s="54" t="n">
        <x:v>7</x:v>
      </x:c>
      <x:c r="G21" s="54" t="n">
        <x:v>6</x:v>
      </x:c>
      <x:c r="H21" s="54" t="n">
        <x:v>16</x:v>
      </x:c>
      <x:c r="I21" s="54" t="n">
        <x:v>6</x:v>
      </x:c>
      <x:c r="J21" s="54" t="n">
        <x:v>6</x:v>
      </x:c>
      <x:c r="K21" s="54"/>
      <x:c r="L21" s="54" t="str">
        <x:v>A3</x:v>
      </x:c>
      <x:c r="M21" s="54" t="n">
        <x:f>MIN(D19-D20,D20-D21,D21-D22,D22-D23,D23-D24,D24-D25,D25-D26)</x:f>
        <x:v>1</x:v>
      </x:c>
      <x:c r="N21" s="54" t="b">
        <x:f>MIN(D19:D26)&gt;0</x:f>
        <x:v>1</x:v>
      </x:c>
      <x:c r="O21" s="54"/>
      <x:c r="P21" s="54"/>
    </x:row>
    <x:row r="22">
      <x:c r="A22" s="54" t="n">
        <x:v>4</x:v>
      </x:c>
      <x:c r="B22" s="54" t="n">
        <x:v>923</x:v>
      </x:c>
      <x:c r="C22" s="54" t="n">
        <x:v>5</x:v>
      </x:c>
      <x:c r="D22" s="54" t="n">
        <x:v>5</x:v>
      </x:c>
      <x:c r="E22" s="54" t="n">
        <x:v>31</x:v>
      </x:c>
      <x:c r="F22" s="54" t="n">
        <x:v>6</x:v>
      </x:c>
      <x:c r="G22" s="54" t="n">
        <x:v>5</x:v>
      </x:c>
      <x:c r="H22" s="54" t="n">
        <x:v>15</x:v>
      </x:c>
      <x:c r="I22" s="54" t="n">
        <x:v>5</x:v>
      </x:c>
      <x:c r="J22" s="54" t="n">
        <x:v>5</x:v>
      </x:c>
      <x:c r="K22" s="54"/>
      <x:c r="L22" s="54" t="str">
        <x:v>A4</x:v>
      </x:c>
      <x:c r="M22" s="54" t="n">
        <x:f>MIN(E19-E20,E20-E21,E21-E22,E22-E23,E23-E24,E24-E25,E25-E26)</x:f>
        <x:v>1</x:v>
      </x:c>
      <x:c r="N22" s="54" t="b">
        <x:f>MIN(E19:E26)&gt;0</x:f>
        <x:v>1</x:v>
      </x:c>
      <x:c r="O22" s="54"/>
      <x:c r="P22" s="54"/>
    </x:row>
    <x:row r="23">
      <x:c r="A23" s="54" t="n">
        <x:v>5</x:v>
      </x:c>
      <x:c r="B23" s="54" t="n">
        <x:v>922</x:v>
      </x:c>
      <x:c r="C23" s="54" t="n">
        <x:v>4</x:v>
      </x:c>
      <x:c r="D23" s="54" t="n">
        <x:v>4</x:v>
      </x:c>
      <x:c r="E23" s="54" t="n">
        <x:v>30</x:v>
      </x:c>
      <x:c r="F23" s="54" t="n">
        <x:v>5</x:v>
      </x:c>
      <x:c r="G23" s="54" t="n">
        <x:v>4</x:v>
      </x:c>
      <x:c r="H23" s="54" t="n">
        <x:v>14</x:v>
      </x:c>
      <x:c r="I23" s="54" t="n">
        <x:v>4</x:v>
      </x:c>
      <x:c r="J23" s="54" t="n">
        <x:v>4</x:v>
      </x:c>
      <x:c r="K23" s="54"/>
      <x:c r="L23" s="54" t="str">
        <x:v>A5</x:v>
      </x:c>
      <x:c r="M23" s="54" t="n">
        <x:f>MIN(F19-F20,F20-F21,F21-F22,F22-F23,F23-F24,F24-F25,F25-F26)</x:f>
        <x:v>1</x:v>
      </x:c>
      <x:c r="N23" s="54" t="b">
        <x:f>MIN(F19:F26)&gt;0</x:f>
        <x:v>1</x:v>
      </x:c>
      <x:c r="O23" s="54"/>
      <x:c r="P23" s="54"/>
    </x:row>
    <x:row r="24">
      <x:c r="A24" s="54" t="n">
        <x:v>6</x:v>
      </x:c>
      <x:c r="B24" s="54" t="n">
        <x:v>921</x:v>
      </x:c>
      <x:c r="C24" s="54" t="n">
        <x:v>3</x:v>
      </x:c>
      <x:c r="D24" s="54" t="n">
        <x:v>3</x:v>
      </x:c>
      <x:c r="E24" s="54" t="n">
        <x:v>29</x:v>
      </x:c>
      <x:c r="F24" s="54" t="n">
        <x:v>3</x:v>
      </x:c>
      <x:c r="G24" s="54" t="n">
        <x:v>3</x:v>
      </x:c>
      <x:c r="H24" s="54" t="n">
        <x:v>3</x:v>
      </x:c>
      <x:c r="I24" s="54" t="n">
        <x:v>3</x:v>
      </x:c>
      <x:c r="J24" s="54" t="n">
        <x:v>3</x:v>
      </x:c>
      <x:c r="K24" s="54"/>
      <x:c r="L24" s="54" t="str">
        <x:v>A6</x:v>
      </x:c>
      <x:c r="M24" s="54" t="n">
        <x:f>MIN(G19-G20,G20-G21,G21-G22,G22-G23,G23-G24,G24-G25,G25-G26)</x:f>
        <x:v>1</x:v>
      </x:c>
      <x:c r="N24" s="54" t="b">
        <x:f>MIN(G19:G26)&gt;0</x:f>
        <x:v>1</x:v>
      </x:c>
      <x:c r="O24" s="54"/>
      <x:c r="P24" s="54"/>
    </x:row>
    <x:row r="25">
      <x:c r="A25" s="54" t="n">
        <x:v>7</x:v>
      </x:c>
      <x:c r="B25" s="54" t="n">
        <x:v>2</x:v>
      </x:c>
      <x:c r="C25" s="54" t="n">
        <x:v>2</x:v>
      </x:c>
      <x:c r="D25" s="54" t="n">
        <x:v>2</x:v>
      </x:c>
      <x:c r="E25" s="54" t="n">
        <x:v>25</x:v>
      </x:c>
      <x:c r="F25" s="54" t="n">
        <x:v>2</x:v>
      </x:c>
      <x:c r="G25" s="54" t="n">
        <x:v>2</x:v>
      </x:c>
      <x:c r="H25" s="54" t="n">
        <x:v>2</x:v>
      </x:c>
      <x:c r="I25" s="54" t="n">
        <x:v>2</x:v>
      </x:c>
      <x:c r="J25" s="54" t="n">
        <x:v>2</x:v>
      </x:c>
      <x:c r="K25" s="54"/>
      <x:c r="L25" s="54" t="str">
        <x:v>A7</x:v>
      </x:c>
      <x:c r="M25" s="54" t="n">
        <x:f>MIN(H19-H20,H20-H21,H21-H22,H22-H23,H23-H24,H24-H25,H25-H26)</x:f>
        <x:v>1</x:v>
      </x:c>
      <x:c r="N25" s="54" t="b">
        <x:f>MIN(H19:H26)&gt;0</x:f>
        <x:v>1</x:v>
      </x:c>
      <x:c r="O25" s="54"/>
      <x:c r="P25" s="54"/>
    </x:row>
    <x:row r="26">
      <x:c r="A26" s="54" t="n">
        <x:v>8</x:v>
      </x:c>
      <x:c r="B26" s="54" t="n">
        <x:v>1</x:v>
      </x:c>
      <x:c r="C26" s="54" t="n">
        <x:v>1</x:v>
      </x:c>
      <x:c r="D26" s="54" t="n">
        <x:v>1</x:v>
      </x:c>
      <x:c r="E26" s="54" t="n">
        <x:v>1</x:v>
      </x:c>
      <x:c r="F26" s="54" t="n">
        <x:v>1</x:v>
      </x:c>
      <x:c r="G26" s="54" t="n">
        <x:v>1</x:v>
      </x:c>
      <x:c r="H26" s="54" t="n">
        <x:v>1</x:v>
      </x:c>
      <x:c r="I26" s="54" t="n">
        <x:v>1</x:v>
      </x:c>
      <x:c r="J26" s="54" t="n">
        <x:v>1</x:v>
      </x:c>
      <x:c r="K26" s="54"/>
      <x:c r="L26" s="54" t="str">
        <x:v>A8</x:v>
      </x:c>
      <x:c r="M26" s="54" t="n">
        <x:f>MIN(I19-I20,I20-I21,I21-I22,I22-I23,I23-I24,I24-I25,I25-I26)</x:f>
        <x:v>1</x:v>
      </x:c>
      <x:c r="N26" s="54" t="b">
        <x:f>MIN(I19:I26)&gt;0</x:f>
        <x:v>1</x:v>
      </x:c>
      <x:c r="O26" s="54"/>
      <x:c r="P26" s="54"/>
    </x:row>
    <x:row r="27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v>A9</x:v>
      </x:c>
      <x:c r="M27" s="54" t="n">
        <x:f>MIN(J19-J20,J20-J21,J21-J22,J22-J23,J23-J24,J24-J25,J25-J26)</x:f>
        <x:v>1</x:v>
      </x:c>
      <x:c r="N27" s="54" t="b">
        <x:f>MIN(J19:J26)&gt;0</x:f>
        <x:v>1</x:v>
      </x:c>
      <x:c r="O27" s="54"/>
      <x:c r="P27" s="54"/>
    </x:row>
    <x:row r="28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/>
      <x:c r="M28" s="54"/>
      <x:c r="N28" s="54"/>
      <x:c r="O28" s="54"/>
      <x:c r="P28" s="54"/>
    </x:row>
    <x:row r="29">
      <x:c r="A29" s="49" t="str">
        <x:v>Részpontok és az egész pontos minimax-eredmény</x:v>
      </x:c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54"/>
      <x:c r="O29" s="54"/>
      <x:c r="P29" s="54"/>
    </x:row>
    <x:row r="30">
      <x:c r="A30" s="22" t="str">
        <x:v>Objektum</x:v>
      </x:c>
      <x:c r="B30" s="22" t="str">
        <x:v>A1</x:v>
      </x:c>
      <x:c r="C30" s="22" t="str">
        <x:v>A2</x:v>
      </x:c>
      <x:c r="D30" s="22" t="str">
        <x:v>A3</x:v>
      </x:c>
      <x:c r="E30" s="22" t="str">
        <x:v>A4</x:v>
      </x:c>
      <x:c r="F30" s="22" t="str">
        <x:v>A5</x:v>
      </x:c>
      <x:c r="G30" s="22" t="str">
        <x:v>A6</x:v>
      </x:c>
      <x:c r="H30" s="22" t="str">
        <x:v>A7</x:v>
      </x:c>
      <x:c r="I30" s="22" t="str">
        <x:v>A8</x:v>
      </x:c>
      <x:c r="J30" s="22" t="str">
        <x:v>A9</x:v>
      </x:c>
      <x:c r="K30" s="22" t="str">
        <x:v>Összesen</x:v>
      </x:c>
      <x:c r="L30" s="22" t="str">
        <x:v>Eltérés 1000-től</x:v>
      </x:c>
      <x:c r="M30" s="22" t="str">
        <x:v>|Eltérés|</x:v>
      </x:c>
      <x:c r="N30" s="54"/>
      <x:c r="O30" s="54"/>
      <x:c r="P30" s="54"/>
    </x:row>
    <x:row r="31">
      <x:c r="A31" s="54" t="str">
        <x:v>O1</x:v>
      </x:c>
      <x:c r="B31" s="54" t="n">
        <x:f>INDEX($B$19:$B$26,B6)</x:f>
        <x:v>924</x:v>
      </x:c>
      <x:c r="C31" s="54" t="n">
        <x:f>INDEX($C$19:$C$26,C6)</x:f>
        <x:v>3</x:v>
      </x:c>
      <x:c r="D31" s="54" t="n">
        <x:f>INDEX($D$19:$D$26,D6)</x:f>
        <x:v>6</x:v>
      </x:c>
      <x:c r="E31" s="54" t="n">
        <x:f>INDEX($E$19:$E$26,E6)</x:f>
        <x:v>34</x:v>
      </x:c>
      <x:c r="F31" s="54" t="n">
        <x:f>INDEX($F$19:$F$26,F6)</x:f>
        <x:v>3</x:v>
      </x:c>
      <x:c r="G31" s="54" t="n">
        <x:f>INDEX($G$19:$G$26,G6)</x:f>
        <x:v>7</x:v>
      </x:c>
      <x:c r="H31" s="54" t="n">
        <x:f>INDEX($H$19:$H$26,H6)</x:f>
        <x:v>16</x:v>
      </x:c>
      <x:c r="I31" s="54" t="n">
        <x:f>INDEX($I$19:$I$26,I6)</x:f>
        <x:v>6</x:v>
      </x:c>
      <x:c r="J31" s="54" t="n">
        <x:f>INDEX($J$19:$J$26,J6)</x:f>
        <x:v>8</x:v>
      </x:c>
      <x:c r="K31" s="54" t="n">
        <x:f>SUM(B31:J31)</x:f>
        <x:v>1007</x:v>
      </x:c>
      <x:c r="L31" s="54" t="n">
        <x:f>K31-1000</x:f>
        <x:v>7</x:v>
      </x:c>
      <x:c r="M31" s="54" t="n">
        <x:f>ABS(L31)</x:f>
        <x:v>7</x:v>
      </x:c>
      <x:c r="N31" s="54"/>
      <x:c r="O31" s="54"/>
      <x:c r="P31" s="54"/>
    </x:row>
    <x:row r="32">
      <x:c r="A32" s="54" t="str">
        <x:v>O2</x:v>
      </x:c>
      <x:c r="B32" s="54" t="n">
        <x:f>INDEX($B$19:$B$26,B7)</x:f>
        <x:v>922</x:v>
      </x:c>
      <x:c r="C32" s="54" t="n">
        <x:f>INDEX($C$19:$C$26,C7)</x:f>
        <x:v>6</x:v>
      </x:c>
      <x:c r="D32" s="54" t="n">
        <x:f>INDEX($D$19:$D$26,D7)</x:f>
        <x:v>5</x:v>
      </x:c>
      <x:c r="E32" s="54" t="n">
        <x:f>INDEX($E$19:$E$26,E7)</x:f>
        <x:v>25</x:v>
      </x:c>
      <x:c r="F32" s="54" t="n">
        <x:f>INDEX($F$19:$F$26,F7)</x:f>
        <x:v>7</x:v>
      </x:c>
      <x:c r="G32" s="54" t="n">
        <x:f>INDEX($G$19:$G$26,G7)</x:f>
        <x:v>8</x:v>
      </x:c>
      <x:c r="H32" s="54" t="n">
        <x:f>INDEX($H$19:$H$26,H7)</x:f>
        <x:v>17</x:v>
      </x:c>
      <x:c r="I32" s="54" t="n">
        <x:f>INDEX($I$19:$I$26,I7)</x:f>
        <x:v>3</x:v>
      </x:c>
      <x:c r="J32" s="54" t="n">
        <x:f>INDEX($J$19:$J$26,J7)</x:f>
        <x:v>7</x:v>
      </x:c>
      <x:c r="K32" s="54" t="n">
        <x:f>SUM(B32:J32)</x:f>
        <x:v>1000</x:v>
      </x:c>
      <x:c r="L32" s="54" t="n">
        <x:f>K32-1000</x:f>
        <x:v>0</x:v>
      </x:c>
      <x:c r="M32" s="54" t="n">
        <x:f>ABS(L32)</x:f>
        <x:v>0</x:v>
      </x:c>
      <x:c r="N32" s="54"/>
      <x:c r="O32" s="54"/>
      <x:c r="P32" s="54"/>
    </x:row>
    <x:row r="33">
      <x:c r="A33" s="54" t="str">
        <x:v>O3</x:v>
      </x:c>
      <x:c r="B33" s="54" t="n">
        <x:f>INDEX($B$19:$B$26,B8)</x:f>
        <x:v>925</x:v>
      </x:c>
      <x:c r="C33" s="54" t="n">
        <x:f>INDEX($C$19:$C$26,C8)</x:f>
        <x:v>4</x:v>
      </x:c>
      <x:c r="D33" s="54" t="n">
        <x:f>INDEX($D$19:$D$26,D8)</x:f>
        <x:v>4</x:v>
      </x:c>
      <x:c r="E33" s="54" t="n">
        <x:f>INDEX($E$19:$E$26,E8)</x:f>
        <x:v>34</x:v>
      </x:c>
      <x:c r="F33" s="54" t="n">
        <x:f>INDEX($F$19:$F$26,F8)</x:f>
        <x:v>6</x:v>
      </x:c>
      <x:c r="G33" s="54" t="n">
        <x:f>INDEX($G$19:$G$26,G8)</x:f>
        <x:v>3</x:v>
      </x:c>
      <x:c r="H33" s="54" t="n">
        <x:f>INDEX($H$19:$H$26,H8)</x:f>
        <x:v>3</x:v>
      </x:c>
      <x:c r="I33" s="54" t="n">
        <x:f>INDEX($I$19:$I$26,I8)</x:f>
        <x:v>17</x:v>
      </x:c>
      <x:c r="J33" s="54" t="n">
        <x:f>INDEX($J$19:$J$26,J8)</x:f>
        <x:v>4</x:v>
      </x:c>
      <x:c r="K33" s="54" t="n">
        <x:f>SUM(B33:J33)</x:f>
        <x:v>1000</x:v>
      </x:c>
      <x:c r="L33" s="54" t="n">
        <x:f>K33-1000</x:f>
        <x:v>0</x:v>
      </x:c>
      <x:c r="M33" s="54" t="n">
        <x:f>ABS(L33)</x:f>
        <x:v>0</x:v>
      </x:c>
      <x:c r="N33" s="54"/>
      <x:c r="O33" s="54"/>
      <x:c r="P33" s="54"/>
    </x:row>
    <x:row r="34">
      <x:c r="A34" s="54" t="str">
        <x:v>O4</x:v>
      </x:c>
      <x:c r="B34" s="54" t="n">
        <x:f>INDEX($B$19:$B$26,B9)</x:f>
        <x:v>921</x:v>
      </x:c>
      <x:c r="C34" s="54" t="n">
        <x:f>INDEX($C$19:$C$26,C9)</x:f>
        <x:v>1</x:v>
      </x:c>
      <x:c r="D34" s="54" t="n">
        <x:f>INDEX($D$19:$D$26,D9)</x:f>
        <x:v>9</x:v>
      </x:c>
      <x:c r="E34" s="54" t="n">
        <x:f>INDEX($E$19:$E$26,E9)</x:f>
        <x:v>31</x:v>
      </x:c>
      <x:c r="F34" s="54" t="n">
        <x:f>INDEX($F$19:$F$26,F9)</x:f>
        <x:v>5</x:v>
      </x:c>
      <x:c r="G34" s="54" t="n">
        <x:f>INDEX($G$19:$G$26,G9)</x:f>
        <x:v>6</x:v>
      </x:c>
      <x:c r="H34" s="54" t="n">
        <x:f>INDEX($H$19:$H$26,H9)</x:f>
        <x:v>16</x:v>
      </x:c>
      <x:c r="I34" s="54" t="n">
        <x:f>INDEX($I$19:$I$26,I9)</x:f>
        <x:v>5</x:v>
      </x:c>
      <x:c r="J34" s="54" t="n">
        <x:f>INDEX($J$19:$J$26,J9)</x:f>
        <x:v>6</x:v>
      </x:c>
      <x:c r="K34" s="54" t="n">
        <x:f>SUM(B34:J34)</x:f>
        <x:v>1000</x:v>
      </x:c>
      <x:c r="L34" s="54" t="n">
        <x:f>K34-1000</x:f>
        <x:v>0</x:v>
      </x:c>
      <x:c r="M34" s="54" t="n">
        <x:f>ABS(L34)</x:f>
        <x:v>0</x:v>
      </x:c>
      <x:c r="N34" s="54"/>
      <x:c r="O34" s="54"/>
      <x:c r="P34" s="54"/>
    </x:row>
    <x:row r="35">
      <x:c r="A35" s="54" t="str">
        <x:v>O5</x:v>
      </x:c>
      <x:c r="B35" s="54" t="n">
        <x:f>INDEX($B$19:$B$26,B10)</x:f>
        <x:v>926</x:v>
      </x:c>
      <x:c r="C35" s="54" t="n">
        <x:f>INDEX($C$19:$C$26,C10)</x:f>
        <x:v>3</x:v>
      </x:c>
      <x:c r="D35" s="54" t="n">
        <x:f>INDEX($D$19:$D$26,D10)</x:f>
        <x:v>8</x:v>
      </x:c>
      <x:c r="E35" s="54" t="n">
        <x:f>INDEX($E$19:$E$26,E10)</x:f>
        <x:v>35</x:v>
      </x:c>
      <x:c r="F35" s="54" t="n">
        <x:f>INDEX($F$19:$F$26,F10)</x:f>
        <x:v>2</x:v>
      </x:c>
      <x:c r="G35" s="54" t="n">
        <x:f>INDEX($G$19:$G$26,G10)</x:f>
        <x:v>5</x:v>
      </x:c>
      <x:c r="H35" s="54" t="n">
        <x:f>INDEX($H$19:$H$26,H10)</x:f>
        <x:v>2</x:v>
      </x:c>
      <x:c r="I35" s="54" t="n">
        <x:f>INDEX($I$19:$I$26,I10)</x:f>
        <x:v>7</x:v>
      </x:c>
      <x:c r="J35" s="54" t="n">
        <x:f>INDEX($J$19:$J$26,J10)</x:f>
        <x:v>5</x:v>
      </x:c>
      <x:c r="K35" s="54" t="n">
        <x:f>SUM(B35:J35)</x:f>
        <x:v>993</x:v>
      </x:c>
      <x:c r="L35" s="54" t="n">
        <x:f>K35-1000</x:f>
        <x:v>-7</x:v>
      </x:c>
      <x:c r="M35" s="54" t="n">
        <x:f>ABS(L35)</x:f>
        <x:v>7</x:v>
      </x:c>
      <x:c r="N35" s="54"/>
      <x:c r="O35" s="54"/>
      <x:c r="P35" s="54"/>
    </x:row>
    <x:row r="36">
      <x:c r="A36" s="54" t="str">
        <x:v>O6</x:v>
      </x:c>
      <x:c r="B36" s="54" t="n">
        <x:f>INDEX($B$19:$B$26,B11)</x:f>
        <x:v>924</x:v>
      </x:c>
      <x:c r="C36" s="54" t="n">
        <x:f>INDEX($C$19:$C$26,C11)</x:f>
        <x:v>5</x:v>
      </x:c>
      <x:c r="D36" s="54" t="n">
        <x:f>INDEX($D$19:$D$26,D11)</x:f>
        <x:v>2</x:v>
      </x:c>
      <x:c r="E36" s="54" t="n">
        <x:f>INDEX($E$19:$E$26,E11)</x:f>
        <x:v>30</x:v>
      </x:c>
      <x:c r="F36" s="54" t="n">
        <x:f>INDEX($F$19:$F$26,F11)</x:f>
        <x:v>9</x:v>
      </x:c>
      <x:c r="G36" s="54" t="n">
        <x:f>INDEX($G$19:$G$26,G11)</x:f>
        <x:v>2</x:v>
      </x:c>
      <x:c r="H36" s="54" t="n">
        <x:f>INDEX($H$19:$H$26,H11)</x:f>
        <x:v>14</x:v>
      </x:c>
      <x:c r="I36" s="54" t="n">
        <x:f>INDEX($I$19:$I$26,I11)</x:f>
        <x:v>4</x:v>
      </x:c>
      <x:c r="J36" s="54" t="n">
        <x:f>INDEX($J$19:$J$26,J11)</x:f>
        <x:v>3</x:v>
      </x:c>
      <x:c r="K36" s="54" t="n">
        <x:f>SUM(B36:J36)</x:f>
        <x:v>993</x:v>
      </x:c>
      <x:c r="L36" s="54" t="n">
        <x:f>K36-1000</x:f>
        <x:v>-7</x:v>
      </x:c>
      <x:c r="M36" s="54" t="n">
        <x:f>ABS(L36)</x:f>
        <x:v>7</x:v>
      </x:c>
      <x:c r="N36" s="54"/>
      <x:c r="O36" s="54"/>
      <x:c r="P36" s="54"/>
    </x:row>
    <x:row r="37">
      <x:c r="A37" s="54" t="str">
        <x:v>O7</x:v>
      </x:c>
      <x:c r="B37" s="54" t="n">
        <x:f>INDEX($B$19:$B$26,B12)</x:f>
        <x:v>2</x:v>
      </x:c>
      <x:c r="C37" s="54" t="n">
        <x:f>INDEX($C$19:$C$26,C12)</x:f>
        <x:v>962</x:v>
      </x:c>
      <x:c r="D37" s="54" t="n">
        <x:f>INDEX($D$19:$D$26,D12)</x:f>
        <x:v>1</x:v>
      </x:c>
      <x:c r="E37" s="54" t="n">
        <x:f>INDEX($E$19:$E$26,E12)</x:f>
        <x:v>1</x:v>
      </x:c>
      <x:c r="F37" s="54" t="n">
        <x:f>INDEX($F$19:$F$26,F12)</x:f>
        <x:v>8</x:v>
      </x:c>
      <x:c r="G37" s="54" t="n">
        <x:f>INDEX($G$19:$G$26,G12)</x:f>
        <x:v>4</x:v>
      </x:c>
      <x:c r="H37" s="54" t="n">
        <x:f>INDEX($H$19:$H$26,H12)</x:f>
        <x:v>18</x:v>
      </x:c>
      <x:c r="I37" s="54" t="n">
        <x:f>INDEX($I$19:$I$26,I12)</x:f>
        <x:v>2</x:v>
      </x:c>
      <x:c r="J37" s="54" t="n">
        <x:f>INDEX($J$19:$J$26,J12)</x:f>
        <x:v>2</x:v>
      </x:c>
      <x:c r="K37" s="54" t="n">
        <x:f>SUM(B37:J37)</x:f>
        <x:v>1000</x:v>
      </x:c>
      <x:c r="L37" s="54" t="n">
        <x:f>K37-1000</x:f>
        <x:v>0</x:v>
      </x:c>
      <x:c r="M37" s="54" t="n">
        <x:f>ABS(L37)</x:f>
        <x:v>0</x:v>
      </x:c>
      <x:c r="N37" s="54"/>
      <x:c r="O37" s="54"/>
      <x:c r="P37" s="54"/>
    </x:row>
    <x:row r="38">
      <x:c r="A38" s="54" t="str">
        <x:v>O8</x:v>
      </x:c>
      <x:c r="B38" s="54" t="n">
        <x:f>INDEX($B$19:$B$26,B13)</x:f>
        <x:v>1</x:v>
      </x:c>
      <x:c r="C38" s="54" t="n">
        <x:f>INDEX($C$19:$C$26,C13)</x:f>
        <x:v>961</x:v>
      </x:c>
      <x:c r="D38" s="54" t="n">
        <x:f>INDEX($D$19:$D$26,D13)</x:f>
        <x:v>3</x:v>
      </x:c>
      <x:c r="E38" s="54" t="n">
        <x:f>INDEX($E$19:$E$26,E13)</x:f>
        <x:v>29</x:v>
      </x:c>
      <x:c r="F38" s="54" t="n">
        <x:f>INDEX($F$19:$F$26,F13)</x:f>
        <x:v>1</x:v>
      </x:c>
      <x:c r="G38" s="54" t="n">
        <x:f>INDEX($G$19:$G$26,G13)</x:f>
        <x:v>1</x:v>
      </x:c>
      <x:c r="H38" s="54" t="n">
        <x:f>INDEX($H$19:$H$26,H13)</x:f>
        <x:v>1</x:v>
      </x:c>
      <x:c r="I38" s="54" t="n">
        <x:f>INDEX($I$19:$I$26,I13)</x:f>
        <x:v>1</x:v>
      </x:c>
      <x:c r="J38" s="54" t="n">
        <x:f>INDEX($J$19:$J$26,J13)</x:f>
        <x:v>2</x:v>
      </x:c>
      <x:c r="K38" s="54" t="n">
        <x:f>SUM(B38:J38)</x:f>
        <x:v>1000</x:v>
      </x:c>
      <x:c r="L38" s="54" t="n">
        <x:f>K38-1000</x:f>
        <x:v>0</x:v>
      </x:c>
      <x:c r="M38" s="54" t="n">
        <x:f>ABS(L38)</x:f>
        <x:v>0</x:v>
      </x:c>
      <x:c r="N38" s="54"/>
      <x:c r="O38" s="54"/>
      <x:c r="P38" s="54"/>
    </x:row>
    <x:row r="39">
      <x:c r="A39" s="55" t="str">
        <x:v>O9 – új jelöltprofil X</x:v>
      </x:c>
      <x:c r="B39" s="55" t="n">
        <x:f>INDEX($B$19:$B$26,B14)</x:f>
        <x:v>926</x:v>
      </x:c>
      <x:c r="C39" s="55" t="n">
        <x:f>INDEX($C$19:$C$26,C14)</x:f>
        <x:v>6</x:v>
      </x:c>
      <x:c r="D39" s="55" t="n">
        <x:f>INDEX($D$19:$D$26,D14)</x:f>
        <x:v>9</x:v>
      </x:c>
      <x:c r="E39" s="55" t="n">
        <x:f>INDEX($E$19:$E$26,E14)</x:f>
        <x:v>35</x:v>
      </x:c>
      <x:c r="F39" s="55" t="n">
        <x:f>INDEX($F$19:$F$26,F14)</x:f>
        <x:v>9</x:v>
      </x:c>
      <x:c r="G39" s="55" t="n">
        <x:f>INDEX($G$19:$G$26,G14)</x:f>
        <x:v>8</x:v>
      </x:c>
      <x:c r="H39" s="55" t="n">
        <x:f>INDEX($H$19:$H$26,H14)</x:f>
        <x:v>3</x:v>
      </x:c>
      <x:c r="I39" s="55" t="n">
        <x:f>INDEX($I$19:$I$26,I14)</x:f>
        <x:v>7</x:v>
      </x:c>
      <x:c r="J39" s="55" t="n">
        <x:f>INDEX($J$19:$J$26,J14)</x:f>
        <x:v>4</x:v>
      </x:c>
      <x:c r="K39" s="55" t="n">
        <x:f>SUM(B39:J39)</x:f>
        <x:v>1007</x:v>
      </x:c>
      <x:c r="L39" s="55" t="n">
        <x:f>K39-1000</x:f>
        <x:v>7</x:v>
      </x:c>
      <x:c r="M39" s="55" t="n">
        <x:f>ABS(L39)</x:f>
        <x:v>7</x:v>
      </x:c>
      <x:c r="N39" s="54"/>
      <x:c r="O39" s="54"/>
      <x:c r="P39" s="54"/>
    </x:row>
    <x:row r="40">
      <x:c r="A40" s="54" t="str">
        <x:v>Összes kiosztott pont</x:v>
      </x:c>
      <x:c r="B40" s="54"/>
      <x:c r="C40" s="54"/>
      <x:c r="D40" s="54"/>
      <x:c r="E40" s="54"/>
      <x:c r="F40" s="54"/>
      <x:c r="G40" s="54"/>
      <x:c r="H40" s="54"/>
      <x:c r="I40" s="54"/>
      <x:c r="J40" s="54"/>
      <x:c r="K40" s="54" t="n">
        <x:f>SUM(K31:K39)</x:f>
        <x:v>9000</x:v>
      </x:c>
      <x:c r="L40" s="54" t="str">
        <x:v>Max |eltérés|</x:v>
      </x:c>
      <x:c r="M40" s="54" t="n">
        <x:f>MAX(M31:M39)</x:f>
        <x:v>7</x:v>
      </x:c>
      <x:c r="N40" s="54"/>
      <x:c r="O40" s="54"/>
      <x:c r="P40" s="54"/>
    </x:row>
    <x:row r="41">
      <x:c r="A41" s="54" t="str">
        <x:v>Abszolút eltérések összege</x:v>
      </x:c>
      <x:c r="B41" s="54"/>
      <x:c r="C41" s="54"/>
      <x:c r="D41" s="54"/>
      <x:c r="E41" s="54"/>
      <x:c r="F41" s="54"/>
      <x:c r="G41" s="54"/>
      <x:c r="H41" s="54"/>
      <x:c r="I41" s="54"/>
      <x:c r="J41" s="54"/>
      <x:c r="K41" s="54" t="n">
        <x:f>SUM(M31:M39)</x:f>
        <x:v>28</x:v>
      </x:c>
      <x:c r="L41" s="54"/>
      <x:c r="M41" s="54"/>
      <x:c r="N41" s="54"/>
      <x:c r="O41" s="54"/>
      <x:c r="P41" s="54"/>
    </x:row>
    <x:row r="42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/>
      <x:c r="M42" s="54"/>
      <x:c r="N42" s="54"/>
      <x:c r="O42" s="54"/>
      <x:c r="P42" s="54"/>
    </x:row>
    <x:row r="43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/>
      <x:c r="M43" s="54"/>
      <x:c r="N43" s="54"/>
      <x:c r="O43" s="54"/>
      <x:c r="P43" s="54"/>
    </x:row>
    <x:row r="44">
      <x:c r="A44" s="49" t="str">
        <x:v>Koalíciós dominanciabizonyítás: {O9=X, O1} rangpárja dominálja {O5, O6} rangpárját</x:v>
      </x:c>
      <x:c r="B44" s="49"/>
      <x:c r="C44" s="49"/>
      <x:c r="D44" s="49"/>
      <x:c r="E44" s="49"/>
      <x:c r="F44" s="49"/>
      <x:c r="G44" s="49"/>
      <x:c r="H44" s="49"/>
      <x:c r="I44" s="49"/>
      <x:c r="J44" s="54"/>
      <x:c r="K44" s="54"/>
      <x:c r="L44" s="54"/>
      <x:c r="M44" s="54"/>
      <x:c r="N44" s="54"/>
      <x:c r="O44" s="54"/>
      <x:c r="P44" s="54"/>
    </x:row>
    <x:row r="45">
      <x:c r="A45" s="22" t="str">
        <x:v>Attribútum</x:v>
      </x:c>
      <x:c r="B45" s="22" t="str">
        <x:v>Bal jobbik</x:v>
      </x:c>
      <x:c r="C45" s="22" t="str">
        <x:v>Bal rosszabb</x:v>
      </x:c>
      <x:c r="D45" s="22" t="str">
        <x:v>Jobb jobbik</x:v>
      </x:c>
      <x:c r="E45" s="22" t="str">
        <x:v>Jobb rosszabb</x:v>
      </x:c>
      <x:c r="F45" s="22" t="str">
        <x:v>Bal nem rosszabb?</x:v>
      </x:c>
      <x:c r="G45" s="22" t="str">
        <x:v>Van szigorú előny?</x:v>
      </x:c>
      <x:c r="H45" s="22" t="str">
        <x:v>Min. ranglépés-előny</x:v>
      </x:c>
      <x:c r="I45" s="22" t="str">
        <x:v>Pontkülönbség</x:v>
      </x:c>
      <x:c r="J45" s="54"/>
      <x:c r="K45" s="54"/>
      <x:c r="L45" s="54"/>
      <x:c r="M45" s="54"/>
      <x:c r="N45" s="54"/>
      <x:c r="O45" s="54"/>
      <x:c r="P45" s="54"/>
    </x:row>
    <x:row r="46">
      <x:c r="A46" s="54" t="str">
        <x:v>A1</x:v>
      </x:c>
      <x:c r="B46" s="54" t="n">
        <x:f>MIN(B$14,B$6)</x:f>
        <x:v>1</x:v>
      </x:c>
      <x:c r="C46" s="54" t="n">
        <x:f>MAX(B$14,B$6)</x:f>
        <x:v>3</x:v>
      </x:c>
      <x:c r="D46" s="54" t="n">
        <x:f>MIN(B$10,B$11)</x:f>
        <x:v>1</x:v>
      </x:c>
      <x:c r="E46" s="54" t="n">
        <x:f>MAX(B$10,B$11)</x:f>
        <x:v>3</x:v>
      </x:c>
      <x:c r="F46" s="54" t="b">
        <x:f>AND(B46&lt;=D46,C46&lt;=E46)</x:f>
        <x:v>1</x:v>
      </x:c>
      <x:c r="G46" s="54" t="b">
        <x:f>OR(B46&lt;D46,C46&lt;E46)</x:f>
        <x:v>0</x:v>
      </x:c>
      <x:c r="H46" s="54" t="n">
        <x:f>(D46-B46)+(E46-C46)</x:f>
        <x:v>0</x:v>
      </x:c>
      <x:c r="I46" s="54" t="n">
        <x:f>INDEX($B$19:$B$26,B46)+INDEX($B$19:$B$26,C46)-INDEX($B$19:$B$26,D46)-INDEX($B$19:$B$26,E46)</x:f>
        <x:v>0</x:v>
      </x:c>
      <x:c r="J46" s="54"/>
      <x:c r="K46" s="54"/>
      <x:c r="L46" s="54"/>
      <x:c r="M46" s="54"/>
      <x:c r="N46" s="54"/>
      <x:c r="O46" s="54"/>
      <x:c r="P46" s="54"/>
    </x:row>
    <x:row r="47">
      <x:c r="A47" s="54" t="str">
        <x:v>A2</x:v>
      </x:c>
      <x:c r="B47" s="54" t="n">
        <x:f>MIN(C$14,C$6)</x:f>
        <x:v>3</x:v>
      </x:c>
      <x:c r="C47" s="54" t="n">
        <x:f>MAX(C$14,C$6)</x:f>
        <x:v>6</x:v>
      </x:c>
      <x:c r="D47" s="54" t="n">
        <x:f>MIN(C$10,C$11)</x:f>
        <x:v>4</x:v>
      </x:c>
      <x:c r="E47" s="54" t="n">
        <x:f>MAX(C$10,C$11)</x:f>
        <x:v>6</x:v>
      </x:c>
      <x:c r="F47" s="54" t="b">
        <x:f>AND(B47&lt;=D47,C47&lt;=E47)</x:f>
        <x:v>1</x:v>
      </x:c>
      <x:c r="G47" s="54" t="b">
        <x:f>OR(B47&lt;D47,C47&lt;E47)</x:f>
        <x:v>1</x:v>
      </x:c>
      <x:c r="H47" s="54" t="n">
        <x:f>(D47-B47)+(E47-C47)</x:f>
        <x:v>1</x:v>
      </x:c>
      <x:c r="I47" s="54" t="n">
        <x:f>INDEX($C$19:$C$26,B47)+INDEX($C$19:$C$26,C47)-INDEX($C$19:$C$26,D47)-INDEX($C$19:$C$26,E47)</x:f>
        <x:v>1</x:v>
      </x:c>
      <x:c r="J47" s="54"/>
      <x:c r="K47" s="54"/>
      <x:c r="L47" s="54"/>
      <x:c r="M47" s="54"/>
      <x:c r="N47" s="54"/>
      <x:c r="O47" s="54"/>
      <x:c r="P47" s="54"/>
    </x:row>
    <x:row r="48">
      <x:c r="A48" s="54" t="str">
        <x:v>A3</x:v>
      </x:c>
      <x:c r="B48" s="54" t="n">
        <x:f>MIN(D$14,D$6)</x:f>
        <x:v>1</x:v>
      </x:c>
      <x:c r="C48" s="54" t="n">
        <x:f>MAX(D$14,D$6)</x:f>
        <x:v>3</x:v>
      </x:c>
      <x:c r="D48" s="54" t="n">
        <x:f>MIN(D$10,D$11)</x:f>
        <x:v>2</x:v>
      </x:c>
      <x:c r="E48" s="54" t="n">
        <x:f>MAX(D$10,D$11)</x:f>
        <x:v>7</x:v>
      </x:c>
      <x:c r="F48" s="54" t="b">
        <x:f>AND(B48&lt;=D48,C48&lt;=E48)</x:f>
        <x:v>1</x:v>
      </x:c>
      <x:c r="G48" s="54" t="b">
        <x:f>OR(B48&lt;D48,C48&lt;E48)</x:f>
        <x:v>1</x:v>
      </x:c>
      <x:c r="H48" s="54" t="n">
        <x:f>(D48-B48)+(E48-C48)</x:f>
        <x:v>5</x:v>
      </x:c>
      <x:c r="I48" s="54" t="n">
        <x:f>INDEX($D$19:$D$26,B48)+INDEX($D$19:$D$26,C48)-INDEX($D$19:$D$26,D48)-INDEX($D$19:$D$26,E48)</x:f>
        <x:v>5</x:v>
      </x:c>
      <x:c r="J48" s="54"/>
      <x:c r="K48" s="54"/>
      <x:c r="L48" s="54"/>
      <x:c r="M48" s="54"/>
      <x:c r="N48" s="54"/>
      <x:c r="O48" s="54"/>
      <x:c r="P48" s="54"/>
    </x:row>
    <x:row r="49">
      <x:c r="A49" s="54" t="str">
        <x:v>A4</x:v>
      </x:c>
      <x:c r="B49" s="54" t="n">
        <x:f>MIN(E$14,E$6)</x:f>
        <x:v>1</x:v>
      </x:c>
      <x:c r="C49" s="54" t="n">
        <x:f>MAX(E$14,E$6)</x:f>
        <x:v>2</x:v>
      </x:c>
      <x:c r="D49" s="54" t="n">
        <x:f>MIN(E$10,E$11)</x:f>
        <x:v>1</x:v>
      </x:c>
      <x:c r="E49" s="54" t="n">
        <x:f>MAX(E$10,E$11)</x:f>
        <x:v>5</x:v>
      </x:c>
      <x:c r="F49" s="54" t="b">
        <x:f>AND(B49&lt;=D49,C49&lt;=E49)</x:f>
        <x:v>1</x:v>
      </x:c>
      <x:c r="G49" s="54" t="b">
        <x:f>OR(B49&lt;D49,C49&lt;E49)</x:f>
        <x:v>1</x:v>
      </x:c>
      <x:c r="H49" s="54" t="n">
        <x:f>(D49-B49)+(E49-C49)</x:f>
        <x:v>3</x:v>
      </x:c>
      <x:c r="I49" s="54" t="n">
        <x:f>INDEX($E$19:$E$26,B49)+INDEX($E$19:$E$26,C49)-INDEX($E$19:$E$26,D49)-INDEX($E$19:$E$26,E49)</x:f>
        <x:v>4</x:v>
      </x:c>
      <x:c r="J49" s="54"/>
      <x:c r="K49" s="54"/>
      <x:c r="L49" s="54"/>
      <x:c r="M49" s="54"/>
      <x:c r="N49" s="54"/>
      <x:c r="O49" s="54"/>
      <x:c r="P49" s="54"/>
    </x:row>
    <x:row r="50">
      <x:c r="A50" s="54" t="str">
        <x:v>A5</x:v>
      </x:c>
      <x:c r="B50" s="54" t="n">
        <x:f>MIN(F$14,F$6)</x:f>
        <x:v>1</x:v>
      </x:c>
      <x:c r="C50" s="54" t="n">
        <x:f>MAX(F$14,F$6)</x:f>
        <x:v>6</x:v>
      </x:c>
      <x:c r="D50" s="54" t="n">
        <x:f>MIN(F$10,F$11)</x:f>
        <x:v>1</x:v>
      </x:c>
      <x:c r="E50" s="54" t="n">
        <x:f>MAX(F$10,F$11)</x:f>
        <x:v>7</x:v>
      </x:c>
      <x:c r="F50" s="54" t="b">
        <x:f>AND(B50&lt;=D50,C50&lt;=E50)</x:f>
        <x:v>1</x:v>
      </x:c>
      <x:c r="G50" s="54" t="b">
        <x:f>OR(B50&lt;D50,C50&lt;E50)</x:f>
        <x:v>1</x:v>
      </x:c>
      <x:c r="H50" s="54" t="n">
        <x:f>(D50-B50)+(E50-C50)</x:f>
        <x:v>1</x:v>
      </x:c>
      <x:c r="I50" s="54" t="n">
        <x:f>INDEX($F$19:$F$26,B50)+INDEX($F$19:$F$26,C50)-INDEX($F$19:$F$26,D50)-INDEX($F$19:$F$26,E50)</x:f>
        <x:v>1</x:v>
      </x:c>
      <x:c r="J50" s="54"/>
      <x:c r="K50" s="54"/>
      <x:c r="L50" s="54"/>
      <x:c r="M50" s="54"/>
      <x:c r="N50" s="54"/>
      <x:c r="O50" s="54"/>
      <x:c r="P50" s="54"/>
    </x:row>
    <x:row r="51">
      <x:c r="A51" s="54" t="str">
        <x:v>A6</x:v>
      </x:c>
      <x:c r="B51" s="54" t="n">
        <x:f>MIN(G$14,G$6)</x:f>
        <x:v>1</x:v>
      </x:c>
      <x:c r="C51" s="54" t="n">
        <x:f>MAX(G$14,G$6)</x:f>
        <x:v>2</x:v>
      </x:c>
      <x:c r="D51" s="54" t="n">
        <x:f>MIN(G$10,G$11)</x:f>
        <x:v>4</x:v>
      </x:c>
      <x:c r="E51" s="54" t="n">
        <x:f>MAX(G$10,G$11)</x:f>
        <x:v>7</x:v>
      </x:c>
      <x:c r="F51" s="54" t="b">
        <x:f>AND(B51&lt;=D51,C51&lt;=E51)</x:f>
        <x:v>1</x:v>
      </x:c>
      <x:c r="G51" s="54" t="b">
        <x:f>OR(B51&lt;D51,C51&lt;E51)</x:f>
        <x:v>1</x:v>
      </x:c>
      <x:c r="H51" s="54" t="n">
        <x:f>(D51-B51)+(E51-C51)</x:f>
        <x:v>8</x:v>
      </x:c>
      <x:c r="I51" s="54" t="n">
        <x:f>INDEX($G$19:$G$26,B51)+INDEX($G$19:$G$26,C51)-INDEX($G$19:$G$26,D51)-INDEX($G$19:$G$26,E51)</x:f>
        <x:v>8</x:v>
      </x:c>
      <x:c r="J51" s="54"/>
      <x:c r="K51" s="54"/>
      <x:c r="L51" s="54"/>
      <x:c r="M51" s="54"/>
      <x:c r="N51" s="54"/>
      <x:c r="O51" s="54"/>
      <x:c r="P51" s="54"/>
    </x:row>
    <x:row r="52">
      <x:c r="A52" s="54" t="str">
        <x:v>A7</x:v>
      </x:c>
      <x:c r="B52" s="54" t="n">
        <x:f>MIN(H$14,H$6)</x:f>
        <x:v>3</x:v>
      </x:c>
      <x:c r="C52" s="54" t="n">
        <x:f>MAX(H$14,H$6)</x:f>
        <x:v>6</x:v>
      </x:c>
      <x:c r="D52" s="54" t="n">
        <x:f>MIN(H$10,H$11)</x:f>
        <x:v>5</x:v>
      </x:c>
      <x:c r="E52" s="54" t="n">
        <x:f>MAX(H$10,H$11)</x:f>
        <x:v>7</x:v>
      </x:c>
      <x:c r="F52" s="54" t="b">
        <x:f>AND(B52&lt;=D52,C52&lt;=E52)</x:f>
        <x:v>1</x:v>
      </x:c>
      <x:c r="G52" s="54" t="b">
        <x:f>OR(B52&lt;D52,C52&lt;E52)</x:f>
        <x:v>1</x:v>
      </x:c>
      <x:c r="H52" s="54" t="n">
        <x:f>(D52-B52)+(E52-C52)</x:f>
        <x:v>3</x:v>
      </x:c>
      <x:c r="I52" s="54" t="n">
        <x:f>INDEX($H$19:$H$26,B52)+INDEX($H$19:$H$26,C52)-INDEX($H$19:$H$26,D52)-INDEX($H$19:$H$26,E52)</x:f>
        <x:v>3</x:v>
      </x:c>
      <x:c r="J52" s="54"/>
      <x:c r="K52" s="54"/>
      <x:c r="L52" s="54"/>
      <x:c r="M52" s="54"/>
      <x:c r="N52" s="54"/>
      <x:c r="O52" s="54"/>
      <x:c r="P52" s="54"/>
    </x:row>
    <x:row r="53">
      <x:c r="A53" s="54" t="str">
        <x:v>A8</x:v>
      </x:c>
      <x:c r="B53" s="54" t="n">
        <x:f>MIN(I$14,I$6)</x:f>
        <x:v>2</x:v>
      </x:c>
      <x:c r="C53" s="54" t="n">
        <x:f>MAX(I$14,I$6)</x:f>
        <x:v>3</x:v>
      </x:c>
      <x:c r="D53" s="54" t="n">
        <x:f>MIN(I$10,I$11)</x:f>
        <x:v>2</x:v>
      </x:c>
      <x:c r="E53" s="54" t="n">
        <x:f>MAX(I$10,I$11)</x:f>
        <x:v>5</x:v>
      </x:c>
      <x:c r="F53" s="54" t="b">
        <x:f>AND(B53&lt;=D53,C53&lt;=E53)</x:f>
        <x:v>1</x:v>
      </x:c>
      <x:c r="G53" s="54" t="b">
        <x:f>OR(B53&lt;D53,C53&lt;E53)</x:f>
        <x:v>1</x:v>
      </x:c>
      <x:c r="H53" s="54" t="n">
        <x:f>(D53-B53)+(E53-C53)</x:f>
        <x:v>2</x:v>
      </x:c>
      <x:c r="I53" s="54" t="n">
        <x:f>INDEX($I$19:$I$26,B53)+INDEX($I$19:$I$26,C53)-INDEX($I$19:$I$26,D53)-INDEX($I$19:$I$26,E53)</x:f>
        <x:v>2</x:v>
      </x:c>
      <x:c r="J53" s="54"/>
      <x:c r="K53" s="54"/>
      <x:c r="L53" s="54"/>
      <x:c r="M53" s="54"/>
      <x:c r="N53" s="54"/>
      <x:c r="O53" s="54"/>
      <x:c r="P53" s="54"/>
    </x:row>
    <x:row r="54">
      <x:c r="A54" s="54" t="str">
        <x:v>A9</x:v>
      </x:c>
      <x:c r="B54" s="54" t="n">
        <x:f>MIN(J$14,J$6)</x:f>
        <x:v>1</x:v>
      </x:c>
      <x:c r="C54" s="54" t="n">
        <x:f>MAX(J$14,J$6)</x:f>
        <x:v>5</x:v>
      </x:c>
      <x:c r="D54" s="54" t="n">
        <x:f>MIN(J$10,J$11)</x:f>
        <x:v>4</x:v>
      </x:c>
      <x:c r="E54" s="54" t="n">
        <x:f>MAX(J$10,J$11)</x:f>
        <x:v>6</x:v>
      </x:c>
      <x:c r="F54" s="54" t="b">
        <x:f>AND(B54&lt;=D54,C54&lt;=E54)</x:f>
        <x:v>1</x:v>
      </x:c>
      <x:c r="G54" s="54" t="b">
        <x:f>OR(B54&lt;D54,C54&lt;E54)</x:f>
        <x:v>1</x:v>
      </x:c>
      <x:c r="H54" s="54" t="n">
        <x:f>(D54-B54)+(E54-C54)</x:f>
        <x:v>4</x:v>
      </x:c>
      <x:c r="I54" s="54" t="n">
        <x:f>INDEX($J$19:$J$26,B54)+INDEX($J$19:$J$26,C54)-INDEX($J$19:$J$26,D54)-INDEX($J$19:$J$26,E54)</x:f>
        <x:v>4</x:v>
      </x:c>
      <x:c r="J54" s="54"/>
      <x:c r="K54" s="54"/>
      <x:c r="L54" s="54"/>
      <x:c r="M54" s="54"/>
      <x:c r="N54" s="54"/>
      <x:c r="O54" s="54"/>
      <x:c r="P54" s="54"/>
    </x:row>
    <x:row r="55">
      <x:c r="A55" s="54" t="str">
        <x:v>Összes minimális ranglépés-előny</x:v>
      </x:c>
      <x:c r="B55" s="54"/>
      <x:c r="C55" s="54"/>
      <x:c r="D55" s="54"/>
      <x:c r="E55" s="54"/>
      <x:c r="F55" s="54"/>
      <x:c r="G55" s="54"/>
      <x:c r="H55" s="54" t="n">
        <x:f>SUM(H46:H54)</x:f>
        <x:v>27</x:v>
      </x:c>
      <x:c r="I55" s="54" t="n">
        <x:f>SUM(I46:I54)</x:f>
        <x:v>28</x:v>
      </x:c>
      <x:c r="J55" s="54"/>
      <x:c r="K55" s="54"/>
      <x:c r="L55" s="54"/>
      <x:c r="M55" s="54"/>
      <x:c r="N55" s="54"/>
      <x:c r="O55" s="54"/>
      <x:c r="P55" s="54"/>
    </x:row>
    <x:row r="56">
      <x:c r="A56" s="54" t="str">
        <x:v>Folytonos alsó korlát: 4t ≥ 27, ezért t ≥</x:v>
      </x:c>
      <x:c r="B56" s="54"/>
      <x:c r="C56" s="54"/>
      <x:c r="D56" s="54"/>
      <x:c r="E56" s="54"/>
      <x:c r="F56" s="54"/>
      <x:c r="G56" s="54"/>
      <x:c r="H56" s="54" t="n">
        <x:f>H55/4</x:f>
        <x:v>6.75</x:v>
      </x:c>
      <x:c r="I56" s="54" t="str">
        <x:v>pont</x:v>
      </x:c>
      <x:c r="J56" s="54"/>
      <x:c r="K56" s="54"/>
      <x:c r="L56" s="54"/>
      <x:c r="M56" s="54"/>
      <x:c r="N56" s="54"/>
      <x:c r="O56" s="54"/>
      <x:c r="P56" s="54"/>
    </x:row>
    <x:row r="57">
      <x:c r="A57" s="54" t="str">
        <x:v>Egész pontok mellett szükséges minimum</x:v>
      </x:c>
      <x:c r="B57" s="54"/>
      <x:c r="C57" s="54"/>
      <x:c r="D57" s="54"/>
      <x:c r="E57" s="54"/>
      <x:c r="F57" s="54"/>
      <x:c r="G57" s="54"/>
      <x:c r="H57" s="54" t="n">
        <x:f>ROUNDUP(H56,0)</x:f>
        <x:v>7</x:v>
      </x:c>
      <x:c r="I57" s="54" t="str">
        <x:v>pont</x:v>
      </x:c>
      <x:c r="J57" s="54"/>
      <x:c r="K57" s="54"/>
      <x:c r="L57" s="54"/>
      <x:c r="M57" s="54"/>
      <x:c r="N57" s="54"/>
      <x:c r="O57" s="54"/>
      <x:c r="P57" s="54"/>
    </x:row>
    <x:row r="58">
      <x:c r="A58" s="54" t="str">
        <x:v>A megadott megoldás max. eltérése</x:v>
      </x:c>
      <x:c r="B58" s="54"/>
      <x:c r="C58" s="54"/>
      <x:c r="D58" s="54"/>
      <x:c r="E58" s="54"/>
      <x:c r="F58" s="54"/>
      <x:c r="G58" s="54"/>
      <x:c r="H58" s="54" t="n">
        <x:f>M40</x:f>
        <x:v>7</x:v>
      </x:c>
      <x:c r="I58" s="54" t="str">
        <x:v>pont</x:v>
      </x:c>
      <x:c r="J58" s="54"/>
      <x:c r="K58" s="54"/>
      <x:c r="L58" s="54"/>
      <x:c r="M58" s="54"/>
      <x:c r="N58" s="54"/>
      <x:c r="O58" s="54"/>
      <x:c r="P58" s="54"/>
    </x:row>
    <x:row r="59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/>
      <x:c r="M59" s="54"/>
      <x:c r="N59" s="54"/>
      <x:c r="O59" s="54"/>
      <x:c r="P59" s="54"/>
    </x:row>
    <x:row r="60" ht="34" customHeight="1">
      <x:c r="A60" s="42" t="str">
        <x:v>Következtetés: mind a kilenc objektum 1000 pontos egyenlősége lehetetlen, mert akkor U(O9)+U(O1)=2000 és U(O5)+U(O6)=2000 lenne, miközben a szigorú monotonitás miatt U(O9)+U(O1)&gt;U(O5)+U(O6). A teljes pontkeret 9000; az egész pontos minimax-optimum maximális eltérése 7 pont.</x:v>
      </x:c>
      <x:c r="B60" s="42"/>
      <x:c r="C60" s="42"/>
      <x:c r="D60" s="42"/>
      <x:c r="E60" s="42"/>
      <x:c r="F60" s="42"/>
      <x:c r="G60" s="42"/>
      <x:c r="H60" s="42"/>
      <x:c r="I60" s="42"/>
      <x:c r="J60" s="42"/>
      <x:c r="K60" s="42"/>
      <x:c r="L60" s="42"/>
      <x:c r="M60" s="42"/>
      <x:c r="N60" s="54"/>
      <x:c r="O60" s="54"/>
      <x:c r="P60" s="54"/>
    </x:row>
    <x:row r="61" ht="34" customHeight="1">
      <x:c r="A61" s="42"/>
      <x:c r="B61" s="42"/>
      <x:c r="C61" s="42"/>
      <x:c r="D61" s="42"/>
      <x:c r="E61" s="42"/>
      <x:c r="F61" s="42"/>
      <x:c r="G61" s="42"/>
      <x:c r="H61" s="42"/>
      <x:c r="I61" s="42"/>
      <x:c r="J61" s="42"/>
      <x:c r="K61" s="42"/>
      <x:c r="L61" s="42"/>
      <x:c r="M61" s="42"/>
      <x:c r="N61" s="54"/>
      <x:c r="O61" s="54"/>
      <x:c r="P61" s="54"/>
    </x:row>
  </x:sheetData>
  <x:mergeCells>
    <x:mergeCell ref="A1:M1"/>
    <x:mergeCell ref="A2:M3"/>
    <x:mergeCell ref="M5:P5"/>
    <x:mergeCell ref="A17:K17"/>
    <x:mergeCell ref="A29:M29"/>
    <x:mergeCell ref="A40:J40"/>
    <x:mergeCell ref="A41:J41"/>
    <x:mergeCell ref="A44:I44"/>
    <x:mergeCell ref="A55:G55"/>
    <x:mergeCell ref="A56:G56"/>
    <x:mergeCell ref="A57:G57"/>
    <x:mergeCell ref="A58:G58"/>
    <x:mergeCell ref="A60:M61"/>
  </x:mergeCells>
  <x:conditionalFormatting sqref="K31:K39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L31:L39">
    <x:cfRule type="expression" dxfId="0" priority="2">
      <x:formula>L31&gt;0</x:formula>
    </x:cfRule>
    <x:cfRule type="expression" dxfId="1" priority="3">
      <x:formula>L31&lt;0</x:formula>
    </x:cfRule>
  </x:conditionalFormatting>
  <x:conditionalFormatting sqref="P7:P14">
    <x:cfRule type="expression" dxfId="2" priority="4">
      <x:formula>P7=TRUE</x:formula>
    </x:cfRule>
  </x:conditionalFormatting>
  <x:pageMargins left="0.7" right="0.7" top="0.75" bottom="0.75" header="0.3" footer="0.3"/>
  <x:drawing xmlns:r="http://schemas.openxmlformats.org/officeDocument/2006/relationships" r:id="Radcf30c7d35e47b7"/>
</x:worksheet>
</file>