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A08BCA7B-47AA-47D6-8E12-3E8BF092DD5C}" xr6:coauthVersionLast="45" xr6:coauthVersionMax="45" xr10:uidLastSave="{00000000-0000-0000-0000-000000000000}"/>
  <bookViews>
    <workbookView xWindow="-110" yWindow="-110" windowWidth="19420" windowHeight="10560" xr2:uid="{CFE95059-015B-4C22-B0C1-3CEFC8F2B2AA}"/>
  </bookViews>
  <sheets>
    <sheet name="kuratorium" sheetId="1" r:id="rId1"/>
    <sheet name="cocostd" sheetId="4" r:id="rId2"/>
    <sheet name="cocoy0" sheetId="3" r:id="rId3"/>
    <sheet name="1sor_1oszlop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0" i="1" l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S29" i="1"/>
  <c r="R29" i="1"/>
  <c r="Q31" i="1"/>
  <c r="Q32" i="1"/>
  <c r="Q33" i="1"/>
  <c r="Q34" i="1"/>
  <c r="Q35" i="1"/>
  <c r="Q36" i="1"/>
  <c r="Q37" i="1"/>
  <c r="Q30" i="1"/>
  <c r="P31" i="1"/>
  <c r="P32" i="1"/>
  <c r="P33" i="1"/>
  <c r="P34" i="1"/>
  <c r="P35" i="1"/>
  <c r="P36" i="1"/>
  <c r="P37" i="1"/>
  <c r="P30" i="1"/>
  <c r="O31" i="1"/>
  <c r="O32" i="1"/>
  <c r="O33" i="1"/>
  <c r="O34" i="1"/>
  <c r="O35" i="1"/>
  <c r="O36" i="1"/>
  <c r="O37" i="1"/>
  <c r="O30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G37" i="1"/>
  <c r="G36" i="1"/>
  <c r="G35" i="1"/>
  <c r="G34" i="1"/>
  <c r="G33" i="1"/>
  <c r="G32" i="1"/>
  <c r="G31" i="1"/>
  <c r="G30" i="1"/>
  <c r="G29" i="1"/>
  <c r="S19" i="1"/>
  <c r="S21" i="1"/>
  <c r="S18" i="1"/>
  <c r="L34" i="3"/>
  <c r="K34" i="3"/>
  <c r="J34" i="3"/>
  <c r="I34" i="3"/>
  <c r="L33" i="3"/>
  <c r="K33" i="3"/>
  <c r="J33" i="3"/>
  <c r="I33" i="3"/>
  <c r="L32" i="3"/>
  <c r="K32" i="3"/>
  <c r="J32" i="3"/>
  <c r="I32" i="3"/>
  <c r="L31" i="3"/>
  <c r="K31" i="3"/>
  <c r="J31" i="3"/>
  <c r="I31" i="3"/>
  <c r="L30" i="3"/>
  <c r="K30" i="3"/>
  <c r="J30" i="3"/>
  <c r="I30" i="3"/>
  <c r="L29" i="3"/>
  <c r="K29" i="3"/>
  <c r="J29" i="3"/>
  <c r="I29" i="3"/>
  <c r="L28" i="3"/>
  <c r="K28" i="3"/>
  <c r="J28" i="3"/>
  <c r="I28" i="3"/>
  <c r="H34" i="3"/>
  <c r="H33" i="3"/>
  <c r="H32" i="3"/>
  <c r="H31" i="3"/>
  <c r="H30" i="3"/>
  <c r="H29" i="3"/>
  <c r="H28" i="3"/>
  <c r="F37" i="3"/>
  <c r="E37" i="3"/>
  <c r="D37" i="3"/>
  <c r="C37" i="3"/>
  <c r="B37" i="3"/>
  <c r="F27" i="3"/>
  <c r="E27" i="3"/>
  <c r="D27" i="3"/>
  <c r="C27" i="3"/>
  <c r="B27" i="3"/>
  <c r="R18" i="1"/>
  <c r="R19" i="1"/>
  <c r="R20" i="1"/>
  <c r="R21" i="1"/>
  <c r="R22" i="1"/>
  <c r="R23" i="1"/>
  <c r="R24" i="1"/>
  <c r="R17" i="1"/>
  <c r="Q18" i="1"/>
  <c r="Q19" i="1"/>
  <c r="Q20" i="1"/>
  <c r="Q21" i="1"/>
  <c r="Q22" i="1"/>
  <c r="Q23" i="1"/>
  <c r="Q24" i="1"/>
  <c r="Q17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G24" i="1"/>
  <c r="K24" i="1"/>
  <c r="K23" i="1"/>
  <c r="K22" i="1"/>
  <c r="K21" i="1"/>
  <c r="K20" i="1"/>
  <c r="K19" i="1"/>
  <c r="K18" i="1"/>
  <c r="K17" i="1"/>
  <c r="O16" i="1"/>
  <c r="N16" i="1"/>
  <c r="M16" i="1"/>
  <c r="L16" i="1"/>
  <c r="K16" i="1"/>
  <c r="G23" i="1"/>
  <c r="G22" i="1"/>
  <c r="G21" i="1"/>
  <c r="G20" i="1"/>
  <c r="G19" i="1"/>
  <c r="G18" i="1"/>
  <c r="G17" i="1"/>
  <c r="G16" i="1"/>
  <c r="L8" i="1"/>
  <c r="J12" i="1"/>
  <c r="L12" i="1" s="1"/>
  <c r="J11" i="1"/>
  <c r="L11" i="1" s="1"/>
  <c r="J10" i="1"/>
  <c r="L10" i="1" s="1"/>
  <c r="J9" i="1"/>
  <c r="L9" i="1" s="1"/>
  <c r="J8" i="1"/>
  <c r="J7" i="1"/>
  <c r="L7" i="1" s="1"/>
  <c r="J6" i="1"/>
  <c r="L6" i="1" s="1"/>
  <c r="J5" i="1"/>
  <c r="L5" i="1" s="1"/>
  <c r="O5" i="1"/>
  <c r="G5" i="1"/>
  <c r="G6" i="1"/>
  <c r="G7" i="1"/>
  <c r="G8" i="1"/>
  <c r="G9" i="1"/>
  <c r="G10" i="1"/>
  <c r="G11" i="1"/>
  <c r="G12" i="1"/>
  <c r="G4" i="1"/>
</calcChain>
</file>

<file path=xl/sharedStrings.xml><?xml version="1.0" encoding="utf-8"?>
<sst xmlns="http://schemas.openxmlformats.org/spreadsheetml/2006/main" count="282" uniqueCount="151">
  <si>
    <t>pályázat</t>
  </si>
  <si>
    <t>szavazás</t>
  </si>
  <si>
    <t>sorrend</t>
  </si>
  <si>
    <t>%</t>
  </si>
  <si>
    <t>sz2</t>
  </si>
  <si>
    <t>xxxx</t>
  </si>
  <si>
    <t>x1</t>
  </si>
  <si>
    <t>x2</t>
  </si>
  <si>
    <t>x3</t>
  </si>
  <si>
    <t>x4</t>
  </si>
  <si>
    <t>x5</t>
  </si>
  <si>
    <t>ár</t>
  </si>
  <si>
    <t>eFt</t>
  </si>
  <si>
    <t>irány</t>
  </si>
  <si>
    <t>többletélet</t>
  </si>
  <si>
    <t>év</t>
  </si>
  <si>
    <t>objektum</t>
  </si>
  <si>
    <t>rg1</t>
  </si>
  <si>
    <t>rg2</t>
  </si>
  <si>
    <t>rg3</t>
  </si>
  <si>
    <t>rg4</t>
  </si>
  <si>
    <t>rg5</t>
  </si>
  <si>
    <t>rg6</t>
  </si>
  <si>
    <t>rg7</t>
  </si>
  <si>
    <t>rg8</t>
  </si>
  <si>
    <t>rg9</t>
  </si>
  <si>
    <t>rg10</t>
  </si>
  <si>
    <t>rg11</t>
  </si>
  <si>
    <t>rg12</t>
  </si>
  <si>
    <t>rg13</t>
  </si>
  <si>
    <t>rg14</t>
  </si>
  <si>
    <t>rg15</t>
  </si>
  <si>
    <t>fesztáv</t>
  </si>
  <si>
    <t>max mag</t>
  </si>
  <si>
    <t>nyomaték</t>
  </si>
  <si>
    <t>…</t>
  </si>
  <si>
    <t>kockázat</t>
  </si>
  <si>
    <t>x1&amp;x2</t>
  </si>
  <si>
    <t>év/fő</t>
  </si>
  <si>
    <t>fő</t>
  </si>
  <si>
    <t>össz többlet</t>
  </si>
  <si>
    <t>életminőség</t>
  </si>
  <si>
    <t>x6</t>
  </si>
  <si>
    <t>rangsor</t>
  </si>
  <si>
    <t>életveszély</t>
  </si>
  <si>
    <t>hónap</t>
  </si>
  <si>
    <t>x7</t>
  </si>
  <si>
    <t>Y(x8)</t>
  </si>
  <si>
    <t>OAM</t>
  </si>
  <si>
    <t>Y0</t>
  </si>
  <si>
    <t>naiv</t>
  </si>
  <si>
    <t>Azonos�t�:</t>
  </si>
  <si>
    <t>Objektumok:</t>
  </si>
  <si>
    <t>Attrib�tumok:</t>
  </si>
  <si>
    <t>Lepcs�k:</t>
  </si>
  <si>
    <t>Eltol�s:</t>
  </si>
  <si>
    <t>Le�r�s:</t>
  </si>
  <si>
    <t>COCO Y0: 7286220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</si>
  <si>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</si>
  <si>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</si>
  <si>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</si>
  <si>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</si>
  <si>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</si>
  <si>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</si>
  <si>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</si>
  <si>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</si>
  <si>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</si>
  <si>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</si>
  <si>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</si>
  <si>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</si>
  <si>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</si>
  <si>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</si>
  <si>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</si>
  <si>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L�pcs�k(1)</t>
  </si>
  <si>
    <t>S1</t>
  </si>
  <si>
    <t>(978.7+7)/(2)=492.8</t>
  </si>
  <si>
    <t>(12+7)/(2)=9.5</t>
  </si>
  <si>
    <t>(10+990.6)/(2)=500.3</t>
  </si>
  <si>
    <t>(7+7)/(2)=7</t>
  </si>
  <si>
    <t>(7+24)/(2)=15.5</t>
  </si>
  <si>
    <t>S2</t>
  </si>
  <si>
    <t>(977.7+6)/(2)=491.8</t>
  </si>
  <si>
    <t>(11+6)/(2)=8.5</t>
  </si>
  <si>
    <t>(9+989.6)/(2)=499.3</t>
  </si>
  <si>
    <t>(6+6)/(2)=6</t>
  </si>
  <si>
    <t>(6+23)/(2)=14.5</t>
  </si>
  <si>
    <t>S3</t>
  </si>
  <si>
    <t>(976.7+5)/(2)=490.85</t>
  </si>
  <si>
    <t>(5+5)/(2)=5</t>
  </si>
  <si>
    <t>(8+988.6)/(2)=498.3</t>
  </si>
  <si>
    <t>(5+22)/(2)=13.5</t>
  </si>
  <si>
    <t>S4</t>
  </si>
  <si>
    <t>(975.7+4)/(2)=489.85</t>
  </si>
  <si>
    <t>(4+4)/(2)=4</t>
  </si>
  <si>
    <t>(7+987.6)/(2)=497.3</t>
  </si>
  <si>
    <t>(4+21)/(2)=12.5</t>
  </si>
  <si>
    <t>S5</t>
  </si>
  <si>
    <t>(974.7+3)/(2)=488.85</t>
  </si>
  <si>
    <t>(3+3)/(2)=3</t>
  </si>
  <si>
    <t>(3+979.7)/(2)=491.35</t>
  </si>
  <si>
    <t>(3+6)/(2)=4.5</t>
  </si>
  <si>
    <t>S6</t>
  </si>
  <si>
    <t>(973.7+2)/(2)=487.85</t>
  </si>
  <si>
    <t>(2+2)/(2)=2</t>
  </si>
  <si>
    <t>(2+978.7)/(2)=490.35</t>
  </si>
  <si>
    <t>(2+5)/(2)=3.5</t>
  </si>
  <si>
    <t>S7</t>
  </si>
  <si>
    <t>(972.7+1)/(2)=486.85</t>
  </si>
  <si>
    <t>(1+1)/(2)=1</t>
  </si>
  <si>
    <t>(1+977.7)/(2)=489.35</t>
  </si>
  <si>
    <t>S8</t>
  </si>
  <si>
    <t>(971.7+0)/(2)=485.85</t>
  </si>
  <si>
    <t>(0+0)/(2)=0</t>
  </si>
  <si>
    <t>(0+976.7)/(2)=488.35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</si>
  <si>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</si>
  <si>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</si>
  <si>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</si>
  <si>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</si>
  <si>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</si>
  <si>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</si>
  <si>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</si>
  <si>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S8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</si>
  <si>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</si>
  <si>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</si>
  <si>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</si>
  <si>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</si>
  <si>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</si>
  <si>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</si>
  <si>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</si>
  <si>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1.35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</si>
  <si>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0.06 mp (0 p)</t>
    </r>
  </si>
  <si>
    <t>model</t>
  </si>
  <si>
    <t>támogatásra méltóság indexe</t>
  </si>
  <si>
    <t>Y=ár</t>
  </si>
  <si>
    <t>COCO STD: 2521213</t>
  </si>
  <si>
    <t>Y(A5)</t>
  </si>
  <si>
    <t>(0+1691.6)/(2)=845.8</t>
  </si>
  <si>
    <t>(7612.3+0)/(2)=3806.15</t>
  </si>
  <si>
    <t>(2537.4+14695.9)/(2)=8616.65</t>
  </si>
  <si>
    <t>(0+528.6)/(2)=264.3</t>
  </si>
  <si>
    <t>(6449.3+0)/(2)=3224.65</t>
  </si>
  <si>
    <t>(4546.2+0)/(2)=2273.1</t>
  </si>
  <si>
    <t>(2537.4+6872.2)/(2)=4704.8</t>
  </si>
  <si>
    <t>(0+5920.7)/(2)=2960.35</t>
  </si>
  <si>
    <t>COCO:STD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</si>
  <si>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1.34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</si>
  <si>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0.04 mp (0 p)</t>
    </r>
  </si>
  <si>
    <t>becslés</t>
  </si>
  <si>
    <t>árelőny</t>
  </si>
  <si>
    <t>https://miau.my-x.hu/cocoy0</t>
  </si>
  <si>
    <t xml:space="preserve">https://miau.my-x.hu/cocostd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</si>
</sst>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0" xfId="0" applyNumberFormat="1"/>
    <xf numFmtId="0" fontId="0" fillId="4" borderId="0" xfId="0" applyFill="1"/>
    <xf numFmtId="2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2"/>
    <xf numFmtId="0" fontId="0" fillId="0" borderId="0" xfId="0" applyAlignment="1">
      <alignment horizontal="center"/>
    </xf>
    <xf numFmtId="9" fontId="0" fillId="0" borderId="0" xfId="1" applyFont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7F971D5-CC54-464E-9494-BB6075CB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E400EA3-9F63-4883-A0E8-12E99EFD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cocostd" TargetMode="External"/><Relationship Id="rId1" Type="http://schemas.openxmlformats.org/officeDocument/2006/relationships/hyperlink" Target="https://miau.my-x.hu/myx-free/coco/test/252121320200529115850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cocoy0" TargetMode="External"/><Relationship Id="rId1" Type="http://schemas.openxmlformats.org/officeDocument/2006/relationships/hyperlink" Target="https://miau.my-x.hu/myx-free/coco/test/7286220202005291143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A9F3-64D7-4B37-900A-87DBB73F07D7}">
  <dimension ref="B1:S37"/>
  <sheetViews>
    <sheetView tabSelected="1" zoomScale="60" workbookViewId="0"/>
  </sheetViews>
  <sheetFormatPr defaultRowHeight="14.5" x14ac:dyDescent="0.35"/>
  <cols>
    <col min="8" max="8" width="11.26953125" bestFit="1" customWidth="1"/>
    <col min="11" max="11" width="19.90625" customWidth="1"/>
    <col min="12" max="12" width="10.81640625" bestFit="1" customWidth="1"/>
    <col min="13" max="13" width="10.90625" bestFit="1" customWidth="1"/>
    <col min="14" max="14" width="9.81640625" bestFit="1" customWidth="1"/>
  </cols>
  <sheetData>
    <row r="1" spans="2:18" x14ac:dyDescent="0.35">
      <c r="H1" t="s">
        <v>38</v>
      </c>
      <c r="I1" t="s">
        <v>3</v>
      </c>
      <c r="J1" t="s">
        <v>38</v>
      </c>
      <c r="K1" t="s">
        <v>39</v>
      </c>
      <c r="L1" t="s">
        <v>15</v>
      </c>
      <c r="M1" t="s">
        <v>43</v>
      </c>
      <c r="N1" t="s">
        <v>45</v>
      </c>
      <c r="O1" t="s">
        <v>12</v>
      </c>
    </row>
    <row r="2" spans="2:18" x14ac:dyDescent="0.35">
      <c r="G2" t="s">
        <v>13</v>
      </c>
      <c r="H2">
        <v>0</v>
      </c>
      <c r="I2">
        <v>1</v>
      </c>
      <c r="J2">
        <v>0</v>
      </c>
      <c r="K2">
        <v>0</v>
      </c>
      <c r="L2">
        <v>0</v>
      </c>
      <c r="M2">
        <v>1</v>
      </c>
      <c r="N2">
        <v>0</v>
      </c>
      <c r="O2">
        <v>1</v>
      </c>
    </row>
    <row r="3" spans="2:18" x14ac:dyDescent="0.35">
      <c r="C3" t="s">
        <v>3</v>
      </c>
      <c r="G3" t="s">
        <v>48</v>
      </c>
      <c r="H3" t="s">
        <v>6</v>
      </c>
      <c r="I3" t="s">
        <v>7</v>
      </c>
      <c r="J3" t="s">
        <v>8</v>
      </c>
      <c r="K3" s="4" t="s">
        <v>9</v>
      </c>
      <c r="L3" s="4" t="s">
        <v>10</v>
      </c>
      <c r="M3" s="4" t="s">
        <v>42</v>
      </c>
      <c r="N3" s="4" t="s">
        <v>46</v>
      </c>
      <c r="O3" s="4" t="s">
        <v>47</v>
      </c>
    </row>
    <row r="4" spans="2:18" x14ac:dyDescent="0.35">
      <c r="B4" t="s">
        <v>0</v>
      </c>
      <c r="C4" t="s">
        <v>1</v>
      </c>
      <c r="D4" t="s">
        <v>4</v>
      </c>
      <c r="E4" t="s">
        <v>2</v>
      </c>
      <c r="G4" t="str">
        <f>B4</f>
        <v>pályázat</v>
      </c>
      <c r="H4" s="2" t="s">
        <v>14</v>
      </c>
      <c r="I4" s="2" t="s">
        <v>36</v>
      </c>
      <c r="J4" s="2" t="s">
        <v>37</v>
      </c>
      <c r="K4" s="2" t="s">
        <v>39</v>
      </c>
      <c r="L4" s="2" t="s">
        <v>40</v>
      </c>
      <c r="M4" s="2" t="s">
        <v>41</v>
      </c>
      <c r="N4" s="2" t="s">
        <v>44</v>
      </c>
      <c r="O4" s="2" t="s">
        <v>11</v>
      </c>
    </row>
    <row r="5" spans="2:18" x14ac:dyDescent="0.35">
      <c r="B5">
        <v>1</v>
      </c>
      <c r="C5">
        <v>29</v>
      </c>
      <c r="G5">
        <f t="shared" ref="G5:G12" si="0">B5</f>
        <v>1</v>
      </c>
      <c r="H5">
        <v>4</v>
      </c>
      <c r="I5">
        <v>98</v>
      </c>
      <c r="J5">
        <f>H5*I5/100</f>
        <v>3.92</v>
      </c>
      <c r="K5">
        <v>18</v>
      </c>
      <c r="L5" s="3">
        <f>J5*K5</f>
        <v>70.56</v>
      </c>
      <c r="M5">
        <v>2</v>
      </c>
      <c r="N5">
        <v>0</v>
      </c>
      <c r="O5">
        <f>18*800</f>
        <v>14400</v>
      </c>
    </row>
    <row r="6" spans="2:18" x14ac:dyDescent="0.35">
      <c r="B6">
        <v>2</v>
      </c>
      <c r="C6">
        <v>77</v>
      </c>
      <c r="G6">
        <f t="shared" si="0"/>
        <v>2</v>
      </c>
      <c r="H6">
        <v>10</v>
      </c>
      <c r="I6">
        <v>90</v>
      </c>
      <c r="J6">
        <f t="shared" ref="J6:J12" si="1">H6*I6/100</f>
        <v>9</v>
      </c>
      <c r="K6">
        <v>1</v>
      </c>
      <c r="L6" s="3">
        <f t="shared" ref="L6:L12" si="2">J6*K6</f>
        <v>9</v>
      </c>
      <c r="M6">
        <v>1</v>
      </c>
      <c r="N6">
        <v>60</v>
      </c>
      <c r="O6">
        <v>2400</v>
      </c>
    </row>
    <row r="7" spans="2:18" x14ac:dyDescent="0.35">
      <c r="B7">
        <v>3</v>
      </c>
      <c r="C7">
        <v>39</v>
      </c>
      <c r="G7">
        <f t="shared" si="0"/>
        <v>3</v>
      </c>
      <c r="H7">
        <v>7</v>
      </c>
      <c r="I7">
        <v>99</v>
      </c>
      <c r="J7">
        <f t="shared" si="1"/>
        <v>6.93</v>
      </c>
      <c r="K7">
        <v>1</v>
      </c>
      <c r="L7" s="3">
        <f t="shared" si="2"/>
        <v>6.93</v>
      </c>
      <c r="M7">
        <v>3</v>
      </c>
      <c r="N7">
        <v>12</v>
      </c>
      <c r="O7">
        <v>5200</v>
      </c>
    </row>
    <row r="8" spans="2:18" x14ac:dyDescent="0.35">
      <c r="B8">
        <v>4</v>
      </c>
      <c r="C8" s="1">
        <v>100</v>
      </c>
      <c r="D8" t="s">
        <v>5</v>
      </c>
      <c r="E8">
        <v>1</v>
      </c>
      <c r="G8">
        <f t="shared" si="0"/>
        <v>4</v>
      </c>
      <c r="H8">
        <v>6</v>
      </c>
      <c r="I8">
        <v>80</v>
      </c>
      <c r="J8">
        <f t="shared" si="1"/>
        <v>4.8</v>
      </c>
      <c r="K8">
        <v>1</v>
      </c>
      <c r="L8" s="3">
        <f t="shared" si="2"/>
        <v>4.8</v>
      </c>
      <c r="M8">
        <v>4</v>
      </c>
      <c r="N8">
        <v>5</v>
      </c>
      <c r="O8">
        <v>6500</v>
      </c>
    </row>
    <row r="9" spans="2:18" x14ac:dyDescent="0.35">
      <c r="B9">
        <v>5</v>
      </c>
      <c r="C9">
        <v>34</v>
      </c>
      <c r="G9">
        <f t="shared" si="0"/>
        <v>5</v>
      </c>
      <c r="H9">
        <v>0.1</v>
      </c>
      <c r="I9">
        <v>88</v>
      </c>
      <c r="J9">
        <f t="shared" si="1"/>
        <v>8.8000000000000009E-2</v>
      </c>
      <c r="K9">
        <v>10000</v>
      </c>
      <c r="L9" s="3">
        <f t="shared" si="2"/>
        <v>880.00000000000011</v>
      </c>
      <c r="M9">
        <v>5</v>
      </c>
      <c r="N9">
        <v>200</v>
      </c>
      <c r="O9">
        <v>4300</v>
      </c>
    </row>
    <row r="10" spans="2:18" x14ac:dyDescent="0.35">
      <c r="B10">
        <v>6</v>
      </c>
      <c r="C10">
        <v>96</v>
      </c>
      <c r="G10">
        <f t="shared" si="0"/>
        <v>6</v>
      </c>
      <c r="H10">
        <v>0</v>
      </c>
      <c r="I10">
        <v>100</v>
      </c>
      <c r="J10">
        <f t="shared" si="1"/>
        <v>0</v>
      </c>
      <c r="K10">
        <v>0</v>
      </c>
      <c r="L10" s="3">
        <f t="shared" si="2"/>
        <v>0</v>
      </c>
      <c r="M10">
        <v>8</v>
      </c>
      <c r="N10">
        <v>0</v>
      </c>
      <c r="O10">
        <v>5600</v>
      </c>
    </row>
    <row r="11" spans="2:18" x14ac:dyDescent="0.35">
      <c r="B11">
        <v>7</v>
      </c>
      <c r="C11">
        <v>66</v>
      </c>
      <c r="G11">
        <f t="shared" si="0"/>
        <v>7</v>
      </c>
      <c r="H11">
        <v>4</v>
      </c>
      <c r="I11">
        <v>80</v>
      </c>
      <c r="J11">
        <f t="shared" si="1"/>
        <v>3.2</v>
      </c>
      <c r="K11">
        <v>1000</v>
      </c>
      <c r="L11" s="3">
        <f t="shared" si="2"/>
        <v>3200</v>
      </c>
      <c r="M11">
        <v>6</v>
      </c>
      <c r="N11">
        <v>100</v>
      </c>
      <c r="O11">
        <v>6100</v>
      </c>
    </row>
    <row r="12" spans="2:18" x14ac:dyDescent="0.35">
      <c r="B12">
        <v>8</v>
      </c>
      <c r="C12">
        <v>0</v>
      </c>
      <c r="G12">
        <f t="shared" si="0"/>
        <v>8</v>
      </c>
      <c r="H12">
        <v>0.1</v>
      </c>
      <c r="I12">
        <v>75</v>
      </c>
      <c r="J12">
        <f t="shared" si="1"/>
        <v>7.4999999999999997E-2</v>
      </c>
      <c r="K12">
        <v>130000</v>
      </c>
      <c r="L12" s="3">
        <f t="shared" si="2"/>
        <v>9750</v>
      </c>
      <c r="M12">
        <v>7</v>
      </c>
      <c r="N12">
        <v>100</v>
      </c>
      <c r="O12">
        <v>7200</v>
      </c>
    </row>
    <row r="15" spans="2:18" x14ac:dyDescent="0.35">
      <c r="R15" t="s">
        <v>132</v>
      </c>
    </row>
    <row r="16" spans="2:18" x14ac:dyDescent="0.35">
      <c r="G16" t="str">
        <f>G4</f>
        <v>pályázat</v>
      </c>
      <c r="K16" s="16" t="str">
        <f t="shared" ref="H16:O16" si="3">K4</f>
        <v>fő</v>
      </c>
      <c r="L16" s="16" t="str">
        <f t="shared" si="3"/>
        <v>össz többlet</v>
      </c>
      <c r="M16" s="16" t="str">
        <f t="shared" si="3"/>
        <v>életminőség</v>
      </c>
      <c r="N16" s="16" t="str">
        <f t="shared" si="3"/>
        <v>életveszély</v>
      </c>
      <c r="O16" s="16" t="str">
        <f t="shared" si="3"/>
        <v>ár</v>
      </c>
      <c r="P16" t="s">
        <v>49</v>
      </c>
      <c r="Q16" t="s">
        <v>50</v>
      </c>
      <c r="R16" t="s">
        <v>131</v>
      </c>
    </row>
    <row r="17" spans="7:19" x14ac:dyDescent="0.35">
      <c r="G17">
        <f t="shared" ref="G17:G24" si="4">G5</f>
        <v>1</v>
      </c>
      <c r="K17" s="16">
        <f>RANK(K5,K$5:K$12,K$2)</f>
        <v>4</v>
      </c>
      <c r="L17" s="16">
        <f t="shared" ref="L17:O17" si="5">RANK(L5,L$5:L$12,L$2)</f>
        <v>4</v>
      </c>
      <c r="M17" s="16">
        <f t="shared" si="5"/>
        <v>2</v>
      </c>
      <c r="N17" s="16">
        <f t="shared" si="5"/>
        <v>7</v>
      </c>
      <c r="O17" s="16">
        <f t="shared" si="5"/>
        <v>8</v>
      </c>
      <c r="P17">
        <v>1000</v>
      </c>
      <c r="Q17" s="5">
        <f>AVERAGE(K17:O17)</f>
        <v>5</v>
      </c>
      <c r="R17">
        <f>cocoy0!G38</f>
        <v>994.1</v>
      </c>
    </row>
    <row r="18" spans="7:19" x14ac:dyDescent="0.35">
      <c r="G18">
        <f t="shared" si="4"/>
        <v>2</v>
      </c>
      <c r="K18" s="16">
        <f t="shared" ref="K18:O24" si="6">RANK(K6,K$5:K$12,K$2)</f>
        <v>5</v>
      </c>
      <c r="L18" s="16">
        <f t="shared" si="6"/>
        <v>5</v>
      </c>
      <c r="M18" s="16">
        <f t="shared" si="6"/>
        <v>1</v>
      </c>
      <c r="N18" s="16">
        <f t="shared" si="6"/>
        <v>4</v>
      </c>
      <c r="O18" s="16">
        <f t="shared" si="6"/>
        <v>1</v>
      </c>
      <c r="P18">
        <v>1000</v>
      </c>
      <c r="Q18" s="5">
        <f t="shared" ref="Q18:Q24" si="7">AVERAGE(K18:O18)</f>
        <v>3.2</v>
      </c>
      <c r="R18">
        <f>cocoy0!G39</f>
        <v>1011.6</v>
      </c>
      <c r="S18">
        <f>O6</f>
        <v>2400</v>
      </c>
    </row>
    <row r="19" spans="7:19" x14ac:dyDescent="0.35">
      <c r="G19">
        <f t="shared" si="4"/>
        <v>3</v>
      </c>
      <c r="K19" s="16">
        <f t="shared" si="6"/>
        <v>5</v>
      </c>
      <c r="L19" s="16">
        <f t="shared" si="6"/>
        <v>6</v>
      </c>
      <c r="M19" s="16">
        <f t="shared" si="6"/>
        <v>3</v>
      </c>
      <c r="N19" s="16">
        <f t="shared" si="6"/>
        <v>5</v>
      </c>
      <c r="O19" s="16">
        <f t="shared" si="6"/>
        <v>3</v>
      </c>
      <c r="P19">
        <v>1000</v>
      </c>
      <c r="Q19" s="5">
        <f t="shared" si="7"/>
        <v>4.4000000000000004</v>
      </c>
      <c r="R19">
        <f>cocoy0!G40</f>
        <v>1005.6</v>
      </c>
      <c r="S19">
        <f>O7</f>
        <v>5200</v>
      </c>
    </row>
    <row r="20" spans="7:19" x14ac:dyDescent="0.35">
      <c r="G20">
        <f t="shared" si="4"/>
        <v>4</v>
      </c>
      <c r="K20" s="16">
        <f t="shared" si="6"/>
        <v>5</v>
      </c>
      <c r="L20" s="16">
        <f t="shared" si="6"/>
        <v>7</v>
      </c>
      <c r="M20" s="16">
        <f t="shared" si="6"/>
        <v>4</v>
      </c>
      <c r="N20" s="16">
        <f t="shared" si="6"/>
        <v>6</v>
      </c>
      <c r="O20" s="16">
        <f t="shared" si="6"/>
        <v>6</v>
      </c>
      <c r="P20">
        <v>1000</v>
      </c>
      <c r="Q20" s="5">
        <f t="shared" si="7"/>
        <v>5.6</v>
      </c>
      <c r="R20">
        <f>cocoy0!G41</f>
        <v>992.6</v>
      </c>
    </row>
    <row r="21" spans="7:19" x14ac:dyDescent="0.35">
      <c r="G21">
        <f t="shared" si="4"/>
        <v>5</v>
      </c>
      <c r="K21" s="16">
        <f t="shared" si="6"/>
        <v>2</v>
      </c>
      <c r="L21" s="16">
        <f t="shared" si="6"/>
        <v>3</v>
      </c>
      <c r="M21" s="16">
        <f t="shared" si="6"/>
        <v>5</v>
      </c>
      <c r="N21" s="16">
        <f t="shared" si="6"/>
        <v>1</v>
      </c>
      <c r="O21" s="16">
        <f t="shared" si="6"/>
        <v>2</v>
      </c>
      <c r="P21">
        <v>1000</v>
      </c>
      <c r="Q21" s="5">
        <f t="shared" si="7"/>
        <v>2.6</v>
      </c>
      <c r="R21">
        <f>cocoy0!G42</f>
        <v>1009.6</v>
      </c>
      <c r="S21">
        <f>O9</f>
        <v>4300</v>
      </c>
    </row>
    <row r="22" spans="7:19" x14ac:dyDescent="0.35">
      <c r="G22">
        <f t="shared" si="4"/>
        <v>6</v>
      </c>
      <c r="K22" s="16">
        <f t="shared" si="6"/>
        <v>8</v>
      </c>
      <c r="L22" s="16">
        <f t="shared" si="6"/>
        <v>8</v>
      </c>
      <c r="M22" s="16">
        <f t="shared" si="6"/>
        <v>8</v>
      </c>
      <c r="N22" s="16">
        <f t="shared" si="6"/>
        <v>7</v>
      </c>
      <c r="O22" s="16">
        <f t="shared" si="6"/>
        <v>4</v>
      </c>
      <c r="P22">
        <v>1000</v>
      </c>
      <c r="Q22" s="5">
        <f t="shared" si="7"/>
        <v>7</v>
      </c>
      <c r="R22">
        <f>cocoy0!G43</f>
        <v>987.6</v>
      </c>
    </row>
    <row r="23" spans="7:19" x14ac:dyDescent="0.35">
      <c r="G23">
        <f t="shared" si="4"/>
        <v>7</v>
      </c>
      <c r="K23" s="16">
        <f t="shared" si="6"/>
        <v>3</v>
      </c>
      <c r="L23" s="16">
        <f t="shared" si="6"/>
        <v>2</v>
      </c>
      <c r="M23" s="16">
        <f t="shared" si="6"/>
        <v>6</v>
      </c>
      <c r="N23" s="16">
        <f t="shared" si="6"/>
        <v>2</v>
      </c>
      <c r="O23" s="16">
        <f t="shared" si="6"/>
        <v>5</v>
      </c>
      <c r="P23">
        <v>1000</v>
      </c>
      <c r="Q23" s="5">
        <f t="shared" si="7"/>
        <v>3.6</v>
      </c>
      <c r="R23">
        <f>cocoy0!G44</f>
        <v>1000.1</v>
      </c>
    </row>
    <row r="24" spans="7:19" x14ac:dyDescent="0.35">
      <c r="G24">
        <f t="shared" si="4"/>
        <v>8</v>
      </c>
      <c r="K24" s="16">
        <f t="shared" si="6"/>
        <v>1</v>
      </c>
      <c r="L24" s="16">
        <f t="shared" si="6"/>
        <v>1</v>
      </c>
      <c r="M24" s="16">
        <f t="shared" si="6"/>
        <v>7</v>
      </c>
      <c r="N24" s="16">
        <f t="shared" si="6"/>
        <v>2</v>
      </c>
      <c r="O24" s="16">
        <f t="shared" si="6"/>
        <v>7</v>
      </c>
      <c r="P24">
        <v>1000</v>
      </c>
      <c r="Q24" s="5">
        <f t="shared" si="7"/>
        <v>3.6</v>
      </c>
      <c r="R24">
        <f>cocoy0!G45</f>
        <v>998.6</v>
      </c>
    </row>
    <row r="29" spans="7:19" x14ac:dyDescent="0.35">
      <c r="G29" t="str">
        <f>G16</f>
        <v>pályázat</v>
      </c>
      <c r="K29" t="str">
        <f>K16</f>
        <v>fő</v>
      </c>
      <c r="L29" t="str">
        <f t="shared" ref="L29:N29" si="8">L16</f>
        <v>össz többlet</v>
      </c>
      <c r="M29" t="str">
        <f t="shared" si="8"/>
        <v>életminőség</v>
      </c>
      <c r="N29" t="str">
        <f t="shared" si="8"/>
        <v>életveszély</v>
      </c>
      <c r="O29" t="s">
        <v>133</v>
      </c>
      <c r="P29" t="s">
        <v>147</v>
      </c>
      <c r="Q29" t="s">
        <v>148</v>
      </c>
      <c r="R29" t="str">
        <f>Q16</f>
        <v>naiv</v>
      </c>
      <c r="S29" t="str">
        <f t="shared" ref="S29:S37" si="9">R16</f>
        <v>model</v>
      </c>
    </row>
    <row r="30" spans="7:19" x14ac:dyDescent="0.35">
      <c r="G30">
        <f t="shared" ref="G30:G37" si="10">G17</f>
        <v>1</v>
      </c>
      <c r="K30">
        <f t="shared" ref="K30:N30" si="11">K17</f>
        <v>4</v>
      </c>
      <c r="L30">
        <f t="shared" si="11"/>
        <v>4</v>
      </c>
      <c r="M30">
        <f t="shared" si="11"/>
        <v>2</v>
      </c>
      <c r="N30">
        <f t="shared" si="11"/>
        <v>7</v>
      </c>
      <c r="O30">
        <f>O5</f>
        <v>14400</v>
      </c>
      <c r="P30">
        <f>cocostd!F38</f>
        <v>11154.1</v>
      </c>
      <c r="Q30" s="17">
        <f>(P30-O30)/O30</f>
        <v>-0.22540972222222219</v>
      </c>
      <c r="R30">
        <f t="shared" ref="R30:R37" si="12">Q17</f>
        <v>5</v>
      </c>
      <c r="S30">
        <f t="shared" si="9"/>
        <v>994.1</v>
      </c>
    </row>
    <row r="31" spans="7:19" x14ac:dyDescent="0.35">
      <c r="G31">
        <f t="shared" si="10"/>
        <v>2</v>
      </c>
      <c r="K31">
        <f t="shared" ref="K31:N31" si="13">K18</f>
        <v>5</v>
      </c>
      <c r="L31">
        <f t="shared" si="13"/>
        <v>5</v>
      </c>
      <c r="M31">
        <f t="shared" si="13"/>
        <v>1</v>
      </c>
      <c r="N31">
        <f t="shared" si="13"/>
        <v>4</v>
      </c>
      <c r="O31">
        <f t="shared" ref="O31:O37" si="14">O6</f>
        <v>2400</v>
      </c>
      <c r="P31">
        <f>cocostd!F39</f>
        <v>8616.7000000000007</v>
      </c>
      <c r="Q31" s="17">
        <f t="shared" ref="Q31:Q37" si="15">(P31-O31)/O31</f>
        <v>2.5902916666666669</v>
      </c>
      <c r="R31">
        <f t="shared" si="12"/>
        <v>3.2</v>
      </c>
      <c r="S31">
        <f t="shared" si="9"/>
        <v>1011.6</v>
      </c>
    </row>
    <row r="32" spans="7:19" x14ac:dyDescent="0.35">
      <c r="G32">
        <f t="shared" si="10"/>
        <v>3</v>
      </c>
      <c r="K32">
        <f t="shared" ref="K32:N32" si="16">K19</f>
        <v>5</v>
      </c>
      <c r="L32">
        <f t="shared" si="16"/>
        <v>6</v>
      </c>
      <c r="M32">
        <f t="shared" si="16"/>
        <v>3</v>
      </c>
      <c r="N32">
        <f t="shared" si="16"/>
        <v>5</v>
      </c>
      <c r="O32">
        <f t="shared" si="14"/>
        <v>5200</v>
      </c>
      <c r="P32">
        <f>cocostd!F40</f>
        <v>4704.8</v>
      </c>
      <c r="Q32" s="17">
        <f t="shared" si="15"/>
        <v>-9.5230769230769202E-2</v>
      </c>
      <c r="R32">
        <f t="shared" si="12"/>
        <v>4.4000000000000004</v>
      </c>
      <c r="S32">
        <f t="shared" si="9"/>
        <v>1005.6</v>
      </c>
    </row>
    <row r="33" spans="7:19" x14ac:dyDescent="0.35">
      <c r="G33">
        <f t="shared" si="10"/>
        <v>4</v>
      </c>
      <c r="K33">
        <f t="shared" ref="K33:N33" si="17">K20</f>
        <v>5</v>
      </c>
      <c r="L33">
        <f t="shared" si="17"/>
        <v>7</v>
      </c>
      <c r="M33">
        <f t="shared" si="17"/>
        <v>4</v>
      </c>
      <c r="N33">
        <f t="shared" si="17"/>
        <v>6</v>
      </c>
      <c r="O33">
        <f t="shared" si="14"/>
        <v>6500</v>
      </c>
      <c r="P33">
        <f>cocostd!F41</f>
        <v>4704.8</v>
      </c>
      <c r="Q33" s="17">
        <f t="shared" si="15"/>
        <v>-0.27618461538461536</v>
      </c>
      <c r="R33">
        <f t="shared" si="12"/>
        <v>5.6</v>
      </c>
      <c r="S33">
        <f t="shared" si="9"/>
        <v>992.6</v>
      </c>
    </row>
    <row r="34" spans="7:19" x14ac:dyDescent="0.35">
      <c r="G34">
        <f t="shared" si="10"/>
        <v>5</v>
      </c>
      <c r="K34">
        <f t="shared" ref="K34:N34" si="18">K21</f>
        <v>2</v>
      </c>
      <c r="L34">
        <f t="shared" si="18"/>
        <v>3</v>
      </c>
      <c r="M34">
        <f t="shared" si="18"/>
        <v>5</v>
      </c>
      <c r="N34">
        <f t="shared" si="18"/>
        <v>1</v>
      </c>
      <c r="O34">
        <f t="shared" si="14"/>
        <v>4300</v>
      </c>
      <c r="P34">
        <f>cocostd!F42</f>
        <v>5497.8</v>
      </c>
      <c r="Q34" s="17">
        <f t="shared" si="15"/>
        <v>0.27855813953488379</v>
      </c>
      <c r="R34">
        <f t="shared" si="12"/>
        <v>2.6</v>
      </c>
      <c r="S34">
        <f t="shared" si="9"/>
        <v>1009.6</v>
      </c>
    </row>
    <row r="35" spans="7:19" x14ac:dyDescent="0.35">
      <c r="G35">
        <f t="shared" si="10"/>
        <v>6</v>
      </c>
      <c r="K35">
        <f t="shared" ref="K35:N35" si="19">K22</f>
        <v>8</v>
      </c>
      <c r="L35">
        <f t="shared" si="19"/>
        <v>8</v>
      </c>
      <c r="M35">
        <f t="shared" si="19"/>
        <v>8</v>
      </c>
      <c r="N35">
        <f t="shared" si="19"/>
        <v>7</v>
      </c>
      <c r="O35">
        <f t="shared" si="14"/>
        <v>5600</v>
      </c>
      <c r="P35">
        <f>cocostd!F43</f>
        <v>2960.3</v>
      </c>
      <c r="Q35" s="17">
        <f t="shared" si="15"/>
        <v>-0.47137499999999999</v>
      </c>
      <c r="R35">
        <f t="shared" si="12"/>
        <v>7</v>
      </c>
      <c r="S35">
        <f t="shared" si="9"/>
        <v>987.6</v>
      </c>
    </row>
    <row r="36" spans="7:19" x14ac:dyDescent="0.35">
      <c r="G36">
        <f t="shared" si="10"/>
        <v>7</v>
      </c>
      <c r="K36">
        <f t="shared" ref="K36:N36" si="20">K23</f>
        <v>3</v>
      </c>
      <c r="L36">
        <f t="shared" si="20"/>
        <v>2</v>
      </c>
      <c r="M36">
        <f t="shared" si="20"/>
        <v>6</v>
      </c>
      <c r="N36">
        <f t="shared" si="20"/>
        <v>2</v>
      </c>
      <c r="O36">
        <f t="shared" si="14"/>
        <v>6100</v>
      </c>
      <c r="P36">
        <f>cocostd!F44</f>
        <v>6449.3</v>
      </c>
      <c r="Q36" s="17">
        <f t="shared" si="15"/>
        <v>5.7262295081967243E-2</v>
      </c>
      <c r="R36">
        <f t="shared" si="12"/>
        <v>3.6</v>
      </c>
      <c r="S36">
        <f t="shared" si="9"/>
        <v>1000.1</v>
      </c>
    </row>
    <row r="37" spans="7:19" x14ac:dyDescent="0.35">
      <c r="G37">
        <f t="shared" si="10"/>
        <v>8</v>
      </c>
      <c r="K37">
        <f t="shared" ref="K37:N37" si="21">K24</f>
        <v>1</v>
      </c>
      <c r="L37">
        <f t="shared" si="21"/>
        <v>1</v>
      </c>
      <c r="M37">
        <f t="shared" si="21"/>
        <v>7</v>
      </c>
      <c r="N37">
        <f t="shared" si="21"/>
        <v>2</v>
      </c>
      <c r="O37">
        <f t="shared" si="14"/>
        <v>7200</v>
      </c>
      <c r="P37">
        <f>cocostd!F45</f>
        <v>7612.3</v>
      </c>
      <c r="Q37" s="17">
        <f t="shared" si="15"/>
        <v>5.7263888888888913E-2</v>
      </c>
      <c r="R37">
        <f t="shared" si="12"/>
        <v>3.6</v>
      </c>
      <c r="S37">
        <f t="shared" si="9"/>
        <v>998.6</v>
      </c>
    </row>
  </sheetData>
  <phoneticPr fontId="2" type="noConversion"/>
  <conditionalFormatting sqref="Q17:Q2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7:R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0:Q3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0:R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S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BB2A-F04B-425F-A3B0-5F7DB1DF850D}">
  <dimension ref="A1:L59"/>
  <sheetViews>
    <sheetView workbookViewId="0"/>
  </sheetViews>
  <sheetFormatPr defaultRowHeight="14.5" x14ac:dyDescent="0.35"/>
  <sheetData>
    <row r="1" spans="1:12" ht="18" x14ac:dyDescent="0.35">
      <c r="A1" s="6"/>
      <c r="E1" s="15" t="s">
        <v>150</v>
      </c>
    </row>
    <row r="2" spans="1:12" x14ac:dyDescent="0.35">
      <c r="A2" s="7"/>
    </row>
    <row r="5" spans="1:12" ht="15" x14ac:dyDescent="0.35">
      <c r="A5" s="8" t="s">
        <v>51</v>
      </c>
      <c r="B5" s="9">
        <v>2521213</v>
      </c>
      <c r="C5" s="8" t="s">
        <v>52</v>
      </c>
      <c r="D5" s="9">
        <v>8</v>
      </c>
      <c r="E5" s="8" t="s">
        <v>53</v>
      </c>
      <c r="F5" s="9">
        <v>4</v>
      </c>
      <c r="G5" s="8" t="s">
        <v>54</v>
      </c>
      <c r="H5" s="9">
        <v>8</v>
      </c>
      <c r="I5" s="8" t="s">
        <v>55</v>
      </c>
      <c r="J5" s="9">
        <v>0</v>
      </c>
      <c r="K5" s="8" t="s">
        <v>56</v>
      </c>
      <c r="L5" s="9" t="s">
        <v>134</v>
      </c>
    </row>
    <row r="6" spans="1:12" ht="18.5" thickBot="1" x14ac:dyDescent="0.4">
      <c r="A6" s="6"/>
    </row>
    <row r="7" spans="1:12" ht="15" thickBot="1" x14ac:dyDescent="0.4">
      <c r="A7" s="10" t="s">
        <v>58</v>
      </c>
      <c r="B7" s="10" t="s">
        <v>59</v>
      </c>
      <c r="C7" s="10" t="s">
        <v>60</v>
      </c>
      <c r="D7" s="10" t="s">
        <v>61</v>
      </c>
      <c r="E7" s="10" t="s">
        <v>62</v>
      </c>
      <c r="F7" s="10" t="s">
        <v>135</v>
      </c>
    </row>
    <row r="8" spans="1:12" ht="15" thickBot="1" x14ac:dyDescent="0.4">
      <c r="A8" s="10" t="s">
        <v>65</v>
      </c>
      <c r="B8" s="11">
        <v>4</v>
      </c>
      <c r="C8" s="11">
        <v>4</v>
      </c>
      <c r="D8" s="11">
        <v>2</v>
      </c>
      <c r="E8" s="11">
        <v>7</v>
      </c>
      <c r="F8" s="11">
        <v>14400</v>
      </c>
    </row>
    <row r="9" spans="1:12" ht="15" thickBot="1" x14ac:dyDescent="0.4">
      <c r="A9" s="10" t="s">
        <v>66</v>
      </c>
      <c r="B9" s="11">
        <v>5</v>
      </c>
      <c r="C9" s="11">
        <v>5</v>
      </c>
      <c r="D9" s="11">
        <v>1</v>
      </c>
      <c r="E9" s="11">
        <v>4</v>
      </c>
      <c r="F9" s="11">
        <v>2400</v>
      </c>
    </row>
    <row r="10" spans="1:12" ht="15" thickBot="1" x14ac:dyDescent="0.4">
      <c r="A10" s="10" t="s">
        <v>67</v>
      </c>
      <c r="B10" s="11">
        <v>5</v>
      </c>
      <c r="C10" s="11">
        <v>6</v>
      </c>
      <c r="D10" s="11">
        <v>3</v>
      </c>
      <c r="E10" s="11">
        <v>5</v>
      </c>
      <c r="F10" s="11">
        <v>5200</v>
      </c>
    </row>
    <row r="11" spans="1:12" ht="15" thickBot="1" x14ac:dyDescent="0.4">
      <c r="A11" s="10" t="s">
        <v>68</v>
      </c>
      <c r="B11" s="11">
        <v>5</v>
      </c>
      <c r="C11" s="11">
        <v>7</v>
      </c>
      <c r="D11" s="11">
        <v>4</v>
      </c>
      <c r="E11" s="11">
        <v>6</v>
      </c>
      <c r="F11" s="11">
        <v>6500</v>
      </c>
    </row>
    <row r="12" spans="1:12" ht="15" thickBot="1" x14ac:dyDescent="0.4">
      <c r="A12" s="10" t="s">
        <v>69</v>
      </c>
      <c r="B12" s="11">
        <v>2</v>
      </c>
      <c r="C12" s="11">
        <v>3</v>
      </c>
      <c r="D12" s="11">
        <v>5</v>
      </c>
      <c r="E12" s="11">
        <v>1</v>
      </c>
      <c r="F12" s="11">
        <v>4300</v>
      </c>
    </row>
    <row r="13" spans="1:12" ht="15" thickBot="1" x14ac:dyDescent="0.4">
      <c r="A13" s="10" t="s">
        <v>70</v>
      </c>
      <c r="B13" s="11">
        <v>8</v>
      </c>
      <c r="C13" s="11">
        <v>8</v>
      </c>
      <c r="D13" s="11">
        <v>8</v>
      </c>
      <c r="E13" s="11">
        <v>7</v>
      </c>
      <c r="F13" s="11">
        <v>5600</v>
      </c>
    </row>
    <row r="14" spans="1:12" ht="15" thickBot="1" x14ac:dyDescent="0.4">
      <c r="A14" s="10" t="s">
        <v>71</v>
      </c>
      <c r="B14" s="11">
        <v>3</v>
      </c>
      <c r="C14" s="11">
        <v>2</v>
      </c>
      <c r="D14" s="11">
        <v>6</v>
      </c>
      <c r="E14" s="11">
        <v>2</v>
      </c>
      <c r="F14" s="11">
        <v>6100</v>
      </c>
    </row>
    <row r="15" spans="1:12" ht="15" thickBot="1" x14ac:dyDescent="0.4">
      <c r="A15" s="10" t="s">
        <v>72</v>
      </c>
      <c r="B15" s="11">
        <v>1</v>
      </c>
      <c r="C15" s="11">
        <v>1</v>
      </c>
      <c r="D15" s="11">
        <v>7</v>
      </c>
      <c r="E15" s="11">
        <v>2</v>
      </c>
      <c r="F15" s="11">
        <v>7200</v>
      </c>
    </row>
    <row r="16" spans="1:12" ht="18.5" thickBot="1" x14ac:dyDescent="0.4">
      <c r="A16" s="6"/>
    </row>
    <row r="17" spans="1:5" ht="15" thickBot="1" x14ac:dyDescent="0.4">
      <c r="A17" s="10" t="s">
        <v>73</v>
      </c>
      <c r="B17" s="10" t="s">
        <v>59</v>
      </c>
      <c r="C17" s="10" t="s">
        <v>60</v>
      </c>
      <c r="D17" s="10" t="s">
        <v>61</v>
      </c>
      <c r="E17" s="10" t="s">
        <v>62</v>
      </c>
    </row>
    <row r="18" spans="1:5" ht="20" thickBot="1" x14ac:dyDescent="0.4">
      <c r="A18" s="10" t="s">
        <v>74</v>
      </c>
      <c r="B18" s="11" t="s">
        <v>136</v>
      </c>
      <c r="C18" s="11" t="s">
        <v>137</v>
      </c>
      <c r="D18" s="11" t="s">
        <v>138</v>
      </c>
      <c r="E18" s="11" t="s">
        <v>112</v>
      </c>
    </row>
    <row r="19" spans="1:5" ht="20" thickBot="1" x14ac:dyDescent="0.4">
      <c r="A19" s="10" t="s">
        <v>80</v>
      </c>
      <c r="B19" s="11" t="s">
        <v>139</v>
      </c>
      <c r="C19" s="11" t="s">
        <v>140</v>
      </c>
      <c r="D19" s="11" t="s">
        <v>138</v>
      </c>
      <c r="E19" s="11" t="s">
        <v>112</v>
      </c>
    </row>
    <row r="20" spans="1:5" ht="15" thickBot="1" x14ac:dyDescent="0.4">
      <c r="A20" s="10" t="s">
        <v>86</v>
      </c>
      <c r="B20" s="11" t="s">
        <v>139</v>
      </c>
      <c r="C20" s="11" t="s">
        <v>141</v>
      </c>
      <c r="D20" s="11" t="s">
        <v>142</v>
      </c>
      <c r="E20" s="11" t="s">
        <v>112</v>
      </c>
    </row>
    <row r="21" spans="1:5" ht="15" thickBot="1" x14ac:dyDescent="0.4">
      <c r="A21" s="10" t="s">
        <v>91</v>
      </c>
      <c r="B21" s="11" t="s">
        <v>139</v>
      </c>
      <c r="C21" s="11" t="s">
        <v>141</v>
      </c>
      <c r="D21" s="11" t="s">
        <v>142</v>
      </c>
      <c r="E21" s="11" t="s">
        <v>112</v>
      </c>
    </row>
    <row r="22" spans="1:5" ht="15" thickBot="1" x14ac:dyDescent="0.4">
      <c r="A22" s="10" t="s">
        <v>96</v>
      </c>
      <c r="B22" s="11" t="s">
        <v>112</v>
      </c>
      <c r="C22" s="11" t="s">
        <v>112</v>
      </c>
      <c r="D22" s="11" t="s">
        <v>143</v>
      </c>
      <c r="E22" s="11" t="s">
        <v>112</v>
      </c>
    </row>
    <row r="23" spans="1:5" ht="15" thickBot="1" x14ac:dyDescent="0.4">
      <c r="A23" s="10" t="s">
        <v>101</v>
      </c>
      <c r="B23" s="11" t="s">
        <v>112</v>
      </c>
      <c r="C23" s="11" t="s">
        <v>112</v>
      </c>
      <c r="D23" s="11" t="s">
        <v>143</v>
      </c>
      <c r="E23" s="11" t="s">
        <v>112</v>
      </c>
    </row>
    <row r="24" spans="1:5" ht="15" thickBot="1" x14ac:dyDescent="0.4">
      <c r="A24" s="10" t="s">
        <v>106</v>
      </c>
      <c r="B24" s="11" t="s">
        <v>112</v>
      </c>
      <c r="C24" s="11" t="s">
        <v>112</v>
      </c>
      <c r="D24" s="11" t="s">
        <v>143</v>
      </c>
      <c r="E24" s="11" t="s">
        <v>112</v>
      </c>
    </row>
    <row r="25" spans="1:5" ht="15" thickBot="1" x14ac:dyDescent="0.4">
      <c r="A25" s="10" t="s">
        <v>110</v>
      </c>
      <c r="B25" s="11" t="s">
        <v>112</v>
      </c>
      <c r="C25" s="11" t="s">
        <v>112</v>
      </c>
      <c r="D25" s="11" t="s">
        <v>143</v>
      </c>
      <c r="E25" s="11" t="s">
        <v>112</v>
      </c>
    </row>
    <row r="26" spans="1:5" ht="18.5" thickBot="1" x14ac:dyDescent="0.4">
      <c r="A26" s="6"/>
    </row>
    <row r="27" spans="1:5" ht="15" thickBot="1" x14ac:dyDescent="0.4">
      <c r="A27" s="10" t="s">
        <v>114</v>
      </c>
      <c r="B27" s="10" t="s">
        <v>59</v>
      </c>
      <c r="C27" s="10" t="s">
        <v>60</v>
      </c>
      <c r="D27" s="10" t="s">
        <v>61</v>
      </c>
      <c r="E27" s="10" t="s">
        <v>62</v>
      </c>
    </row>
    <row r="28" spans="1:5" ht="15" thickBot="1" x14ac:dyDescent="0.4">
      <c r="A28" s="10" t="s">
        <v>74</v>
      </c>
      <c r="B28" s="11">
        <v>845.8</v>
      </c>
      <c r="C28" s="11">
        <v>3806.1</v>
      </c>
      <c r="D28" s="11">
        <v>8616.7000000000007</v>
      </c>
      <c r="E28" s="11">
        <v>0</v>
      </c>
    </row>
    <row r="29" spans="1:5" ht="15" thickBot="1" x14ac:dyDescent="0.4">
      <c r="A29" s="10" t="s">
        <v>80</v>
      </c>
      <c r="B29" s="11">
        <v>264.3</v>
      </c>
      <c r="C29" s="11">
        <v>3224.6</v>
      </c>
      <c r="D29" s="11">
        <v>8616.7000000000007</v>
      </c>
      <c r="E29" s="11">
        <v>0</v>
      </c>
    </row>
    <row r="30" spans="1:5" ht="15" thickBot="1" x14ac:dyDescent="0.4">
      <c r="A30" s="10" t="s">
        <v>86</v>
      </c>
      <c r="B30" s="11">
        <v>264.3</v>
      </c>
      <c r="C30" s="11">
        <v>2273.1</v>
      </c>
      <c r="D30" s="11">
        <v>4704.8</v>
      </c>
      <c r="E30" s="11">
        <v>0</v>
      </c>
    </row>
    <row r="31" spans="1:5" ht="15" thickBot="1" x14ac:dyDescent="0.4">
      <c r="A31" s="10" t="s">
        <v>91</v>
      </c>
      <c r="B31" s="11">
        <v>264.3</v>
      </c>
      <c r="C31" s="11">
        <v>2273.1</v>
      </c>
      <c r="D31" s="11">
        <v>4704.8</v>
      </c>
      <c r="E31" s="11">
        <v>0</v>
      </c>
    </row>
    <row r="32" spans="1:5" ht="15" thickBot="1" x14ac:dyDescent="0.4">
      <c r="A32" s="10" t="s">
        <v>96</v>
      </c>
      <c r="B32" s="11">
        <v>0</v>
      </c>
      <c r="C32" s="11">
        <v>0</v>
      </c>
      <c r="D32" s="11">
        <v>2960.3</v>
      </c>
      <c r="E32" s="11">
        <v>0</v>
      </c>
    </row>
    <row r="33" spans="1:9" ht="15" thickBot="1" x14ac:dyDescent="0.4">
      <c r="A33" s="10" t="s">
        <v>101</v>
      </c>
      <c r="B33" s="11">
        <v>0</v>
      </c>
      <c r="C33" s="11">
        <v>0</v>
      </c>
      <c r="D33" s="11">
        <v>2960.3</v>
      </c>
      <c r="E33" s="11">
        <v>0</v>
      </c>
    </row>
    <row r="34" spans="1:9" ht="15" thickBot="1" x14ac:dyDescent="0.4">
      <c r="A34" s="10" t="s">
        <v>106</v>
      </c>
      <c r="B34" s="11">
        <v>0</v>
      </c>
      <c r="C34" s="11">
        <v>0</v>
      </c>
      <c r="D34" s="11">
        <v>2960.3</v>
      </c>
      <c r="E34" s="11">
        <v>0</v>
      </c>
    </row>
    <row r="35" spans="1:9" ht="15" thickBot="1" x14ac:dyDescent="0.4">
      <c r="A35" s="10" t="s">
        <v>110</v>
      </c>
      <c r="B35" s="11">
        <v>0</v>
      </c>
      <c r="C35" s="11">
        <v>0</v>
      </c>
      <c r="D35" s="11">
        <v>2960.3</v>
      </c>
      <c r="E35" s="11">
        <v>0</v>
      </c>
    </row>
    <row r="36" spans="1:9" ht="18.5" thickBot="1" x14ac:dyDescent="0.4">
      <c r="A36" s="6"/>
    </row>
    <row r="37" spans="1:9" ht="15" thickBot="1" x14ac:dyDescent="0.4">
      <c r="A37" s="10" t="s">
        <v>144</v>
      </c>
      <c r="B37" s="10" t="s">
        <v>59</v>
      </c>
      <c r="C37" s="10" t="s">
        <v>60</v>
      </c>
      <c r="D37" s="10" t="s">
        <v>61</v>
      </c>
      <c r="E37" s="10" t="s">
        <v>62</v>
      </c>
      <c r="F37" s="10" t="s">
        <v>116</v>
      </c>
      <c r="G37" s="10" t="s">
        <v>117</v>
      </c>
      <c r="H37" s="10" t="s">
        <v>118</v>
      </c>
      <c r="I37" s="10" t="s">
        <v>119</v>
      </c>
    </row>
    <row r="38" spans="1:9" ht="15" thickBot="1" x14ac:dyDescent="0.4">
      <c r="A38" s="10" t="s">
        <v>65</v>
      </c>
      <c r="B38" s="11">
        <v>264.3</v>
      </c>
      <c r="C38" s="11">
        <v>2273.1</v>
      </c>
      <c r="D38" s="11">
        <v>8616.7000000000007</v>
      </c>
      <c r="E38" s="11">
        <v>0</v>
      </c>
      <c r="F38" s="11">
        <v>11154.1</v>
      </c>
      <c r="G38" s="11">
        <v>14400</v>
      </c>
      <c r="H38" s="11">
        <v>3245.9</v>
      </c>
      <c r="I38" s="11">
        <v>22.54</v>
      </c>
    </row>
    <row r="39" spans="1:9" ht="15" thickBot="1" x14ac:dyDescent="0.4">
      <c r="A39" s="10" t="s">
        <v>66</v>
      </c>
      <c r="B39" s="11">
        <v>0</v>
      </c>
      <c r="C39" s="11">
        <v>0</v>
      </c>
      <c r="D39" s="11">
        <v>8616.7000000000007</v>
      </c>
      <c r="E39" s="11">
        <v>0</v>
      </c>
      <c r="F39" s="11">
        <v>8616.7000000000007</v>
      </c>
      <c r="G39" s="11">
        <v>2400</v>
      </c>
      <c r="H39" s="11">
        <v>-6216.7</v>
      </c>
      <c r="I39" s="11">
        <v>-259.02999999999997</v>
      </c>
    </row>
    <row r="40" spans="1:9" ht="15" thickBot="1" x14ac:dyDescent="0.4">
      <c r="A40" s="10" t="s">
        <v>67</v>
      </c>
      <c r="B40" s="11">
        <v>0</v>
      </c>
      <c r="C40" s="11">
        <v>0</v>
      </c>
      <c r="D40" s="11">
        <v>4704.8</v>
      </c>
      <c r="E40" s="11">
        <v>0</v>
      </c>
      <c r="F40" s="11">
        <v>4704.8</v>
      </c>
      <c r="G40" s="11">
        <v>5200</v>
      </c>
      <c r="H40" s="11">
        <v>495.2</v>
      </c>
      <c r="I40" s="11">
        <v>9.52</v>
      </c>
    </row>
    <row r="41" spans="1:9" ht="15" thickBot="1" x14ac:dyDescent="0.4">
      <c r="A41" s="10" t="s">
        <v>68</v>
      </c>
      <c r="B41" s="11">
        <v>0</v>
      </c>
      <c r="C41" s="11">
        <v>0</v>
      </c>
      <c r="D41" s="11">
        <v>4704.8</v>
      </c>
      <c r="E41" s="11">
        <v>0</v>
      </c>
      <c r="F41" s="11">
        <v>4704.8</v>
      </c>
      <c r="G41" s="11">
        <v>6500</v>
      </c>
      <c r="H41" s="11">
        <v>1795.2</v>
      </c>
      <c r="I41" s="11">
        <v>27.62</v>
      </c>
    </row>
    <row r="42" spans="1:9" ht="15" thickBot="1" x14ac:dyDescent="0.4">
      <c r="A42" s="10" t="s">
        <v>69</v>
      </c>
      <c r="B42" s="11">
        <v>264.3</v>
      </c>
      <c r="C42" s="11">
        <v>2273.1</v>
      </c>
      <c r="D42" s="11">
        <v>2960.3</v>
      </c>
      <c r="E42" s="11">
        <v>0</v>
      </c>
      <c r="F42" s="11">
        <v>5497.8</v>
      </c>
      <c r="G42" s="11">
        <v>4300</v>
      </c>
      <c r="H42" s="11">
        <v>-1197.8</v>
      </c>
      <c r="I42" s="11">
        <v>-27.86</v>
      </c>
    </row>
    <row r="43" spans="1:9" ht="15" thickBot="1" x14ac:dyDescent="0.4">
      <c r="A43" s="10" t="s">
        <v>70</v>
      </c>
      <c r="B43" s="11">
        <v>0</v>
      </c>
      <c r="C43" s="11">
        <v>0</v>
      </c>
      <c r="D43" s="11">
        <v>2960.3</v>
      </c>
      <c r="E43" s="11">
        <v>0</v>
      </c>
      <c r="F43" s="11">
        <v>2960.3</v>
      </c>
      <c r="G43" s="11">
        <v>5600</v>
      </c>
      <c r="H43" s="11">
        <v>2639.7</v>
      </c>
      <c r="I43" s="11">
        <v>47.14</v>
      </c>
    </row>
    <row r="44" spans="1:9" ht="15" thickBot="1" x14ac:dyDescent="0.4">
      <c r="A44" s="10" t="s">
        <v>71</v>
      </c>
      <c r="B44" s="11">
        <v>264.3</v>
      </c>
      <c r="C44" s="11">
        <v>3224.6</v>
      </c>
      <c r="D44" s="11">
        <v>2960.3</v>
      </c>
      <c r="E44" s="11">
        <v>0</v>
      </c>
      <c r="F44" s="11">
        <v>6449.3</v>
      </c>
      <c r="G44" s="11">
        <v>6100</v>
      </c>
      <c r="H44" s="11">
        <v>-349.3</v>
      </c>
      <c r="I44" s="11">
        <v>-5.73</v>
      </c>
    </row>
    <row r="45" spans="1:9" ht="15" thickBot="1" x14ac:dyDescent="0.4">
      <c r="A45" s="10" t="s">
        <v>72</v>
      </c>
      <c r="B45" s="11">
        <v>845.8</v>
      </c>
      <c r="C45" s="11">
        <v>3806.1</v>
      </c>
      <c r="D45" s="11">
        <v>2960.3</v>
      </c>
      <c r="E45" s="11">
        <v>0</v>
      </c>
      <c r="F45" s="11">
        <v>7612.3</v>
      </c>
      <c r="G45" s="11">
        <v>7200</v>
      </c>
      <c r="H45" s="11">
        <v>-412.3</v>
      </c>
      <c r="I45" s="11">
        <v>-5.73</v>
      </c>
    </row>
    <row r="46" spans="1:9" ht="15" thickBot="1" x14ac:dyDescent="0.4"/>
    <row r="47" spans="1:9" ht="15" thickBot="1" x14ac:dyDescent="0.4">
      <c r="A47" s="12" t="s">
        <v>120</v>
      </c>
      <c r="B47" s="13">
        <v>13268.6</v>
      </c>
    </row>
    <row r="48" spans="1:9" ht="15" thickBot="1" x14ac:dyDescent="0.4">
      <c r="A48" s="12" t="s">
        <v>121</v>
      </c>
      <c r="B48" s="13">
        <v>2960.3</v>
      </c>
    </row>
    <row r="49" spans="1:2" ht="15" thickBot="1" x14ac:dyDescent="0.4">
      <c r="A49" s="12" t="s">
        <v>122</v>
      </c>
      <c r="B49" s="13">
        <v>51700.1</v>
      </c>
    </row>
    <row r="50" spans="1:2" ht="15" thickBot="1" x14ac:dyDescent="0.4">
      <c r="A50" s="12" t="s">
        <v>123</v>
      </c>
      <c r="B50" s="13">
        <v>51700</v>
      </c>
    </row>
    <row r="51" spans="1:2" ht="15" thickBot="1" x14ac:dyDescent="0.4">
      <c r="A51" s="12" t="s">
        <v>124</v>
      </c>
      <c r="B51" s="13">
        <v>0.1</v>
      </c>
    </row>
    <row r="52" spans="1:2" ht="20" thickBot="1" x14ac:dyDescent="0.4">
      <c r="A52" s="12" t="s">
        <v>125</v>
      </c>
      <c r="B52" s="13"/>
    </row>
    <row r="53" spans="1:2" ht="20" thickBot="1" x14ac:dyDescent="0.4">
      <c r="A53" s="12" t="s">
        <v>126</v>
      </c>
      <c r="B53" s="13"/>
    </row>
    <row r="54" spans="1:2" ht="15" thickBot="1" x14ac:dyDescent="0.4">
      <c r="A54" s="12" t="s">
        <v>127</v>
      </c>
      <c r="B54" s="13">
        <v>0</v>
      </c>
    </row>
    <row r="56" spans="1:2" x14ac:dyDescent="0.35">
      <c r="A56" s="15" t="s">
        <v>128</v>
      </c>
    </row>
    <row r="58" spans="1:2" x14ac:dyDescent="0.35">
      <c r="A58" s="14" t="s">
        <v>145</v>
      </c>
    </row>
    <row r="59" spans="1:2" x14ac:dyDescent="0.35">
      <c r="A59" s="14" t="s">
        <v>146</v>
      </c>
    </row>
  </sheetData>
  <hyperlinks>
    <hyperlink ref="A56" r:id="rId1" display="https://miau.my-x.hu/myx-free/coco/test/252121320200529115850.html" xr:uid="{E2C77767-982A-4F06-8679-5619BAF4C62F}"/>
    <hyperlink ref="E1" r:id="rId2" xr:uid="{B5D80C61-5043-4238-9409-B2A0BE2862D1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BF09-859A-46CF-83D9-1E76E37D79CA}">
  <dimension ref="A1:L59"/>
  <sheetViews>
    <sheetView zoomScaleNormal="100" workbookViewId="0"/>
  </sheetViews>
  <sheetFormatPr defaultRowHeight="14.5" x14ac:dyDescent="0.35"/>
  <sheetData>
    <row r="1" spans="1:12" ht="18" x14ac:dyDescent="0.35">
      <c r="A1" s="6"/>
      <c r="E1" s="15" t="s">
        <v>149</v>
      </c>
    </row>
    <row r="2" spans="1:12" x14ac:dyDescent="0.35">
      <c r="A2" s="7"/>
    </row>
    <row r="5" spans="1:12" ht="15" x14ac:dyDescent="0.35">
      <c r="A5" s="8" t="s">
        <v>51</v>
      </c>
      <c r="B5" s="9">
        <v>7286220</v>
      </c>
      <c r="C5" s="8" t="s">
        <v>52</v>
      </c>
      <c r="D5" s="9">
        <v>8</v>
      </c>
      <c r="E5" s="8" t="s">
        <v>53</v>
      </c>
      <c r="F5" s="9">
        <v>5</v>
      </c>
      <c r="G5" s="8" t="s">
        <v>54</v>
      </c>
      <c r="H5" s="9">
        <v>8</v>
      </c>
      <c r="I5" s="8" t="s">
        <v>55</v>
      </c>
      <c r="J5" s="9">
        <v>0</v>
      </c>
      <c r="K5" s="8" t="s">
        <v>56</v>
      </c>
      <c r="L5" s="9" t="s">
        <v>57</v>
      </c>
    </row>
    <row r="6" spans="1:12" ht="18.5" thickBot="1" x14ac:dyDescent="0.4">
      <c r="A6" s="6"/>
    </row>
    <row r="7" spans="1:12" ht="15" thickBot="1" x14ac:dyDescent="0.4">
      <c r="A7" s="10" t="s">
        <v>58</v>
      </c>
      <c r="B7" s="10" t="s">
        <v>59</v>
      </c>
      <c r="C7" s="10" t="s">
        <v>60</v>
      </c>
      <c r="D7" s="10" t="s">
        <v>61</v>
      </c>
      <c r="E7" s="10" t="s">
        <v>62</v>
      </c>
      <c r="F7" s="10" t="s">
        <v>63</v>
      </c>
      <c r="G7" s="10" t="s">
        <v>64</v>
      </c>
    </row>
    <row r="8" spans="1:12" ht="15" thickBot="1" x14ac:dyDescent="0.4">
      <c r="A8" s="10" t="s">
        <v>65</v>
      </c>
      <c r="B8" s="11">
        <v>4</v>
      </c>
      <c r="C8" s="11">
        <v>4</v>
      </c>
      <c r="D8" s="11">
        <v>2</v>
      </c>
      <c r="E8" s="11">
        <v>7</v>
      </c>
      <c r="F8" s="11">
        <v>8</v>
      </c>
      <c r="G8" s="11">
        <v>1000</v>
      </c>
    </row>
    <row r="9" spans="1:12" ht="15" thickBot="1" x14ac:dyDescent="0.4">
      <c r="A9" s="10" t="s">
        <v>66</v>
      </c>
      <c r="B9" s="11">
        <v>5</v>
      </c>
      <c r="C9" s="11">
        <v>5</v>
      </c>
      <c r="D9" s="11">
        <v>1</v>
      </c>
      <c r="E9" s="11">
        <v>4</v>
      </c>
      <c r="F9" s="11">
        <v>1</v>
      </c>
      <c r="G9" s="11">
        <v>1000</v>
      </c>
    </row>
    <row r="10" spans="1:12" ht="15" thickBot="1" x14ac:dyDescent="0.4">
      <c r="A10" s="10" t="s">
        <v>67</v>
      </c>
      <c r="B10" s="11">
        <v>5</v>
      </c>
      <c r="C10" s="11">
        <v>6</v>
      </c>
      <c r="D10" s="11">
        <v>3</v>
      </c>
      <c r="E10" s="11">
        <v>5</v>
      </c>
      <c r="F10" s="11">
        <v>3</v>
      </c>
      <c r="G10" s="11">
        <v>1000</v>
      </c>
    </row>
    <row r="11" spans="1:12" ht="15" thickBot="1" x14ac:dyDescent="0.4">
      <c r="A11" s="10" t="s">
        <v>68</v>
      </c>
      <c r="B11" s="11">
        <v>5</v>
      </c>
      <c r="C11" s="11">
        <v>7</v>
      </c>
      <c r="D11" s="11">
        <v>4</v>
      </c>
      <c r="E11" s="11">
        <v>6</v>
      </c>
      <c r="F11" s="11">
        <v>6</v>
      </c>
      <c r="G11" s="11">
        <v>1000</v>
      </c>
    </row>
    <row r="12" spans="1:12" ht="15" thickBot="1" x14ac:dyDescent="0.4">
      <c r="A12" s="10" t="s">
        <v>69</v>
      </c>
      <c r="B12" s="11">
        <v>2</v>
      </c>
      <c r="C12" s="11">
        <v>3</v>
      </c>
      <c r="D12" s="11">
        <v>5</v>
      </c>
      <c r="E12" s="11">
        <v>1</v>
      </c>
      <c r="F12" s="11">
        <v>2</v>
      </c>
      <c r="G12" s="11">
        <v>1000</v>
      </c>
    </row>
    <row r="13" spans="1:12" ht="15" thickBot="1" x14ac:dyDescent="0.4">
      <c r="A13" s="10" t="s">
        <v>70</v>
      </c>
      <c r="B13" s="11">
        <v>8</v>
      </c>
      <c r="C13" s="11">
        <v>8</v>
      </c>
      <c r="D13" s="11">
        <v>8</v>
      </c>
      <c r="E13" s="11">
        <v>7</v>
      </c>
      <c r="F13" s="11">
        <v>4</v>
      </c>
      <c r="G13" s="11">
        <v>1000</v>
      </c>
    </row>
    <row r="14" spans="1:12" ht="15" thickBot="1" x14ac:dyDescent="0.4">
      <c r="A14" s="10" t="s">
        <v>71</v>
      </c>
      <c r="B14" s="11">
        <v>3</v>
      </c>
      <c r="C14" s="11">
        <v>2</v>
      </c>
      <c r="D14" s="11">
        <v>6</v>
      </c>
      <c r="E14" s="11">
        <v>2</v>
      </c>
      <c r="F14" s="11">
        <v>5</v>
      </c>
      <c r="G14" s="11">
        <v>1000</v>
      </c>
    </row>
    <row r="15" spans="1:12" ht="15" thickBot="1" x14ac:dyDescent="0.4">
      <c r="A15" s="10" t="s">
        <v>72</v>
      </c>
      <c r="B15" s="11">
        <v>1</v>
      </c>
      <c r="C15" s="11">
        <v>1</v>
      </c>
      <c r="D15" s="11">
        <v>7</v>
      </c>
      <c r="E15" s="11">
        <v>2</v>
      </c>
      <c r="F15" s="11">
        <v>7</v>
      </c>
      <c r="G15" s="11">
        <v>1000</v>
      </c>
    </row>
    <row r="16" spans="1:12" ht="18.5" thickBot="1" x14ac:dyDescent="0.4">
      <c r="A16" s="6"/>
    </row>
    <row r="17" spans="1:12" ht="15" thickBot="1" x14ac:dyDescent="0.4">
      <c r="A17" s="10" t="s">
        <v>73</v>
      </c>
      <c r="B17" s="10" t="s">
        <v>59</v>
      </c>
      <c r="C17" s="10" t="s">
        <v>60</v>
      </c>
      <c r="D17" s="10" t="s">
        <v>61</v>
      </c>
      <c r="E17" s="10" t="s">
        <v>62</v>
      </c>
      <c r="F17" s="10" t="s">
        <v>63</v>
      </c>
    </row>
    <row r="18" spans="1:12" ht="15" thickBot="1" x14ac:dyDescent="0.4">
      <c r="A18" s="10" t="s">
        <v>74</v>
      </c>
      <c r="B18" s="11" t="s">
        <v>75</v>
      </c>
      <c r="C18" s="11" t="s">
        <v>76</v>
      </c>
      <c r="D18" s="11" t="s">
        <v>77</v>
      </c>
      <c r="E18" s="11" t="s">
        <v>78</v>
      </c>
      <c r="F18" s="11" t="s">
        <v>79</v>
      </c>
    </row>
    <row r="19" spans="1:12" ht="15" thickBot="1" x14ac:dyDescent="0.4">
      <c r="A19" s="10" t="s">
        <v>80</v>
      </c>
      <c r="B19" s="11" t="s">
        <v>81</v>
      </c>
      <c r="C19" s="11" t="s">
        <v>82</v>
      </c>
      <c r="D19" s="11" t="s">
        <v>83</v>
      </c>
      <c r="E19" s="11" t="s">
        <v>84</v>
      </c>
      <c r="F19" s="11" t="s">
        <v>85</v>
      </c>
    </row>
    <row r="20" spans="1:12" ht="15" thickBot="1" x14ac:dyDescent="0.4">
      <c r="A20" s="10" t="s">
        <v>86</v>
      </c>
      <c r="B20" s="11" t="s">
        <v>87</v>
      </c>
      <c r="C20" s="11" t="s">
        <v>88</v>
      </c>
      <c r="D20" s="11" t="s">
        <v>89</v>
      </c>
      <c r="E20" s="11" t="s">
        <v>88</v>
      </c>
      <c r="F20" s="11" t="s">
        <v>90</v>
      </c>
    </row>
    <row r="21" spans="1:12" ht="15" thickBot="1" x14ac:dyDescent="0.4">
      <c r="A21" s="10" t="s">
        <v>91</v>
      </c>
      <c r="B21" s="11" t="s">
        <v>92</v>
      </c>
      <c r="C21" s="11" t="s">
        <v>93</v>
      </c>
      <c r="D21" s="11" t="s">
        <v>94</v>
      </c>
      <c r="E21" s="11" t="s">
        <v>93</v>
      </c>
      <c r="F21" s="11" t="s">
        <v>95</v>
      </c>
    </row>
    <row r="22" spans="1:12" ht="15" thickBot="1" x14ac:dyDescent="0.4">
      <c r="A22" s="10" t="s">
        <v>96</v>
      </c>
      <c r="B22" s="11" t="s">
        <v>97</v>
      </c>
      <c r="C22" s="11" t="s">
        <v>98</v>
      </c>
      <c r="D22" s="11" t="s">
        <v>99</v>
      </c>
      <c r="E22" s="11" t="s">
        <v>98</v>
      </c>
      <c r="F22" s="11" t="s">
        <v>100</v>
      </c>
    </row>
    <row r="23" spans="1:12" ht="15" thickBot="1" x14ac:dyDescent="0.4">
      <c r="A23" s="10" t="s">
        <v>101</v>
      </c>
      <c r="B23" s="11" t="s">
        <v>102</v>
      </c>
      <c r="C23" s="11" t="s">
        <v>103</v>
      </c>
      <c r="D23" s="11" t="s">
        <v>104</v>
      </c>
      <c r="E23" s="11" t="s">
        <v>103</v>
      </c>
      <c r="F23" s="11" t="s">
        <v>105</v>
      </c>
    </row>
    <row r="24" spans="1:12" ht="15" thickBot="1" x14ac:dyDescent="0.4">
      <c r="A24" s="10" t="s">
        <v>106</v>
      </c>
      <c r="B24" s="11" t="s">
        <v>107</v>
      </c>
      <c r="C24" s="11" t="s">
        <v>108</v>
      </c>
      <c r="D24" s="11" t="s">
        <v>109</v>
      </c>
      <c r="E24" s="11" t="s">
        <v>108</v>
      </c>
      <c r="F24" s="11" t="s">
        <v>108</v>
      </c>
    </row>
    <row r="25" spans="1:12" ht="15" thickBot="1" x14ac:dyDescent="0.4">
      <c r="A25" s="10" t="s">
        <v>110</v>
      </c>
      <c r="B25" s="11" t="s">
        <v>111</v>
      </c>
      <c r="C25" s="11" t="s">
        <v>112</v>
      </c>
      <c r="D25" s="11" t="s">
        <v>113</v>
      </c>
      <c r="E25" s="11" t="s">
        <v>112</v>
      </c>
      <c r="F25" s="11" t="s">
        <v>112</v>
      </c>
    </row>
    <row r="26" spans="1:12" ht="18.5" thickBot="1" x14ac:dyDescent="0.4">
      <c r="A26" s="6"/>
    </row>
    <row r="27" spans="1:12" ht="15" thickBot="1" x14ac:dyDescent="0.4">
      <c r="A27" s="10" t="s">
        <v>114</v>
      </c>
      <c r="B27" s="10" t="str">
        <f>kuratorium!K16</f>
        <v>fő</v>
      </c>
      <c r="C27" s="10" t="str">
        <f>kuratorium!L16</f>
        <v>össz többlet</v>
      </c>
      <c r="D27" s="10" t="str">
        <f>kuratorium!M16</f>
        <v>életminőség</v>
      </c>
      <c r="E27" s="10" t="str">
        <f>kuratorium!N16</f>
        <v>életveszély</v>
      </c>
      <c r="F27" s="10" t="str">
        <f>kuratorium!O16</f>
        <v>ár</v>
      </c>
    </row>
    <row r="28" spans="1:12" ht="15" thickBot="1" x14ac:dyDescent="0.4">
      <c r="A28" s="10" t="s">
        <v>74</v>
      </c>
      <c r="B28" s="11">
        <v>492.8</v>
      </c>
      <c r="C28" s="11">
        <v>9.5</v>
      </c>
      <c r="D28" s="11">
        <v>500.3</v>
      </c>
      <c r="E28" s="11">
        <v>7</v>
      </c>
      <c r="F28" s="11">
        <v>15.5</v>
      </c>
      <c r="H28">
        <f>B28-B29</f>
        <v>1</v>
      </c>
      <c r="I28">
        <f t="shared" ref="I28:M34" si="0">C28-C29</f>
        <v>1</v>
      </c>
      <c r="J28">
        <f t="shared" si="0"/>
        <v>1</v>
      </c>
      <c r="K28">
        <f t="shared" si="0"/>
        <v>1</v>
      </c>
      <c r="L28">
        <f t="shared" si="0"/>
        <v>1</v>
      </c>
    </row>
    <row r="29" spans="1:12" ht="15" thickBot="1" x14ac:dyDescent="0.4">
      <c r="A29" s="10" t="s">
        <v>80</v>
      </c>
      <c r="B29" s="11">
        <v>491.8</v>
      </c>
      <c r="C29" s="11">
        <v>8.5</v>
      </c>
      <c r="D29" s="11">
        <v>499.3</v>
      </c>
      <c r="E29" s="11">
        <v>6</v>
      </c>
      <c r="F29" s="11">
        <v>14.5</v>
      </c>
      <c r="H29">
        <f t="shared" ref="H29:H34" si="1">B29-B30</f>
        <v>1</v>
      </c>
      <c r="I29" s="2">
        <f t="shared" si="0"/>
        <v>3.5</v>
      </c>
      <c r="J29">
        <f t="shared" si="0"/>
        <v>1</v>
      </c>
      <c r="K29">
        <f t="shared" si="0"/>
        <v>1</v>
      </c>
      <c r="L29">
        <f t="shared" si="0"/>
        <v>1</v>
      </c>
    </row>
    <row r="30" spans="1:12" ht="15" thickBot="1" x14ac:dyDescent="0.4">
      <c r="A30" s="10" t="s">
        <v>86</v>
      </c>
      <c r="B30" s="11">
        <v>490.8</v>
      </c>
      <c r="C30" s="11">
        <v>5</v>
      </c>
      <c r="D30" s="11">
        <v>498.3</v>
      </c>
      <c r="E30" s="11">
        <v>5</v>
      </c>
      <c r="F30" s="11">
        <v>13.5</v>
      </c>
      <c r="H30">
        <f t="shared" si="1"/>
        <v>1</v>
      </c>
      <c r="I30">
        <f t="shared" si="0"/>
        <v>1</v>
      </c>
      <c r="J30">
        <f t="shared" si="0"/>
        <v>1</v>
      </c>
      <c r="K30">
        <f t="shared" si="0"/>
        <v>1</v>
      </c>
      <c r="L30">
        <f t="shared" si="0"/>
        <v>1</v>
      </c>
    </row>
    <row r="31" spans="1:12" ht="15" thickBot="1" x14ac:dyDescent="0.4">
      <c r="A31" s="10" t="s">
        <v>91</v>
      </c>
      <c r="B31" s="11">
        <v>489.8</v>
      </c>
      <c r="C31" s="11">
        <v>4</v>
      </c>
      <c r="D31" s="11">
        <v>497.3</v>
      </c>
      <c r="E31" s="11">
        <v>4</v>
      </c>
      <c r="F31" s="11">
        <v>12.5</v>
      </c>
      <c r="H31">
        <f t="shared" si="1"/>
        <v>1</v>
      </c>
      <c r="I31">
        <f t="shared" si="0"/>
        <v>1</v>
      </c>
      <c r="J31" s="2">
        <f t="shared" si="0"/>
        <v>6</v>
      </c>
      <c r="K31">
        <f t="shared" si="0"/>
        <v>1</v>
      </c>
      <c r="L31" s="2">
        <f t="shared" si="0"/>
        <v>8</v>
      </c>
    </row>
    <row r="32" spans="1:12" ht="15" thickBot="1" x14ac:dyDescent="0.4">
      <c r="A32" s="10" t="s">
        <v>96</v>
      </c>
      <c r="B32" s="11">
        <v>488.8</v>
      </c>
      <c r="C32" s="11">
        <v>3</v>
      </c>
      <c r="D32" s="11">
        <v>491.3</v>
      </c>
      <c r="E32" s="11">
        <v>3</v>
      </c>
      <c r="F32" s="11">
        <v>4.5</v>
      </c>
      <c r="H32">
        <f t="shared" si="1"/>
        <v>1</v>
      </c>
      <c r="I32">
        <f t="shared" si="0"/>
        <v>1</v>
      </c>
      <c r="J32">
        <f t="shared" si="0"/>
        <v>1</v>
      </c>
      <c r="K32">
        <f t="shared" si="0"/>
        <v>1</v>
      </c>
      <c r="L32">
        <f t="shared" si="0"/>
        <v>1</v>
      </c>
    </row>
    <row r="33" spans="1:12" ht="15" thickBot="1" x14ac:dyDescent="0.4">
      <c r="A33" s="10" t="s">
        <v>101</v>
      </c>
      <c r="B33" s="11">
        <v>487.8</v>
      </c>
      <c r="C33" s="11">
        <v>2</v>
      </c>
      <c r="D33" s="11">
        <v>490.3</v>
      </c>
      <c r="E33" s="11">
        <v>2</v>
      </c>
      <c r="F33" s="11">
        <v>3.5</v>
      </c>
      <c r="H33">
        <f t="shared" si="1"/>
        <v>1</v>
      </c>
      <c r="I33">
        <f t="shared" si="0"/>
        <v>1</v>
      </c>
      <c r="J33">
        <f t="shared" si="0"/>
        <v>1</v>
      </c>
      <c r="K33">
        <f t="shared" si="0"/>
        <v>1</v>
      </c>
      <c r="L33" s="2">
        <f t="shared" si="0"/>
        <v>2.5</v>
      </c>
    </row>
    <row r="34" spans="1:12" ht="15" thickBot="1" x14ac:dyDescent="0.4">
      <c r="A34" s="10" t="s">
        <v>106</v>
      </c>
      <c r="B34" s="11">
        <v>486.8</v>
      </c>
      <c r="C34" s="11">
        <v>1</v>
      </c>
      <c r="D34" s="11">
        <v>489.3</v>
      </c>
      <c r="E34" s="11">
        <v>1</v>
      </c>
      <c r="F34" s="11">
        <v>1</v>
      </c>
      <c r="H34">
        <f t="shared" si="1"/>
        <v>1</v>
      </c>
      <c r="I34">
        <f t="shared" si="0"/>
        <v>1</v>
      </c>
      <c r="J34">
        <f t="shared" si="0"/>
        <v>1</v>
      </c>
      <c r="K34">
        <f t="shared" si="0"/>
        <v>1</v>
      </c>
      <c r="L34">
        <f t="shared" si="0"/>
        <v>1</v>
      </c>
    </row>
    <row r="35" spans="1:12" ht="15" thickBot="1" x14ac:dyDescent="0.4">
      <c r="A35" s="10" t="s">
        <v>110</v>
      </c>
      <c r="B35" s="11">
        <v>485.8</v>
      </c>
      <c r="C35" s="11">
        <v>0</v>
      </c>
      <c r="D35" s="11">
        <v>488.3</v>
      </c>
      <c r="E35" s="11">
        <v>0</v>
      </c>
      <c r="F35" s="11">
        <v>0</v>
      </c>
    </row>
    <row r="36" spans="1:12" ht="18.5" thickBot="1" x14ac:dyDescent="0.4">
      <c r="A36" s="6"/>
    </row>
    <row r="37" spans="1:12" ht="15" thickBot="1" x14ac:dyDescent="0.4">
      <c r="A37" s="10" t="s">
        <v>115</v>
      </c>
      <c r="B37" s="10" t="str">
        <f>B27</f>
        <v>fő</v>
      </c>
      <c r="C37" s="10" t="str">
        <f t="shared" ref="C37:F37" si="2">C27</f>
        <v>össz többlet</v>
      </c>
      <c r="D37" s="10" t="str">
        <f t="shared" si="2"/>
        <v>életminőség</v>
      </c>
      <c r="E37" s="10" t="str">
        <f t="shared" si="2"/>
        <v>életveszély</v>
      </c>
      <c r="F37" s="10" t="str">
        <f t="shared" si="2"/>
        <v>ár</v>
      </c>
      <c r="G37" s="10" t="s">
        <v>116</v>
      </c>
      <c r="H37" s="10" t="s">
        <v>117</v>
      </c>
      <c r="I37" s="10" t="s">
        <v>118</v>
      </c>
      <c r="J37" s="10" t="s">
        <v>119</v>
      </c>
    </row>
    <row r="38" spans="1:12" ht="15" thickBot="1" x14ac:dyDescent="0.4">
      <c r="A38" s="10" t="s">
        <v>65</v>
      </c>
      <c r="B38" s="11">
        <v>489.8</v>
      </c>
      <c r="C38" s="11">
        <v>4</v>
      </c>
      <c r="D38" s="11">
        <v>499.3</v>
      </c>
      <c r="E38" s="11">
        <v>1</v>
      </c>
      <c r="F38" s="11">
        <v>0</v>
      </c>
      <c r="G38" s="11">
        <v>994.1</v>
      </c>
      <c r="H38" s="11">
        <v>1000</v>
      </c>
      <c r="I38" s="11">
        <v>5.9</v>
      </c>
      <c r="J38" s="11">
        <v>0.59</v>
      </c>
    </row>
    <row r="39" spans="1:12" ht="15" thickBot="1" x14ac:dyDescent="0.4">
      <c r="A39" s="10" t="s">
        <v>66</v>
      </c>
      <c r="B39" s="11">
        <v>488.8</v>
      </c>
      <c r="C39" s="11">
        <v>3</v>
      </c>
      <c r="D39" s="11">
        <v>500.3</v>
      </c>
      <c r="E39" s="11">
        <v>4</v>
      </c>
      <c r="F39" s="11">
        <v>15.5</v>
      </c>
      <c r="G39" s="11">
        <v>1011.6</v>
      </c>
      <c r="H39" s="11">
        <v>1000</v>
      </c>
      <c r="I39" s="11">
        <v>-11.6</v>
      </c>
      <c r="J39" s="11">
        <v>-1.1599999999999999</v>
      </c>
    </row>
    <row r="40" spans="1:12" ht="15" thickBot="1" x14ac:dyDescent="0.4">
      <c r="A40" s="10" t="s">
        <v>67</v>
      </c>
      <c r="B40" s="11">
        <v>488.8</v>
      </c>
      <c r="C40" s="11">
        <v>2</v>
      </c>
      <c r="D40" s="11">
        <v>498.3</v>
      </c>
      <c r="E40" s="11">
        <v>3</v>
      </c>
      <c r="F40" s="11">
        <v>13.5</v>
      </c>
      <c r="G40" s="11">
        <v>1005.6</v>
      </c>
      <c r="H40" s="11">
        <v>1000</v>
      </c>
      <c r="I40" s="11">
        <v>-5.6</v>
      </c>
      <c r="J40" s="11">
        <v>-0.56000000000000005</v>
      </c>
    </row>
    <row r="41" spans="1:12" ht="15" thickBot="1" x14ac:dyDescent="0.4">
      <c r="A41" s="10" t="s">
        <v>68</v>
      </c>
      <c r="B41" s="11">
        <v>488.8</v>
      </c>
      <c r="C41" s="11">
        <v>1</v>
      </c>
      <c r="D41" s="11">
        <v>497.3</v>
      </c>
      <c r="E41" s="11">
        <v>2</v>
      </c>
      <c r="F41" s="11">
        <v>3.5</v>
      </c>
      <c r="G41" s="11">
        <v>992.6</v>
      </c>
      <c r="H41" s="11">
        <v>1000</v>
      </c>
      <c r="I41" s="11">
        <v>7.4</v>
      </c>
      <c r="J41" s="11">
        <v>0.74</v>
      </c>
    </row>
    <row r="42" spans="1:12" ht="15" thickBot="1" x14ac:dyDescent="0.4">
      <c r="A42" s="10" t="s">
        <v>69</v>
      </c>
      <c r="B42" s="11">
        <v>491.8</v>
      </c>
      <c r="C42" s="11">
        <v>5</v>
      </c>
      <c r="D42" s="11">
        <v>491.3</v>
      </c>
      <c r="E42" s="11">
        <v>7</v>
      </c>
      <c r="F42" s="11">
        <v>14.5</v>
      </c>
      <c r="G42" s="11">
        <v>1009.6</v>
      </c>
      <c r="H42" s="11">
        <v>1000</v>
      </c>
      <c r="I42" s="11">
        <v>-9.6</v>
      </c>
      <c r="J42" s="11">
        <v>-0.96</v>
      </c>
    </row>
    <row r="43" spans="1:12" ht="15" thickBot="1" x14ac:dyDescent="0.4">
      <c r="A43" s="10" t="s">
        <v>70</v>
      </c>
      <c r="B43" s="11">
        <v>485.8</v>
      </c>
      <c r="C43" s="11">
        <v>0</v>
      </c>
      <c r="D43" s="11">
        <v>488.3</v>
      </c>
      <c r="E43" s="11">
        <v>1</v>
      </c>
      <c r="F43" s="11">
        <v>12.5</v>
      </c>
      <c r="G43" s="11">
        <v>987.6</v>
      </c>
      <c r="H43" s="11">
        <v>1000</v>
      </c>
      <c r="I43" s="11">
        <v>12.4</v>
      </c>
      <c r="J43" s="11">
        <v>1.24</v>
      </c>
    </row>
    <row r="44" spans="1:12" ht="15" thickBot="1" x14ac:dyDescent="0.4">
      <c r="A44" s="10" t="s">
        <v>71</v>
      </c>
      <c r="B44" s="11">
        <v>490.8</v>
      </c>
      <c r="C44" s="11">
        <v>8.5</v>
      </c>
      <c r="D44" s="11">
        <v>490.3</v>
      </c>
      <c r="E44" s="11">
        <v>6</v>
      </c>
      <c r="F44" s="11">
        <v>4.5</v>
      </c>
      <c r="G44" s="11">
        <v>1000.1</v>
      </c>
      <c r="H44" s="11">
        <v>1000</v>
      </c>
      <c r="I44" s="11">
        <v>-0.1</v>
      </c>
      <c r="J44" s="11">
        <v>-0.01</v>
      </c>
    </row>
    <row r="45" spans="1:12" ht="15" thickBot="1" x14ac:dyDescent="0.4">
      <c r="A45" s="10" t="s">
        <v>72</v>
      </c>
      <c r="B45" s="11">
        <v>492.8</v>
      </c>
      <c r="C45" s="11">
        <v>9.5</v>
      </c>
      <c r="D45" s="11">
        <v>489.3</v>
      </c>
      <c r="E45" s="11">
        <v>6</v>
      </c>
      <c r="F45" s="11">
        <v>1</v>
      </c>
      <c r="G45" s="11">
        <v>998.6</v>
      </c>
      <c r="H45" s="11">
        <v>1000</v>
      </c>
      <c r="I45" s="11">
        <v>1.4</v>
      </c>
      <c r="J45" s="11">
        <v>0.14000000000000001</v>
      </c>
    </row>
    <row r="46" spans="1:12" ht="15" thickBot="1" x14ac:dyDescent="0.4"/>
    <row r="47" spans="1:12" ht="15" thickBot="1" x14ac:dyDescent="0.4">
      <c r="A47" s="12" t="s">
        <v>120</v>
      </c>
      <c r="B47" s="13">
        <v>1025.0999999999999</v>
      </c>
    </row>
    <row r="48" spans="1:12" ht="15" thickBot="1" x14ac:dyDescent="0.4">
      <c r="A48" s="12" t="s">
        <v>121</v>
      </c>
      <c r="B48" s="13">
        <v>974.1</v>
      </c>
    </row>
    <row r="49" spans="1:2" ht="15" thickBot="1" x14ac:dyDescent="0.4">
      <c r="A49" s="12" t="s">
        <v>122</v>
      </c>
      <c r="B49" s="13">
        <v>7999.8</v>
      </c>
    </row>
    <row r="50" spans="1:2" ht="15" thickBot="1" x14ac:dyDescent="0.4">
      <c r="A50" s="12" t="s">
        <v>123</v>
      </c>
      <c r="B50" s="13">
        <v>8000</v>
      </c>
    </row>
    <row r="51" spans="1:2" ht="15" thickBot="1" x14ac:dyDescent="0.4">
      <c r="A51" s="12" t="s">
        <v>124</v>
      </c>
      <c r="B51" s="13">
        <v>-0.2</v>
      </c>
    </row>
    <row r="52" spans="1:2" ht="20" thickBot="1" x14ac:dyDescent="0.4">
      <c r="A52" s="12" t="s">
        <v>125</v>
      </c>
      <c r="B52" s="13"/>
    </row>
    <row r="53" spans="1:2" ht="20" thickBot="1" x14ac:dyDescent="0.4">
      <c r="A53" s="12" t="s">
        <v>126</v>
      </c>
      <c r="B53" s="13"/>
    </row>
    <row r="54" spans="1:2" ht="15" thickBot="1" x14ac:dyDescent="0.4">
      <c r="A54" s="12" t="s">
        <v>127</v>
      </c>
      <c r="B54" s="13">
        <v>0</v>
      </c>
    </row>
    <row r="56" spans="1:2" x14ac:dyDescent="0.35">
      <c r="A56" s="15" t="s">
        <v>128</v>
      </c>
    </row>
    <row r="58" spans="1:2" x14ac:dyDescent="0.35">
      <c r="A58" s="14" t="s">
        <v>129</v>
      </c>
    </row>
    <row r="59" spans="1:2" x14ac:dyDescent="0.35">
      <c r="A59" s="14" t="s">
        <v>130</v>
      </c>
    </row>
  </sheetData>
  <hyperlinks>
    <hyperlink ref="A56" r:id="rId1" display="https://miau.my-x.hu/myx-free/coco/test/728622020200529114304.html" xr:uid="{54DF7B48-6DCB-493E-B95B-0FFEAC9ED5C6}"/>
    <hyperlink ref="E1" r:id="rId2" xr:uid="{3A2D33E1-CFE2-4768-B85A-CAF70D07ECF2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3064-1F32-46D5-9F3B-EFD120AE415A}">
  <dimension ref="B4:K19"/>
  <sheetViews>
    <sheetView workbookViewId="0"/>
  </sheetViews>
  <sheetFormatPr defaultRowHeight="14.5" x14ac:dyDescent="0.35"/>
  <sheetData>
    <row r="4" spans="2:11" x14ac:dyDescent="0.35">
      <c r="B4" t="s">
        <v>16</v>
      </c>
      <c r="C4" t="s">
        <v>32</v>
      </c>
      <c r="D4" t="s">
        <v>33</v>
      </c>
      <c r="E4" s="2" t="s">
        <v>34</v>
      </c>
      <c r="F4" t="s">
        <v>35</v>
      </c>
      <c r="G4" t="s">
        <v>35</v>
      </c>
      <c r="H4" t="s">
        <v>35</v>
      </c>
      <c r="I4" t="s">
        <v>35</v>
      </c>
      <c r="J4" t="s">
        <v>35</v>
      </c>
      <c r="K4" t="s">
        <v>35</v>
      </c>
    </row>
    <row r="5" spans="2:11" x14ac:dyDescent="0.35">
      <c r="B5" t="s">
        <v>17</v>
      </c>
      <c r="E5" s="2"/>
    </row>
    <row r="6" spans="2:11" x14ac:dyDescent="0.35">
      <c r="B6" t="s">
        <v>18</v>
      </c>
      <c r="E6" s="2"/>
    </row>
    <row r="7" spans="2:11" x14ac:dyDescent="0.35">
      <c r="B7" t="s">
        <v>19</v>
      </c>
      <c r="E7" s="2"/>
    </row>
    <row r="8" spans="2:11" x14ac:dyDescent="0.35">
      <c r="B8" t="s">
        <v>20</v>
      </c>
      <c r="E8" s="2"/>
    </row>
    <row r="9" spans="2:11" x14ac:dyDescent="0.35">
      <c r="B9" t="s">
        <v>21</v>
      </c>
      <c r="E9" s="2"/>
    </row>
    <row r="10" spans="2:11" x14ac:dyDescent="0.35">
      <c r="B10" t="s">
        <v>22</v>
      </c>
      <c r="E10" s="2"/>
    </row>
    <row r="11" spans="2:11" x14ac:dyDescent="0.35">
      <c r="B11" t="s">
        <v>23</v>
      </c>
      <c r="E11" s="2"/>
    </row>
    <row r="12" spans="2:11" x14ac:dyDescent="0.35">
      <c r="B12" t="s">
        <v>24</v>
      </c>
      <c r="E12" s="2"/>
    </row>
    <row r="13" spans="2:11" x14ac:dyDescent="0.35">
      <c r="B13" s="2" t="s">
        <v>25</v>
      </c>
      <c r="C13" s="2"/>
      <c r="D13" s="2"/>
      <c r="E13" s="2"/>
      <c r="F13" s="2"/>
      <c r="G13" s="2"/>
      <c r="H13" s="2"/>
      <c r="I13" s="2"/>
      <c r="J13" s="2"/>
      <c r="K13" s="2"/>
    </row>
    <row r="14" spans="2:11" x14ac:dyDescent="0.35">
      <c r="B14" t="s">
        <v>26</v>
      </c>
      <c r="E14" s="2"/>
    </row>
    <row r="15" spans="2:11" x14ac:dyDescent="0.35">
      <c r="B15" t="s">
        <v>27</v>
      </c>
      <c r="E15" s="2"/>
    </row>
    <row r="16" spans="2:11" x14ac:dyDescent="0.35">
      <c r="B16" t="s">
        <v>28</v>
      </c>
      <c r="E16" s="2"/>
    </row>
    <row r="17" spans="2:5" x14ac:dyDescent="0.35">
      <c r="B17" t="s">
        <v>29</v>
      </c>
      <c r="E17" s="2"/>
    </row>
    <row r="18" spans="2:5" x14ac:dyDescent="0.35">
      <c r="B18" t="s">
        <v>30</v>
      </c>
      <c r="E18" s="2"/>
    </row>
    <row r="19" spans="2:5" x14ac:dyDescent="0.35">
      <c r="B19" t="s">
        <v>31</v>
      </c>
      <c r="E19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kuratorium</vt:lpstr>
      <vt:lpstr>cocostd</vt:lpstr>
      <vt:lpstr>cocoy0</vt:lpstr>
      <vt:lpstr>1sor_1oszlop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2020-05-29T05:20:41Z</dcterms:created>
  <dcterms:modified xsi:type="dcterms:W3CDTF">2020-05-29T12:08:28Z</dcterms:modified>
</cp:coreProperties>
</file>