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8BD7AD0F-509C-4502-BF5E-A75B9B05A95D}" xr6:coauthVersionLast="45" xr6:coauthVersionMax="45" xr10:uidLastSave="{00000000-0000-0000-0000-000000000000}"/>
  <bookViews>
    <workbookView xWindow="-110" yWindow="-110" windowWidth="19420" windowHeight="10560" firstSheet="1" activeTab="5" xr2:uid="{61AA1865-0240-4E7B-9B57-A76BA21DB7A6}"/>
  </bookViews>
  <sheets>
    <sheet name="alapadatok" sheetId="1" r:id="rId1"/>
    <sheet name="Munka9" sheetId="9" r:id="rId2"/>
    <sheet name="Munka10" sheetId="10" r:id="rId3"/>
    <sheet name="Munka11" sheetId="11" r:id="rId4"/>
    <sheet name="Munka12" sheetId="12" r:id="rId5"/>
    <sheet name="Munka13" sheetId="13" r:id="rId6"/>
    <sheet name="view" sheetId="8" r:id="rId7"/>
    <sheet name="pivot" sheetId="7" r:id="rId8"/>
    <sheet name="teves attr" sheetId="6" r:id="rId9"/>
    <sheet name="attr kiesik" sheetId="5" r:id="rId10"/>
    <sheet name="y0 solver" sheetId="3" r:id="rId11"/>
    <sheet name="solver alapok" sheetId="2" r:id="rId12"/>
  </sheets>
  <definedNames>
    <definedName name="_xlnm._FilterDatabase" localSheetId="7" hidden="1">pivot!$A$2:$I$100</definedName>
    <definedName name="solver_adj" localSheetId="11" hidden="1">'solver alapok'!$D$3</definedName>
    <definedName name="solver_adj" localSheetId="10" hidden="1">'y0 solver'!$B$24:$G$31</definedName>
    <definedName name="solver_cvg" localSheetId="11" hidden="1">"0,0001"</definedName>
    <definedName name="solver_cvg" localSheetId="10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11" hidden="1">1</definedName>
    <definedName name="solver_drv" localSheetId="10" hidden="1">1</definedName>
    <definedName name="solver_eng" localSheetId="11" hidden="1">1</definedName>
    <definedName name="solver_eng" localSheetId="10" hidden="1">1</definedName>
    <definedName name="solver_est" localSheetId="11" hidden="1">1</definedName>
    <definedName name="solver_est" localSheetId="10" hidden="1">1</definedName>
    <definedName name="solver_itr" localSheetId="11" hidden="1">2147483647</definedName>
    <definedName name="solver_itr" localSheetId="10" hidden="1">2147483647</definedName>
    <definedName name="solver_lhs1" localSheetId="10" hidden="1">'y0 solver'!$J$24:$O$30</definedName>
    <definedName name="solver_mip" localSheetId="11" hidden="1">2147483647</definedName>
    <definedName name="solver_mip" localSheetId="10" hidden="1">2147483647</definedName>
    <definedName name="solver_mni" localSheetId="11" hidden="1">30</definedName>
    <definedName name="solver_mni" localSheetId="10" hidden="1">30</definedName>
    <definedName name="solver_mrt" localSheetId="11" hidden="1">"0,075"</definedName>
    <definedName name="solver_mrt" localSheetId="10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11" hidden="1">2</definedName>
    <definedName name="solver_msl" localSheetId="10" hidden="1">2</definedName>
    <definedName name="solver_neg" localSheetId="11" hidden="1">1</definedName>
    <definedName name="solver_neg" localSheetId="10" hidden="1">1</definedName>
    <definedName name="solver_nod" localSheetId="11" hidden="1">2147483647</definedName>
    <definedName name="solver_nod" localSheetId="10" hidden="1">2147483647</definedName>
    <definedName name="solver_num" localSheetId="11" hidden="1">0</definedName>
    <definedName name="solver_num" localSheetId="10" hidden="1">1</definedName>
    <definedName name="solver_nwt" localSheetId="11" hidden="1">1</definedName>
    <definedName name="solver_nwt" localSheetId="10" hidden="1">1</definedName>
    <definedName name="solver_opt" localSheetId="11" hidden="1">'solver alapok'!$J$3</definedName>
    <definedName name="solver_opt" localSheetId="10" hidden="1">'y0 solver'!$J$44</definedName>
    <definedName name="solver_pre" localSheetId="11" hidden="1">"0,000001"</definedName>
    <definedName name="solver_pre" localSheetId="10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11" hidden="1">1</definedName>
    <definedName name="solver_rbv" localSheetId="10" hidden="1">1</definedName>
    <definedName name="solver_rel1" localSheetId="10" hidden="1">3</definedName>
    <definedName name="solver_rhs1" localSheetId="10" hidden="1">1</definedName>
    <definedName name="solver_rlx" localSheetId="11" hidden="1">2</definedName>
    <definedName name="solver_rlx" localSheetId="10" hidden="1">2</definedName>
    <definedName name="solver_rsd" localSheetId="11" hidden="1">0</definedName>
    <definedName name="solver_rsd" localSheetId="10" hidden="1">0</definedName>
    <definedName name="solver_scl" localSheetId="11" hidden="1">1</definedName>
    <definedName name="solver_scl" localSheetId="10" hidden="1">1</definedName>
    <definedName name="solver_sho" localSheetId="11" hidden="1">2</definedName>
    <definedName name="solver_sho" localSheetId="10" hidden="1">2</definedName>
    <definedName name="solver_ssz" localSheetId="11" hidden="1">100</definedName>
    <definedName name="solver_ssz" localSheetId="10" hidden="1">100</definedName>
    <definedName name="solver_tim" localSheetId="11" hidden="1">2147483647</definedName>
    <definedName name="solver_tim" localSheetId="10" hidden="1">2147483647</definedName>
    <definedName name="solver_tol" localSheetId="11" hidden="1">0.01</definedName>
    <definedName name="solver_tol" localSheetId="10" hidden="1">0.01</definedName>
    <definedName name="solver_typ" localSheetId="11" hidden="1">3</definedName>
    <definedName name="solver_typ" localSheetId="10" hidden="1">2</definedName>
    <definedName name="solver_val" localSheetId="11" hidden="1">0</definedName>
    <definedName name="solver_val" localSheetId="10" hidden="1">0</definedName>
    <definedName name="solver_ver" localSheetId="11" hidden="1">3</definedName>
    <definedName name="solver_ver" localSheetId="10" hidden="1">3</definedName>
  </definedNames>
  <calcPr calcId="191029"/>
  <pivotCaches>
    <pivotCache cacheId="4" r:id="rId13"/>
    <pivotCache cacheId="7" r:id="rId14"/>
    <pivotCache cacheId="10" r:id="rId15"/>
    <pivotCache cacheId="14" r:id="rId16"/>
    <pivotCache cacheId="22" r:id="rId1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26" i="8" l="1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25" i="8"/>
  <c r="Y39" i="8"/>
  <c r="X39" i="8"/>
  <c r="Y38" i="8"/>
  <c r="X38" i="8"/>
  <c r="Y37" i="8"/>
  <c r="X37" i="8"/>
  <c r="Y36" i="8"/>
  <c r="X36" i="8"/>
  <c r="Y35" i="8"/>
  <c r="X35" i="8"/>
  <c r="Y34" i="8"/>
  <c r="X34" i="8"/>
  <c r="Y33" i="8"/>
  <c r="X33" i="8"/>
  <c r="Y32" i="8"/>
  <c r="X32" i="8"/>
  <c r="Y31" i="8"/>
  <c r="X31" i="8"/>
  <c r="Y30" i="8"/>
  <c r="X30" i="8"/>
  <c r="Y29" i="8"/>
  <c r="X29" i="8"/>
  <c r="Y28" i="8"/>
  <c r="X28" i="8"/>
  <c r="Y27" i="8"/>
  <c r="X27" i="8"/>
  <c r="Y26" i="8"/>
  <c r="X26" i="8"/>
  <c r="Y25" i="8"/>
  <c r="X25" i="8"/>
  <c r="U26" i="8"/>
  <c r="V26" i="8"/>
  <c r="U27" i="8"/>
  <c r="V27" i="8"/>
  <c r="U28" i="8"/>
  <c r="V28" i="8"/>
  <c r="U29" i="8"/>
  <c r="V29" i="8"/>
  <c r="U30" i="8"/>
  <c r="V30" i="8"/>
  <c r="U31" i="8"/>
  <c r="V31" i="8"/>
  <c r="U32" i="8"/>
  <c r="V32" i="8"/>
  <c r="U33" i="8"/>
  <c r="V33" i="8"/>
  <c r="U34" i="8"/>
  <c r="V34" i="8"/>
  <c r="U35" i="8"/>
  <c r="V35" i="8"/>
  <c r="U36" i="8"/>
  <c r="V36" i="8"/>
  <c r="U37" i="8"/>
  <c r="V37" i="8"/>
  <c r="U38" i="8"/>
  <c r="V38" i="8"/>
  <c r="U39" i="8"/>
  <c r="V39" i="8"/>
  <c r="V25" i="8"/>
  <c r="U25" i="8"/>
  <c r="R39" i="8"/>
  <c r="Q39" i="8"/>
  <c r="P39" i="8"/>
  <c r="O39" i="8"/>
  <c r="N39" i="8"/>
  <c r="M39" i="8"/>
  <c r="L39" i="8"/>
  <c r="K39" i="8"/>
  <c r="R38" i="8"/>
  <c r="Q38" i="8"/>
  <c r="P38" i="8"/>
  <c r="O38" i="8"/>
  <c r="N38" i="8"/>
  <c r="M38" i="8"/>
  <c r="L38" i="8"/>
  <c r="K38" i="8"/>
  <c r="R37" i="8"/>
  <c r="Q37" i="8"/>
  <c r="P37" i="8"/>
  <c r="O37" i="8"/>
  <c r="N37" i="8"/>
  <c r="M37" i="8"/>
  <c r="L37" i="8"/>
  <c r="K37" i="8"/>
  <c r="R36" i="8"/>
  <c r="Q36" i="8"/>
  <c r="P36" i="8"/>
  <c r="O36" i="8"/>
  <c r="N36" i="8"/>
  <c r="M36" i="8"/>
  <c r="L36" i="8"/>
  <c r="K36" i="8"/>
  <c r="R35" i="8"/>
  <c r="Q35" i="8"/>
  <c r="P35" i="8"/>
  <c r="O35" i="8"/>
  <c r="N35" i="8"/>
  <c r="M35" i="8"/>
  <c r="L35" i="8"/>
  <c r="K35" i="8"/>
  <c r="R34" i="8"/>
  <c r="Q34" i="8"/>
  <c r="P34" i="8"/>
  <c r="O34" i="8"/>
  <c r="N34" i="8"/>
  <c r="M34" i="8"/>
  <c r="L34" i="8"/>
  <c r="K34" i="8"/>
  <c r="R33" i="8"/>
  <c r="Q33" i="8"/>
  <c r="P33" i="8"/>
  <c r="O33" i="8"/>
  <c r="N33" i="8"/>
  <c r="M33" i="8"/>
  <c r="L33" i="8"/>
  <c r="K33" i="8"/>
  <c r="R32" i="8"/>
  <c r="Q32" i="8"/>
  <c r="P32" i="8"/>
  <c r="O32" i="8"/>
  <c r="N32" i="8"/>
  <c r="M32" i="8"/>
  <c r="L32" i="8"/>
  <c r="K32" i="8"/>
  <c r="R31" i="8"/>
  <c r="Q31" i="8"/>
  <c r="P31" i="8"/>
  <c r="O31" i="8"/>
  <c r="N31" i="8"/>
  <c r="M31" i="8"/>
  <c r="L31" i="8"/>
  <c r="K31" i="8"/>
  <c r="R30" i="8"/>
  <c r="Q30" i="8"/>
  <c r="P30" i="8"/>
  <c r="O30" i="8"/>
  <c r="N30" i="8"/>
  <c r="M30" i="8"/>
  <c r="L30" i="8"/>
  <c r="K30" i="8"/>
  <c r="R29" i="8"/>
  <c r="Q29" i="8"/>
  <c r="P29" i="8"/>
  <c r="O29" i="8"/>
  <c r="N29" i="8"/>
  <c r="M29" i="8"/>
  <c r="L29" i="8"/>
  <c r="K29" i="8"/>
  <c r="R28" i="8"/>
  <c r="Q28" i="8"/>
  <c r="P28" i="8"/>
  <c r="O28" i="8"/>
  <c r="N28" i="8"/>
  <c r="M28" i="8"/>
  <c r="L28" i="8"/>
  <c r="K28" i="8"/>
  <c r="R27" i="8"/>
  <c r="Q27" i="8"/>
  <c r="P27" i="8"/>
  <c r="O27" i="8"/>
  <c r="N27" i="8"/>
  <c r="M27" i="8"/>
  <c r="L27" i="8"/>
  <c r="K27" i="8"/>
  <c r="R26" i="8"/>
  <c r="Q26" i="8"/>
  <c r="P26" i="8"/>
  <c r="O26" i="8"/>
  <c r="N26" i="8"/>
  <c r="M26" i="8"/>
  <c r="L26" i="8"/>
  <c r="K26" i="8"/>
  <c r="R25" i="8"/>
  <c r="Q25" i="8"/>
  <c r="P25" i="8"/>
  <c r="O25" i="8"/>
  <c r="N25" i="8"/>
  <c r="M25" i="8"/>
  <c r="L25" i="8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F16" i="7"/>
  <c r="F23" i="7" s="1"/>
  <c r="F30" i="7" s="1"/>
  <c r="F37" i="7" s="1"/>
  <c r="F44" i="7" s="1"/>
  <c r="F51" i="7" s="1"/>
  <c r="F58" i="7" s="1"/>
  <c r="F65" i="7" s="1"/>
  <c r="F72" i="7" s="1"/>
  <c r="F79" i="7" s="1"/>
  <c r="F86" i="7" s="1"/>
  <c r="F93" i="7" s="1"/>
  <c r="F100" i="7" s="1"/>
  <c r="F15" i="7"/>
  <c r="F22" i="7" s="1"/>
  <c r="F29" i="7" s="1"/>
  <c r="F36" i="7" s="1"/>
  <c r="F43" i="7" s="1"/>
  <c r="F50" i="7" s="1"/>
  <c r="F57" i="7" s="1"/>
  <c r="F64" i="7" s="1"/>
  <c r="F71" i="7" s="1"/>
  <c r="F78" i="7" s="1"/>
  <c r="F85" i="7" s="1"/>
  <c r="F92" i="7" s="1"/>
  <c r="F99" i="7" s="1"/>
  <c r="F14" i="7"/>
  <c r="F21" i="7" s="1"/>
  <c r="F28" i="7" s="1"/>
  <c r="F35" i="7" s="1"/>
  <c r="F42" i="7" s="1"/>
  <c r="F49" i="7" s="1"/>
  <c r="F56" i="7" s="1"/>
  <c r="F63" i="7" s="1"/>
  <c r="F70" i="7" s="1"/>
  <c r="F77" i="7" s="1"/>
  <c r="F84" i="7" s="1"/>
  <c r="F91" i="7" s="1"/>
  <c r="F98" i="7" s="1"/>
  <c r="F13" i="7"/>
  <c r="F20" i="7" s="1"/>
  <c r="F27" i="7" s="1"/>
  <c r="F34" i="7" s="1"/>
  <c r="F41" i="7" s="1"/>
  <c r="F48" i="7" s="1"/>
  <c r="F55" i="7" s="1"/>
  <c r="F62" i="7" s="1"/>
  <c r="F69" i="7" s="1"/>
  <c r="F76" i="7" s="1"/>
  <c r="F83" i="7" s="1"/>
  <c r="F90" i="7" s="1"/>
  <c r="F97" i="7" s="1"/>
  <c r="F12" i="7"/>
  <c r="F19" i="7" s="1"/>
  <c r="F26" i="7" s="1"/>
  <c r="F33" i="7" s="1"/>
  <c r="F40" i="7" s="1"/>
  <c r="F47" i="7" s="1"/>
  <c r="F54" i="7" s="1"/>
  <c r="F61" i="7" s="1"/>
  <c r="F68" i="7" s="1"/>
  <c r="F75" i="7" s="1"/>
  <c r="F82" i="7" s="1"/>
  <c r="F89" i="7" s="1"/>
  <c r="F96" i="7" s="1"/>
  <c r="F11" i="7"/>
  <c r="F18" i="7" s="1"/>
  <c r="F25" i="7" s="1"/>
  <c r="F32" i="7" s="1"/>
  <c r="F39" i="7" s="1"/>
  <c r="F46" i="7" s="1"/>
  <c r="F53" i="7" s="1"/>
  <c r="F60" i="7" s="1"/>
  <c r="F67" i="7" s="1"/>
  <c r="F74" i="7" s="1"/>
  <c r="F81" i="7" s="1"/>
  <c r="F88" i="7" s="1"/>
  <c r="F95" i="7" s="1"/>
  <c r="F10" i="7"/>
  <c r="F17" i="7" s="1"/>
  <c r="F24" i="7" s="1"/>
  <c r="F31" i="7" s="1"/>
  <c r="F38" i="7" s="1"/>
  <c r="F45" i="7" s="1"/>
  <c r="F52" i="7" s="1"/>
  <c r="F59" i="7" s="1"/>
  <c r="F66" i="7" s="1"/>
  <c r="F73" i="7" s="1"/>
  <c r="F80" i="7" s="1"/>
  <c r="F87" i="7" s="1"/>
  <c r="F94" i="7" s="1"/>
  <c r="D16" i="7"/>
  <c r="D23" i="7" s="1"/>
  <c r="D30" i="7" s="1"/>
  <c r="D37" i="7" s="1"/>
  <c r="D44" i="7" s="1"/>
  <c r="D51" i="7" s="1"/>
  <c r="D58" i="7" s="1"/>
  <c r="D65" i="7" s="1"/>
  <c r="D72" i="7" s="1"/>
  <c r="D79" i="7" s="1"/>
  <c r="D86" i="7" s="1"/>
  <c r="D93" i="7" s="1"/>
  <c r="D100" i="7" s="1"/>
  <c r="D15" i="7"/>
  <c r="D22" i="7" s="1"/>
  <c r="D29" i="7" s="1"/>
  <c r="D36" i="7" s="1"/>
  <c r="D43" i="7" s="1"/>
  <c r="D50" i="7" s="1"/>
  <c r="D57" i="7" s="1"/>
  <c r="D64" i="7" s="1"/>
  <c r="D71" i="7" s="1"/>
  <c r="D78" i="7" s="1"/>
  <c r="D85" i="7" s="1"/>
  <c r="D92" i="7" s="1"/>
  <c r="D99" i="7" s="1"/>
  <c r="D14" i="7"/>
  <c r="D21" i="7" s="1"/>
  <c r="D28" i="7" s="1"/>
  <c r="D35" i="7" s="1"/>
  <c r="D42" i="7" s="1"/>
  <c r="D49" i="7" s="1"/>
  <c r="D56" i="7" s="1"/>
  <c r="D63" i="7" s="1"/>
  <c r="D70" i="7" s="1"/>
  <c r="D77" i="7" s="1"/>
  <c r="D84" i="7" s="1"/>
  <c r="D91" i="7" s="1"/>
  <c r="D98" i="7" s="1"/>
  <c r="D13" i="7"/>
  <c r="D20" i="7" s="1"/>
  <c r="D27" i="7" s="1"/>
  <c r="D34" i="7" s="1"/>
  <c r="D41" i="7" s="1"/>
  <c r="D48" i="7" s="1"/>
  <c r="D55" i="7" s="1"/>
  <c r="D62" i="7" s="1"/>
  <c r="D69" i="7" s="1"/>
  <c r="D76" i="7" s="1"/>
  <c r="D83" i="7" s="1"/>
  <c r="D90" i="7" s="1"/>
  <c r="D97" i="7" s="1"/>
  <c r="D12" i="7"/>
  <c r="D19" i="7" s="1"/>
  <c r="D26" i="7" s="1"/>
  <c r="D33" i="7" s="1"/>
  <c r="D40" i="7" s="1"/>
  <c r="D47" i="7" s="1"/>
  <c r="D54" i="7" s="1"/>
  <c r="D61" i="7" s="1"/>
  <c r="D68" i="7" s="1"/>
  <c r="D75" i="7" s="1"/>
  <c r="D82" i="7" s="1"/>
  <c r="D89" i="7" s="1"/>
  <c r="D96" i="7" s="1"/>
  <c r="D11" i="7"/>
  <c r="D18" i="7" s="1"/>
  <c r="D25" i="7" s="1"/>
  <c r="D32" i="7" s="1"/>
  <c r="D39" i="7" s="1"/>
  <c r="D46" i="7" s="1"/>
  <c r="D53" i="7" s="1"/>
  <c r="D60" i="7" s="1"/>
  <c r="D67" i="7" s="1"/>
  <c r="D74" i="7" s="1"/>
  <c r="D81" i="7" s="1"/>
  <c r="D88" i="7" s="1"/>
  <c r="D95" i="7" s="1"/>
  <c r="D10" i="7"/>
  <c r="D17" i="7" s="1"/>
  <c r="D24" i="7" s="1"/>
  <c r="D31" i="7" s="1"/>
  <c r="D38" i="7" s="1"/>
  <c r="D45" i="7" s="1"/>
  <c r="D52" i="7" s="1"/>
  <c r="D59" i="7" s="1"/>
  <c r="D66" i="7" s="1"/>
  <c r="D73" i="7" s="1"/>
  <c r="D80" i="7" s="1"/>
  <c r="D87" i="7" s="1"/>
  <c r="D94" i="7" s="1"/>
  <c r="B16" i="7"/>
  <c r="B23" i="7" s="1"/>
  <c r="B30" i="7" s="1"/>
  <c r="B37" i="7" s="1"/>
  <c r="B44" i="7" s="1"/>
  <c r="B51" i="7" s="1"/>
  <c r="B58" i="7" s="1"/>
  <c r="B65" i="7" s="1"/>
  <c r="B72" i="7" s="1"/>
  <c r="B79" i="7" s="1"/>
  <c r="B86" i="7" s="1"/>
  <c r="B93" i="7" s="1"/>
  <c r="B100" i="7" s="1"/>
  <c r="B15" i="7"/>
  <c r="B22" i="7" s="1"/>
  <c r="B29" i="7" s="1"/>
  <c r="B36" i="7" s="1"/>
  <c r="B43" i="7" s="1"/>
  <c r="B50" i="7" s="1"/>
  <c r="B57" i="7" s="1"/>
  <c r="B64" i="7" s="1"/>
  <c r="B71" i="7" s="1"/>
  <c r="B78" i="7" s="1"/>
  <c r="B85" i="7" s="1"/>
  <c r="B92" i="7" s="1"/>
  <c r="B99" i="7" s="1"/>
  <c r="B14" i="7"/>
  <c r="B21" i="7" s="1"/>
  <c r="B28" i="7" s="1"/>
  <c r="B35" i="7" s="1"/>
  <c r="B42" i="7" s="1"/>
  <c r="B49" i="7" s="1"/>
  <c r="B56" i="7" s="1"/>
  <c r="B63" i="7" s="1"/>
  <c r="B70" i="7" s="1"/>
  <c r="B77" i="7" s="1"/>
  <c r="B84" i="7" s="1"/>
  <c r="B91" i="7" s="1"/>
  <c r="B98" i="7" s="1"/>
  <c r="B13" i="7"/>
  <c r="B20" i="7" s="1"/>
  <c r="B27" i="7" s="1"/>
  <c r="B34" i="7" s="1"/>
  <c r="B41" i="7" s="1"/>
  <c r="B48" i="7" s="1"/>
  <c r="B55" i="7" s="1"/>
  <c r="B62" i="7" s="1"/>
  <c r="B69" i="7" s="1"/>
  <c r="B76" i="7" s="1"/>
  <c r="B83" i="7" s="1"/>
  <c r="B90" i="7" s="1"/>
  <c r="B97" i="7" s="1"/>
  <c r="B12" i="7"/>
  <c r="B19" i="7" s="1"/>
  <c r="B26" i="7" s="1"/>
  <c r="B33" i="7" s="1"/>
  <c r="B40" i="7" s="1"/>
  <c r="B47" i="7" s="1"/>
  <c r="B54" i="7" s="1"/>
  <c r="B61" i="7" s="1"/>
  <c r="B68" i="7" s="1"/>
  <c r="B75" i="7" s="1"/>
  <c r="B82" i="7" s="1"/>
  <c r="B89" i="7" s="1"/>
  <c r="B96" i="7" s="1"/>
  <c r="B11" i="7"/>
  <c r="B18" i="7" s="1"/>
  <c r="B25" i="7" s="1"/>
  <c r="B32" i="7" s="1"/>
  <c r="B39" i="7" s="1"/>
  <c r="B46" i="7" s="1"/>
  <c r="B53" i="7" s="1"/>
  <c r="B60" i="7" s="1"/>
  <c r="B67" i="7" s="1"/>
  <c r="B74" i="7" s="1"/>
  <c r="B81" i="7" s="1"/>
  <c r="B88" i="7" s="1"/>
  <c r="B95" i="7" s="1"/>
  <c r="B10" i="7"/>
  <c r="B17" i="7" s="1"/>
  <c r="B24" i="7" s="1"/>
  <c r="B31" i="7" s="1"/>
  <c r="B38" i="7" s="1"/>
  <c r="B45" i="7" s="1"/>
  <c r="B52" i="7" s="1"/>
  <c r="B59" i="7" s="1"/>
  <c r="B66" i="7" s="1"/>
  <c r="B73" i="7" s="1"/>
  <c r="B80" i="7" s="1"/>
  <c r="B87" i="7" s="1"/>
  <c r="B94" i="7" s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I34" i="1"/>
  <c r="H34" i="1"/>
  <c r="G34" i="1"/>
  <c r="F34" i="1"/>
  <c r="E34" i="1"/>
  <c r="D34" i="1"/>
  <c r="C34" i="1"/>
  <c r="H33" i="1"/>
  <c r="G33" i="1"/>
  <c r="F33" i="1"/>
  <c r="E33" i="1"/>
  <c r="D33" i="1"/>
  <c r="C33" i="1"/>
  <c r="H32" i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I33" i="1"/>
  <c r="I32" i="1"/>
  <c r="I31" i="1"/>
  <c r="I30" i="1"/>
  <c r="I29" i="1"/>
  <c r="I28" i="1"/>
  <c r="I27" i="1"/>
  <c r="J13" i="1"/>
  <c r="K23" i="1"/>
  <c r="K22" i="1"/>
  <c r="K21" i="1"/>
  <c r="K20" i="1"/>
  <c r="K19" i="1"/>
  <c r="K18" i="1"/>
  <c r="K17" i="1"/>
  <c r="K16" i="1"/>
  <c r="I5" i="1"/>
  <c r="O30" i="3"/>
  <c r="N30" i="3"/>
  <c r="M30" i="3"/>
  <c r="L30" i="3"/>
  <c r="K30" i="3"/>
  <c r="J30" i="3"/>
  <c r="O29" i="3"/>
  <c r="N29" i="3"/>
  <c r="M29" i="3"/>
  <c r="L29" i="3"/>
  <c r="K29" i="3"/>
  <c r="J29" i="3"/>
  <c r="O28" i="3"/>
  <c r="N28" i="3"/>
  <c r="M28" i="3"/>
  <c r="L28" i="3"/>
  <c r="K28" i="3"/>
  <c r="J28" i="3"/>
  <c r="O27" i="3"/>
  <c r="N27" i="3"/>
  <c r="M27" i="3"/>
  <c r="L27" i="3"/>
  <c r="K27" i="3"/>
  <c r="J27" i="3"/>
  <c r="O26" i="3"/>
  <c r="N26" i="3"/>
  <c r="M26" i="3"/>
  <c r="L26" i="3"/>
  <c r="K26" i="3"/>
  <c r="J26" i="3"/>
  <c r="O25" i="3"/>
  <c r="N25" i="3"/>
  <c r="M25" i="3"/>
  <c r="L25" i="3"/>
  <c r="K25" i="3"/>
  <c r="J25" i="3"/>
  <c r="O24" i="3"/>
  <c r="N24" i="3"/>
  <c r="M24" i="3"/>
  <c r="L24" i="3"/>
  <c r="K24" i="3"/>
  <c r="O23" i="3"/>
  <c r="N23" i="3"/>
  <c r="M23" i="3"/>
  <c r="L23" i="3"/>
  <c r="K23" i="3"/>
  <c r="J23" i="3"/>
  <c r="J24" i="3"/>
  <c r="E42" i="3"/>
  <c r="G41" i="3"/>
  <c r="F39" i="3"/>
  <c r="G38" i="3"/>
  <c r="G34" i="3"/>
  <c r="F34" i="3"/>
  <c r="E34" i="3"/>
  <c r="D34" i="3"/>
  <c r="C34" i="3"/>
  <c r="B34" i="3"/>
  <c r="A42" i="3"/>
  <c r="A41" i="3"/>
  <c r="A40" i="3"/>
  <c r="A39" i="3"/>
  <c r="A38" i="3"/>
  <c r="A37" i="3"/>
  <c r="A36" i="3"/>
  <c r="A35" i="3"/>
  <c r="D23" i="3"/>
  <c r="C23" i="3"/>
  <c r="B23" i="3"/>
  <c r="G21" i="3"/>
  <c r="G42" i="3" s="1"/>
  <c r="F21" i="3"/>
  <c r="F42" i="3" s="1"/>
  <c r="E21" i="3"/>
  <c r="D21" i="3"/>
  <c r="D42" i="3" s="1"/>
  <c r="C21" i="3"/>
  <c r="C42" i="3" s="1"/>
  <c r="B21" i="3"/>
  <c r="B42" i="3" s="1"/>
  <c r="G20" i="3"/>
  <c r="F20" i="3"/>
  <c r="F41" i="3" s="1"/>
  <c r="E20" i="3"/>
  <c r="E41" i="3" s="1"/>
  <c r="D20" i="3"/>
  <c r="D41" i="3" s="1"/>
  <c r="C20" i="3"/>
  <c r="C41" i="3" s="1"/>
  <c r="B20" i="3"/>
  <c r="B41" i="3" s="1"/>
  <c r="G19" i="3"/>
  <c r="G40" i="3" s="1"/>
  <c r="F19" i="3"/>
  <c r="F40" i="3" s="1"/>
  <c r="E19" i="3"/>
  <c r="E40" i="3" s="1"/>
  <c r="D19" i="3"/>
  <c r="D40" i="3" s="1"/>
  <c r="C19" i="3"/>
  <c r="C40" i="3" s="1"/>
  <c r="B19" i="3"/>
  <c r="B40" i="3" s="1"/>
  <c r="G18" i="3"/>
  <c r="G39" i="3" s="1"/>
  <c r="F18" i="3"/>
  <c r="E18" i="3"/>
  <c r="E39" i="3" s="1"/>
  <c r="D18" i="3"/>
  <c r="D39" i="3" s="1"/>
  <c r="C18" i="3"/>
  <c r="C39" i="3" s="1"/>
  <c r="B18" i="3"/>
  <c r="B39" i="3" s="1"/>
  <c r="G17" i="3"/>
  <c r="F17" i="3"/>
  <c r="F38" i="3" s="1"/>
  <c r="E17" i="3"/>
  <c r="E38" i="3" s="1"/>
  <c r="D17" i="3"/>
  <c r="D38" i="3" s="1"/>
  <c r="C17" i="3"/>
  <c r="C38" i="3" s="1"/>
  <c r="B17" i="3"/>
  <c r="B38" i="3" s="1"/>
  <c r="G16" i="3"/>
  <c r="G37" i="3" s="1"/>
  <c r="F16" i="3"/>
  <c r="F37" i="3" s="1"/>
  <c r="E16" i="3"/>
  <c r="E37" i="3" s="1"/>
  <c r="D16" i="3"/>
  <c r="D37" i="3" s="1"/>
  <c r="C16" i="3"/>
  <c r="C37" i="3" s="1"/>
  <c r="B16" i="3"/>
  <c r="B37" i="3" s="1"/>
  <c r="G15" i="3"/>
  <c r="G36" i="3" s="1"/>
  <c r="F15" i="3"/>
  <c r="F36" i="3" s="1"/>
  <c r="E15" i="3"/>
  <c r="E36" i="3" s="1"/>
  <c r="D15" i="3"/>
  <c r="D36" i="3" s="1"/>
  <c r="C15" i="3"/>
  <c r="C36" i="3" s="1"/>
  <c r="B15" i="3"/>
  <c r="B36" i="3" s="1"/>
  <c r="G14" i="3"/>
  <c r="G35" i="3" s="1"/>
  <c r="F14" i="3"/>
  <c r="F35" i="3" s="1"/>
  <c r="E14" i="3"/>
  <c r="E35" i="3" s="1"/>
  <c r="D14" i="3"/>
  <c r="D35" i="3" s="1"/>
  <c r="C14" i="3"/>
  <c r="C35" i="3" s="1"/>
  <c r="B14" i="3"/>
  <c r="B35" i="3" s="1"/>
  <c r="B13" i="3"/>
  <c r="G13" i="3"/>
  <c r="G23" i="3" s="1"/>
  <c r="F13" i="3"/>
  <c r="F23" i="3" s="1"/>
  <c r="E13" i="3"/>
  <c r="E23" i="3" s="1"/>
  <c r="D13" i="3"/>
  <c r="C13" i="3"/>
  <c r="A21" i="3"/>
  <c r="A20" i="3"/>
  <c r="A19" i="3"/>
  <c r="A18" i="3"/>
  <c r="A17" i="3"/>
  <c r="A16" i="3"/>
  <c r="A15" i="3"/>
  <c r="A14" i="3"/>
  <c r="E3" i="2"/>
  <c r="F3" i="2" s="1"/>
  <c r="J23" i="1"/>
  <c r="J22" i="1"/>
  <c r="J21" i="1"/>
  <c r="J20" i="1"/>
  <c r="J19" i="1"/>
  <c r="J18" i="1"/>
  <c r="J17" i="1"/>
  <c r="J16" i="1"/>
  <c r="H23" i="1"/>
  <c r="G23" i="1"/>
  <c r="F23" i="1"/>
  <c r="E23" i="1"/>
  <c r="D23" i="1"/>
  <c r="H22" i="1"/>
  <c r="G22" i="1"/>
  <c r="F22" i="1"/>
  <c r="E22" i="1"/>
  <c r="D22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C17" i="1"/>
  <c r="C18" i="1"/>
  <c r="C19" i="1"/>
  <c r="C20" i="1"/>
  <c r="C21" i="1"/>
  <c r="C22" i="1"/>
  <c r="C23" i="1"/>
  <c r="C16" i="1"/>
  <c r="B23" i="1"/>
  <c r="B22" i="1"/>
  <c r="B21" i="1"/>
  <c r="B20" i="1"/>
  <c r="B19" i="1"/>
  <c r="B18" i="1"/>
  <c r="B17" i="1"/>
  <c r="B16" i="1"/>
  <c r="H15" i="1"/>
  <c r="G15" i="1"/>
  <c r="F15" i="1"/>
  <c r="E15" i="1"/>
  <c r="D15" i="1"/>
  <c r="C15" i="1"/>
  <c r="B15" i="1"/>
  <c r="I35" i="3" l="1"/>
  <c r="J35" i="3" s="1"/>
  <c r="I39" i="3"/>
  <c r="J39" i="3" s="1"/>
  <c r="I36" i="3"/>
  <c r="J36" i="3" s="1"/>
  <c r="I41" i="3"/>
  <c r="J41" i="3" s="1"/>
  <c r="I37" i="3"/>
  <c r="J37" i="3" s="1"/>
  <c r="I40" i="3"/>
  <c r="J40" i="3" s="1"/>
  <c r="I38" i="3"/>
  <c r="J38" i="3" s="1"/>
  <c r="I42" i="3"/>
  <c r="J42" i="3" s="1"/>
  <c r="G3" i="2"/>
  <c r="H3" i="2" s="1"/>
  <c r="J3" i="2" s="1"/>
  <c r="J4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tc={4B5C8B2A-B01B-4F17-91DD-34C013A3F894}</author>
  </authors>
  <commentList>
    <comment ref="E9" authorId="0" shapeId="0" xr:uid="{4B5C8B2A-B01B-4F17-91DD-34C013A3F894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műhiba%
Válasz:
    5%-ról csökken 3%-ra</t>
      </text>
    </comment>
  </commentList>
</comments>
</file>

<file path=xl/sharedStrings.xml><?xml version="1.0" encoding="utf-8"?>
<sst xmlns="http://schemas.openxmlformats.org/spreadsheetml/2006/main" count="2888" uniqueCount="184">
  <si>
    <t>OAM</t>
  </si>
  <si>
    <t>pályázat1</t>
  </si>
  <si>
    <t>pályázat2</t>
  </si>
  <si>
    <t>pályázat3</t>
  </si>
  <si>
    <t>pályázat4</t>
  </si>
  <si>
    <t>pályázat5</t>
  </si>
  <si>
    <t>pályázat6</t>
  </si>
  <si>
    <t>pályázat7</t>
  </si>
  <si>
    <t>pályázat8</t>
  </si>
  <si>
    <t>attr1</t>
  </si>
  <si>
    <t>attr2</t>
  </si>
  <si>
    <t>attr3</t>
  </si>
  <si>
    <t>attr4</t>
  </si>
  <si>
    <t>attr5</t>
  </si>
  <si>
    <t>érintettek száma</t>
  </si>
  <si>
    <t>fő</t>
  </si>
  <si>
    <t>%</t>
  </si>
  <si>
    <t>kockázat (érintettek)</t>
  </si>
  <si>
    <t>irány</t>
  </si>
  <si>
    <t>súlyossági fok</t>
  </si>
  <si>
    <t>várható elhalálozás</t>
  </si>
  <si>
    <t>élettartam-többlet</t>
  </si>
  <si>
    <t>hónap/fő</t>
  </si>
  <si>
    <t>többlet minősége</t>
  </si>
  <si>
    <t>attr6</t>
  </si>
  <si>
    <t>Naiv</t>
  </si>
  <si>
    <t>Y0</t>
  </si>
  <si>
    <t>ÁR</t>
  </si>
  <si>
    <t>tipp</t>
  </si>
  <si>
    <t>eredmeny</t>
  </si>
  <si>
    <t>elvaras</t>
  </si>
  <si>
    <t>hiba</t>
  </si>
  <si>
    <t>nyers</t>
  </si>
  <si>
    <t>rangsorok</t>
  </si>
  <si>
    <t>lépcsők</t>
  </si>
  <si>
    <t>arany</t>
  </si>
  <si>
    <t>ezüst</t>
  </si>
  <si>
    <t>bronz</t>
  </si>
  <si>
    <t>…</t>
  </si>
  <si>
    <t>alias</t>
  </si>
  <si>
    <t>fkeres</t>
  </si>
  <si>
    <t>Becslés</t>
  </si>
  <si>
    <t>elteres</t>
  </si>
  <si>
    <t>l1-l2</t>
  </si>
  <si>
    <t>l7-l8</t>
  </si>
  <si>
    <t>ár</t>
  </si>
  <si>
    <t>eFt</t>
  </si>
  <si>
    <t>attr7</t>
  </si>
  <si>
    <t>nincs</t>
  </si>
  <si>
    <t>Azonos�t�:</t>
  </si>
  <si>
    <t>Objektumok:</t>
  </si>
  <si>
    <t>Attrib�tumok:</t>
  </si>
  <si>
    <t>Lepcs�k:</t>
  </si>
  <si>
    <t>Eltol�s:</t>
  </si>
  <si>
    <t>Le�r�s:</t>
  </si>
  <si>
    <t>COCO STD: 3870015</t>
  </si>
  <si>
    <t>Rangsor</t>
  </si>
  <si>
    <t>X(A1)</t>
  </si>
  <si>
    <t>X(A2)</t>
  </si>
  <si>
    <t>X(A3)</t>
  </si>
  <si>
    <t>X(A4)</t>
  </si>
  <si>
    <t>X(A5)</t>
  </si>
  <si>
    <t>Y(A6)</t>
  </si>
  <si>
    <t>O1</t>
  </si>
  <si>
    <t>O2</t>
  </si>
  <si>
    <t>O3</t>
  </si>
  <si>
    <t>O4</t>
  </si>
  <si>
    <t>O5</t>
  </si>
  <si>
    <t>O6</t>
  </si>
  <si>
    <t>O7</t>
  </si>
  <si>
    <t>O8</t>
  </si>
  <si>
    <t>L�pcs�k(1)</t>
  </si>
  <si>
    <t>S1</t>
  </si>
  <si>
    <t>(1946.9+4672.5)/(2)=3309.7</t>
  </si>
  <si>
    <t>(0+1557.5)/(2)=778.75</t>
  </si>
  <si>
    <t>(0+0)/(2)=0</t>
  </si>
  <si>
    <t>(3504.4+778.8)/(2)=2141.6</t>
  </si>
  <si>
    <t>(2823+7008.8)/(2)=4915.9</t>
  </si>
  <si>
    <t>S2</t>
  </si>
  <si>
    <t>(2238.9+778.8)/(2)=1508.85</t>
  </si>
  <si>
    <t>S3</t>
  </si>
  <si>
    <t>S4</t>
  </si>
  <si>
    <t>(2823+0)/(2)=1411.5</t>
  </si>
  <si>
    <t>S5</t>
  </si>
  <si>
    <t>(1752.2+0)/(2)=876.1</t>
  </si>
  <si>
    <t>S6</t>
  </si>
  <si>
    <t>S7</t>
  </si>
  <si>
    <t>S8</t>
  </si>
  <si>
    <t>L�pcs�k(2)</t>
  </si>
  <si>
    <t>COCO:STD</t>
  </si>
  <si>
    <t>Becsl�s</t>
  </si>
  <si>
    <t>T�ny+0</t>
  </si>
  <si>
    <t>Delta</t>
  </si>
  <si>
    <t>Delta/T�ny</t>
  </si>
  <si>
    <t>S1 �sszeg:</t>
  </si>
  <si>
    <t>S8 �sszeg:</t>
  </si>
  <si>
    <t>Becsl�s �sszeg:</t>
  </si>
  <si>
    <t>T�ny �sszeg:</t>
  </si>
  <si>
    <t>T�ny-becsl�s elt�r�s:</t>
  </si>
  <si>
    <t>T�ny n�gyzet�sszeg:</t>
  </si>
  <si>
    <t>Becsl�s n�gyzet�sszeg:</t>
  </si>
  <si>
    <t>N�gyzet�sszeg hiba:</t>
  </si>
  <si>
    <t>Open url</t>
  </si>
  <si>
    <r>
      <t>Maxim�lis mem�ria haszn�lat: </t>
    </r>
    <r>
      <rPr>
        <b/>
        <sz val="6"/>
        <color rgb="FF333333"/>
        <rFont val="Verdana"/>
        <family val="2"/>
        <charset val="238"/>
      </rPr>
      <t>1.32 Mb</t>
    </r>
  </si>
  <si>
    <r>
      <t>A futtat�s id�tartama: </t>
    </r>
    <r>
      <rPr>
        <b/>
        <sz val="6"/>
        <color rgb="FF333333"/>
        <rFont val="Verdana"/>
        <family val="2"/>
        <charset val="238"/>
      </rPr>
      <t>0.03 mp (0 p)</t>
    </r>
  </si>
  <si>
    <t>COCO STD: 9468980</t>
  </si>
  <si>
    <t>X(A6)</t>
  </si>
  <si>
    <t>Y(A7)</t>
  </si>
  <si>
    <t>(3707.5+6525.1)/(2)=5116.3</t>
  </si>
  <si>
    <t>(543.8+0)/(2)=271.9</t>
  </si>
  <si>
    <t>(1285.3+0)/(2)=642.65</t>
  </si>
  <si>
    <t>(4597.3+6426.3)/(2)=5511.75</t>
  </si>
  <si>
    <t>(1829+2372.8)/(2)=2100.9</t>
  </si>
  <si>
    <t>(3707.5+5437.6)/(2)=4572.55</t>
  </si>
  <si>
    <t>(1829+0)/(2)=914.5</t>
  </si>
  <si>
    <t>(2867.1+593.2)/(2)=1730.15</t>
  </si>
  <si>
    <t>(1779.6+593.2)/(2)=1186.4</t>
  </si>
  <si>
    <r>
      <t>A futtat�s id�tartama: </t>
    </r>
    <r>
      <rPr>
        <b/>
        <sz val="6"/>
        <color rgb="FF333333"/>
        <rFont val="Verdana"/>
        <family val="2"/>
        <charset val="238"/>
      </rPr>
      <t>0.07 mp (0 p)</t>
    </r>
  </si>
  <si>
    <t>sorszám</t>
  </si>
  <si>
    <t>attribútum</t>
  </si>
  <si>
    <t>ÉRTÉK</t>
  </si>
  <si>
    <t>mértékegység</t>
  </si>
  <si>
    <t xml:space="preserve">forrás </t>
  </si>
  <si>
    <t>dátum</t>
  </si>
  <si>
    <t>rögzítette</t>
  </si>
  <si>
    <t>mozgásképesség</t>
  </si>
  <si>
    <t>izomerő-nagyság</t>
  </si>
  <si>
    <t>index:1&lt;5</t>
  </si>
  <si>
    <t>index:1&lt;3</t>
  </si>
  <si>
    <t>kor</t>
  </si>
  <si>
    <t>év</t>
  </si>
  <si>
    <t>csontsűrűség</t>
  </si>
  <si>
    <t>dexa</t>
  </si>
  <si>
    <t>kiindulási súly</t>
  </si>
  <si>
    <t>felfüggsztési pontok száma</t>
  </si>
  <si>
    <t>kg</t>
  </si>
  <si>
    <t>1--2--3 db</t>
  </si>
  <si>
    <t>diagnózis</t>
  </si>
  <si>
    <t>a-b-c-d</t>
  </si>
  <si>
    <t>fókusz</t>
  </si>
  <si>
    <t>súlyfürdő</t>
  </si>
  <si>
    <t>objektum/páciens</t>
  </si>
  <si>
    <t>a=nem lehet 0-nál nagyobb súllyal kezdeni, B=csak 2 pontos lehet, C=nem érdemes kis súllyal kezdni,  D=ellenjavalt</t>
  </si>
  <si>
    <t>betegkarton</t>
  </si>
  <si>
    <t>pl</t>
  </si>
  <si>
    <t>Sorcímkék</t>
  </si>
  <si>
    <t>Végösszeg</t>
  </si>
  <si>
    <t>Oszlopcímkék</t>
  </si>
  <si>
    <t>Mennyiség / ÉRTÉK</t>
  </si>
  <si>
    <t>Átlag / ÉRTÉK</t>
  </si>
  <si>
    <t>Mennyiség / csontsűrűség</t>
  </si>
  <si>
    <t>Mennyiség / kor</t>
  </si>
  <si>
    <t xml:space="preserve"> </t>
  </si>
  <si>
    <t>Mennyiség / kiindulási súly</t>
  </si>
  <si>
    <t>Mennyiség / felfüggsztési pontok száma</t>
  </si>
  <si>
    <t>element</t>
  </si>
  <si>
    <t>sourceX</t>
  </si>
  <si>
    <t>sourceY</t>
  </si>
  <si>
    <t>sourceW</t>
  </si>
  <si>
    <t>sourceH</t>
  </si>
  <si>
    <t>targetX</t>
  </si>
  <si>
    <t>targetY</t>
  </si>
  <si>
    <t>targetW</t>
  </si>
  <si>
    <t>targetH</t>
  </si>
  <si>
    <t>M00-H12</t>
  </si>
  <si>
    <t>M30-H12</t>
  </si>
  <si>
    <t>M00-H18</t>
  </si>
  <si>
    <t>M30-H18</t>
  </si>
  <si>
    <t>M49-H03</t>
  </si>
  <si>
    <t>M00-H03</t>
  </si>
  <si>
    <t>M49-H18</t>
  </si>
  <si>
    <t>M49-H12</t>
  </si>
  <si>
    <t>M30-H03</t>
  </si>
  <si>
    <t>time</t>
  </si>
  <si>
    <t>event</t>
  </si>
  <si>
    <t>x</t>
  </si>
  <si>
    <t>y</t>
  </si>
  <si>
    <t>game</t>
  </si>
  <si>
    <t>START</t>
  </si>
  <si>
    <t>ALL</t>
  </si>
  <si>
    <t>AD_CLOCK</t>
  </si>
  <si>
    <t>pointerdown</t>
  </si>
  <si>
    <t>pointermove</t>
  </si>
  <si>
    <t>pointerup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</si>
</sst>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6"/>
      <color rgb="FF000000"/>
      <name val="Verdana"/>
      <family val="2"/>
      <charset val="238"/>
    </font>
    <font>
      <b/>
      <sz val="6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6"/>
      <color rgb="FF333333"/>
      <name val="Verdana"/>
      <family val="2"/>
      <charset val="238"/>
    </font>
    <font>
      <b/>
      <sz val="6"/>
      <color rgb="FF333333"/>
      <name val="Verdana"/>
      <family val="2"/>
      <charset val="238"/>
    </font>
    <font>
      <b/>
      <sz val="11"/>
      <color rgb="FFFFC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3" fillId="0" borderId="0" xfId="1"/>
    <xf numFmtId="0" fontId="0" fillId="0" borderId="0" xfId="0" applyFill="1" applyBorder="1"/>
    <xf numFmtId="1" fontId="0" fillId="2" borderId="1" xfId="0" applyNumberFormat="1" applyFill="1" applyBorder="1"/>
    <xf numFmtId="1" fontId="0" fillId="0" borderId="0" xfId="0" applyNumberFormat="1"/>
    <xf numFmtId="0" fontId="4" fillId="0" borderId="0" xfId="0" applyFont="1" applyFill="1"/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2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58AC8C65-D1A8-4B7D-8B87-6CA00DEC9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3E20BA7F-D885-4D8B-9433-A5C35619B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ttd" id="{618ED149-327C-476B-9509-CFE725B7B34F}" userId="Lttd" providerId="Non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3789.450611111111" createdVersion="6" refreshedVersion="6" minRefreshableVersion="3" recordCount="98" xr:uid="{6724CFEB-B64E-46E8-B84F-DCD9BEEEBA1E}">
  <cacheSource type="worksheet">
    <worksheetSource ref="A2:I100" sheet="pivot"/>
  </cacheSource>
  <cacheFields count="9">
    <cacheField name="sorszám" numFmtId="0">
      <sharedItems containsSemiMixedTypes="0" containsString="0" containsNumber="1" containsInteger="1" minValue="1" maxValue="98"/>
    </cacheField>
    <cacheField name="objektum/páciens" numFmtId="0">
      <sharedItems containsSemiMixedTypes="0" containsString="0" containsNumber="1" containsInteger="1" minValue="1" maxValue="14" count="1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</sharedItems>
    </cacheField>
    <cacheField name="fókusz" numFmtId="0">
      <sharedItems count="1">
        <s v="súlyfürdő"/>
      </sharedItems>
    </cacheField>
    <cacheField name="attribútum" numFmtId="0">
      <sharedItems count="7">
        <s v="mozgásképesség"/>
        <s v="izomerő-nagyság"/>
        <s v="kor"/>
        <s v="csontsűrűség"/>
        <s v="diagnózis"/>
        <s v="felfüggsztési pontok száma"/>
        <s v="kiindulási súly"/>
      </sharedItems>
    </cacheField>
    <cacheField name="ÉRTÉK" numFmtId="0">
      <sharedItems containsSemiMixedTypes="0" containsString="0" containsNumber="1" containsInteger="1" minValue="-4" maxValue="70"/>
    </cacheField>
    <cacheField name="mértékegység" numFmtId="0">
      <sharedItems/>
    </cacheField>
    <cacheField name="forrás " numFmtId="0">
      <sharedItems/>
    </cacheField>
    <cacheField name="dátum" numFmtId="0">
      <sharedItems containsSemiMixedTypes="0" containsString="0" containsNumber="1" containsInteger="1" minValue="20191120" maxValue="20191120"/>
    </cacheField>
    <cacheField name="rögzítet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3789.456457986111" createdVersion="6" refreshedVersion="6" minRefreshableVersion="3" recordCount="14" xr:uid="{46BBEEE3-60E4-4048-822F-22174793C0C6}">
  <cacheSource type="worksheet">
    <worksheetSource ref="L25:L39" sheet="view"/>
  </cacheSource>
  <cacheFields count="1">
    <cacheField name="csontsűrűség" numFmtId="0">
      <sharedItems containsSemiMixedTypes="0" containsString="0" containsNumber="1" containsInteger="1" minValue="-4" maxValue="0" count="5">
        <n v="-3"/>
        <n v="-4"/>
        <n v="-2"/>
        <n v="0"/>
        <n v="-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3789.459686921298" createdVersion="6" refreshedVersion="6" minRefreshableVersion="3" recordCount="14" xr:uid="{31A19369-5DD8-4051-97F0-F137203ED11B}">
  <cacheSource type="worksheet">
    <worksheetSource ref="Q25:Q39" sheet="view"/>
  </cacheSource>
  <cacheFields count="1">
    <cacheField name="kor" numFmtId="0">
      <sharedItems containsSemiMixedTypes="0" containsString="0" containsNumber="1" containsInteger="1" minValue="50" maxValue="70" count="3">
        <n v="60"/>
        <n v="50"/>
        <n v="7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3789.462356018521" createdVersion="6" refreshedVersion="6" minRefreshableVersion="3" recordCount="14" xr:uid="{CABCA7C1-31DD-4378-A9EE-4B695201FD07}">
  <cacheSource type="worksheet">
    <worksheetSource ref="U25:V39" sheet="view"/>
  </cacheSource>
  <cacheFields count="2">
    <cacheField name="csontsűrűség" numFmtId="0">
      <sharedItems containsSemiMixedTypes="0" containsString="0" containsNumber="1" containsInteger="1" minValue="-4" maxValue="0" count="5">
        <n v="-3"/>
        <n v="-4"/>
        <n v="-2"/>
        <n v="0"/>
        <n v="-1"/>
      </sharedItems>
    </cacheField>
    <cacheField name="kor" numFmtId="0">
      <sharedItems containsSemiMixedTypes="0" containsString="0" containsNumber="1" containsInteger="1" minValue="50" maxValue="70" count="3">
        <n v="60"/>
        <n v="50"/>
        <n v="7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3789.476468981484" createdVersion="6" refreshedVersion="6" minRefreshableVersion="3" recordCount="14" xr:uid="{31C29C50-E0B9-4B24-900A-21871E90F014}">
  <cacheSource type="worksheet">
    <worksheetSource ref="X25:Z39" sheet="view"/>
  </cacheSource>
  <cacheFields count="3">
    <cacheField name="diagnózis" numFmtId="0">
      <sharedItems containsSemiMixedTypes="0" containsString="0" containsNumber="1" containsInteger="1" minValue="1" maxValue="4" count="4">
        <n v="3"/>
        <n v="2"/>
        <n v="4"/>
        <n v="1"/>
      </sharedItems>
    </cacheField>
    <cacheField name="kiindulási súly" numFmtId="0">
      <sharedItems containsSemiMixedTypes="0" containsString="0" containsNumber="1" containsInteger="1" minValue="0" maxValue="3" count="2">
        <n v="3"/>
        <n v="0"/>
      </sharedItems>
    </cacheField>
    <cacheField name="felfüggsztési pontok száma" numFmtId="0">
      <sharedItems containsSemiMixedTypes="0" containsString="0" containsNumber="1" containsInteger="1" minValue="1" maxValue="3" count="3">
        <n v="1"/>
        <n v="2"/>
        <n v="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">
  <r>
    <n v="1"/>
    <x v="0"/>
    <x v="0"/>
    <x v="0"/>
    <n v="1"/>
    <s v="index:1&lt;3"/>
    <s v="betegkarton"/>
    <n v="20191120"/>
    <s v="pl"/>
  </r>
  <r>
    <n v="2"/>
    <x v="0"/>
    <x v="0"/>
    <x v="1"/>
    <n v="3"/>
    <s v="index:1&lt;5"/>
    <s v="betegkarton"/>
    <n v="20191120"/>
    <s v="pl"/>
  </r>
  <r>
    <n v="3"/>
    <x v="0"/>
    <x v="0"/>
    <x v="2"/>
    <n v="60"/>
    <s v="év"/>
    <s v="betegkarton"/>
    <n v="20191120"/>
    <s v="pl"/>
  </r>
  <r>
    <n v="4"/>
    <x v="0"/>
    <x v="0"/>
    <x v="3"/>
    <n v="-3"/>
    <s v="dexa"/>
    <s v="betegkarton"/>
    <n v="20191120"/>
    <s v="pl"/>
  </r>
  <r>
    <n v="5"/>
    <x v="0"/>
    <x v="0"/>
    <x v="4"/>
    <n v="3"/>
    <s v="a-b-c-d"/>
    <s v="betegkarton"/>
    <n v="20191120"/>
    <s v="pl"/>
  </r>
  <r>
    <n v="6"/>
    <x v="0"/>
    <x v="0"/>
    <x v="5"/>
    <n v="1"/>
    <s v="1--2--3 db"/>
    <s v="betegkarton"/>
    <n v="20191120"/>
    <s v="pl"/>
  </r>
  <r>
    <n v="7"/>
    <x v="0"/>
    <x v="0"/>
    <x v="6"/>
    <n v="3"/>
    <s v="kg"/>
    <s v="betegkarton"/>
    <n v="20191120"/>
    <s v="pl"/>
  </r>
  <r>
    <n v="8"/>
    <x v="1"/>
    <x v="0"/>
    <x v="0"/>
    <n v="3"/>
    <s v="index:1&lt;3"/>
    <s v="betegkarton"/>
    <n v="20191120"/>
    <s v="pl"/>
  </r>
  <r>
    <n v="9"/>
    <x v="1"/>
    <x v="0"/>
    <x v="1"/>
    <n v="1"/>
    <s v="index:1&lt;5"/>
    <s v="betegkarton"/>
    <n v="20191120"/>
    <s v="pl"/>
  </r>
  <r>
    <n v="10"/>
    <x v="1"/>
    <x v="0"/>
    <x v="2"/>
    <n v="60"/>
    <s v="év"/>
    <s v="betegkarton"/>
    <n v="20191120"/>
    <s v="pl"/>
  </r>
  <r>
    <n v="11"/>
    <x v="1"/>
    <x v="0"/>
    <x v="3"/>
    <n v="-4"/>
    <s v="dexa"/>
    <s v="betegkarton"/>
    <n v="20191120"/>
    <s v="pl"/>
  </r>
  <r>
    <n v="12"/>
    <x v="1"/>
    <x v="0"/>
    <x v="4"/>
    <n v="2"/>
    <s v="a-b-c-d"/>
    <s v="betegkarton"/>
    <n v="20191120"/>
    <s v="pl"/>
  </r>
  <r>
    <n v="13"/>
    <x v="1"/>
    <x v="0"/>
    <x v="5"/>
    <n v="2"/>
    <s v="1--2--3 db"/>
    <s v="betegkarton"/>
    <n v="20191120"/>
    <s v="pl"/>
  </r>
  <r>
    <n v="14"/>
    <x v="1"/>
    <x v="0"/>
    <x v="6"/>
    <n v="0"/>
    <s v="kg"/>
    <s v="betegkarton"/>
    <n v="20191120"/>
    <s v="pl"/>
  </r>
  <r>
    <n v="15"/>
    <x v="2"/>
    <x v="0"/>
    <x v="0"/>
    <n v="3"/>
    <s v="index:1&lt;3"/>
    <s v="betegkarton"/>
    <n v="20191120"/>
    <s v="pl"/>
  </r>
  <r>
    <n v="16"/>
    <x v="2"/>
    <x v="0"/>
    <x v="1"/>
    <n v="3"/>
    <s v="index:1&lt;5"/>
    <s v="betegkarton"/>
    <n v="20191120"/>
    <s v="pl"/>
  </r>
  <r>
    <n v="17"/>
    <x v="2"/>
    <x v="0"/>
    <x v="2"/>
    <n v="50"/>
    <s v="év"/>
    <s v="betegkarton"/>
    <n v="20191120"/>
    <s v="pl"/>
  </r>
  <r>
    <n v="18"/>
    <x v="2"/>
    <x v="0"/>
    <x v="3"/>
    <n v="-2"/>
    <s v="dexa"/>
    <s v="betegkarton"/>
    <n v="20191120"/>
    <s v="pl"/>
  </r>
  <r>
    <n v="19"/>
    <x v="2"/>
    <x v="0"/>
    <x v="4"/>
    <n v="3"/>
    <s v="a-b-c-d"/>
    <s v="betegkarton"/>
    <n v="20191120"/>
    <s v="pl"/>
  </r>
  <r>
    <n v="20"/>
    <x v="2"/>
    <x v="0"/>
    <x v="5"/>
    <n v="2"/>
    <s v="1--2--3 db"/>
    <s v="betegkarton"/>
    <n v="20191120"/>
    <s v="pl"/>
  </r>
  <r>
    <n v="21"/>
    <x v="2"/>
    <x v="0"/>
    <x v="6"/>
    <n v="0"/>
    <s v="kg"/>
    <s v="betegkarton"/>
    <n v="20191120"/>
    <s v="pl"/>
  </r>
  <r>
    <n v="22"/>
    <x v="3"/>
    <x v="0"/>
    <x v="0"/>
    <n v="1"/>
    <s v="index:1&lt;3"/>
    <s v="betegkarton"/>
    <n v="20191120"/>
    <s v="pl"/>
  </r>
  <r>
    <n v="23"/>
    <x v="3"/>
    <x v="0"/>
    <x v="1"/>
    <n v="3"/>
    <s v="index:1&lt;5"/>
    <s v="betegkarton"/>
    <n v="20191120"/>
    <s v="pl"/>
  </r>
  <r>
    <n v="24"/>
    <x v="3"/>
    <x v="0"/>
    <x v="2"/>
    <n v="50"/>
    <s v="év"/>
    <s v="betegkarton"/>
    <n v="20191120"/>
    <s v="pl"/>
  </r>
  <r>
    <n v="25"/>
    <x v="3"/>
    <x v="0"/>
    <x v="3"/>
    <n v="-3"/>
    <s v="dexa"/>
    <s v="betegkarton"/>
    <n v="20191120"/>
    <s v="pl"/>
  </r>
  <r>
    <n v="26"/>
    <x v="3"/>
    <x v="0"/>
    <x v="4"/>
    <n v="2"/>
    <s v="a-b-c-d"/>
    <s v="betegkarton"/>
    <n v="20191120"/>
    <s v="pl"/>
  </r>
  <r>
    <n v="27"/>
    <x v="3"/>
    <x v="0"/>
    <x v="5"/>
    <n v="1"/>
    <s v="1--2--3 db"/>
    <s v="betegkarton"/>
    <n v="20191120"/>
    <s v="pl"/>
  </r>
  <r>
    <n v="28"/>
    <x v="3"/>
    <x v="0"/>
    <x v="6"/>
    <n v="3"/>
    <s v="kg"/>
    <s v="betegkarton"/>
    <n v="20191120"/>
    <s v="pl"/>
  </r>
  <r>
    <n v="29"/>
    <x v="4"/>
    <x v="0"/>
    <x v="0"/>
    <n v="3"/>
    <s v="index:1&lt;3"/>
    <s v="betegkarton"/>
    <n v="20191120"/>
    <s v="pl"/>
  </r>
  <r>
    <n v="30"/>
    <x v="4"/>
    <x v="0"/>
    <x v="1"/>
    <n v="5"/>
    <s v="index:1&lt;5"/>
    <s v="betegkarton"/>
    <n v="20191120"/>
    <s v="pl"/>
  </r>
  <r>
    <n v="31"/>
    <x v="4"/>
    <x v="0"/>
    <x v="2"/>
    <n v="60"/>
    <s v="év"/>
    <s v="betegkarton"/>
    <n v="20191120"/>
    <s v="pl"/>
  </r>
  <r>
    <n v="32"/>
    <x v="4"/>
    <x v="0"/>
    <x v="3"/>
    <n v="-2"/>
    <s v="dexa"/>
    <s v="betegkarton"/>
    <n v="20191120"/>
    <s v="pl"/>
  </r>
  <r>
    <n v="33"/>
    <x v="4"/>
    <x v="0"/>
    <x v="4"/>
    <n v="4"/>
    <s v="a-b-c-d"/>
    <s v="betegkarton"/>
    <n v="20191120"/>
    <s v="pl"/>
  </r>
  <r>
    <n v="34"/>
    <x v="4"/>
    <x v="0"/>
    <x v="5"/>
    <n v="3"/>
    <s v="1--2--3 db"/>
    <s v="betegkarton"/>
    <n v="20191120"/>
    <s v="pl"/>
  </r>
  <r>
    <n v="35"/>
    <x v="4"/>
    <x v="0"/>
    <x v="6"/>
    <n v="0"/>
    <s v="kg"/>
    <s v="betegkarton"/>
    <n v="20191120"/>
    <s v="pl"/>
  </r>
  <r>
    <n v="36"/>
    <x v="5"/>
    <x v="0"/>
    <x v="0"/>
    <n v="1"/>
    <s v="index:1&lt;3"/>
    <s v="betegkarton"/>
    <n v="20191120"/>
    <s v="pl"/>
  </r>
  <r>
    <n v="37"/>
    <x v="5"/>
    <x v="0"/>
    <x v="1"/>
    <n v="1"/>
    <s v="index:1&lt;5"/>
    <s v="betegkarton"/>
    <n v="20191120"/>
    <s v="pl"/>
  </r>
  <r>
    <n v="38"/>
    <x v="5"/>
    <x v="0"/>
    <x v="2"/>
    <n v="50"/>
    <s v="év"/>
    <s v="betegkarton"/>
    <n v="20191120"/>
    <s v="pl"/>
  </r>
  <r>
    <n v="39"/>
    <x v="5"/>
    <x v="0"/>
    <x v="3"/>
    <n v="-3"/>
    <s v="dexa"/>
    <s v="betegkarton"/>
    <n v="20191120"/>
    <s v="pl"/>
  </r>
  <r>
    <n v="40"/>
    <x v="5"/>
    <x v="0"/>
    <x v="4"/>
    <n v="1"/>
    <s v="a-b-c-d"/>
    <s v="betegkarton"/>
    <n v="20191120"/>
    <s v="pl"/>
  </r>
  <r>
    <n v="41"/>
    <x v="5"/>
    <x v="0"/>
    <x v="5"/>
    <n v="3"/>
    <s v="1--2--3 db"/>
    <s v="betegkarton"/>
    <n v="20191120"/>
    <s v="pl"/>
  </r>
  <r>
    <n v="42"/>
    <x v="5"/>
    <x v="0"/>
    <x v="6"/>
    <n v="3"/>
    <s v="kg"/>
    <s v="betegkarton"/>
    <n v="20191120"/>
    <s v="pl"/>
  </r>
  <r>
    <n v="43"/>
    <x v="6"/>
    <x v="0"/>
    <x v="0"/>
    <n v="2"/>
    <s v="index:1&lt;3"/>
    <s v="betegkarton"/>
    <n v="20191120"/>
    <s v="pl"/>
  </r>
  <r>
    <n v="44"/>
    <x v="6"/>
    <x v="0"/>
    <x v="1"/>
    <n v="3"/>
    <s v="index:1&lt;5"/>
    <s v="betegkarton"/>
    <n v="20191120"/>
    <s v="pl"/>
  </r>
  <r>
    <n v="45"/>
    <x v="6"/>
    <x v="0"/>
    <x v="2"/>
    <n v="60"/>
    <s v="év"/>
    <s v="betegkarton"/>
    <n v="20191120"/>
    <s v="pl"/>
  </r>
  <r>
    <n v="46"/>
    <x v="6"/>
    <x v="0"/>
    <x v="3"/>
    <n v="-3"/>
    <s v="dexa"/>
    <s v="betegkarton"/>
    <n v="20191120"/>
    <s v="pl"/>
  </r>
  <r>
    <n v="47"/>
    <x v="6"/>
    <x v="0"/>
    <x v="4"/>
    <n v="1"/>
    <s v="a-b-c-d"/>
    <s v="betegkarton"/>
    <n v="20191120"/>
    <s v="pl"/>
  </r>
  <r>
    <n v="48"/>
    <x v="6"/>
    <x v="0"/>
    <x v="5"/>
    <n v="1"/>
    <s v="1--2--3 db"/>
    <s v="betegkarton"/>
    <n v="20191120"/>
    <s v="pl"/>
  </r>
  <r>
    <n v="49"/>
    <x v="6"/>
    <x v="0"/>
    <x v="6"/>
    <n v="3"/>
    <s v="kg"/>
    <s v="betegkarton"/>
    <n v="20191120"/>
    <s v="pl"/>
  </r>
  <r>
    <n v="50"/>
    <x v="7"/>
    <x v="0"/>
    <x v="0"/>
    <n v="1"/>
    <s v="index:1&lt;3"/>
    <s v="betegkarton"/>
    <n v="20191120"/>
    <s v="pl"/>
  </r>
  <r>
    <n v="51"/>
    <x v="7"/>
    <x v="0"/>
    <x v="1"/>
    <n v="1"/>
    <s v="index:1&lt;5"/>
    <s v="betegkarton"/>
    <n v="20191120"/>
    <s v="pl"/>
  </r>
  <r>
    <n v="52"/>
    <x v="7"/>
    <x v="0"/>
    <x v="2"/>
    <n v="60"/>
    <s v="év"/>
    <s v="betegkarton"/>
    <n v="20191120"/>
    <s v="pl"/>
  </r>
  <r>
    <n v="53"/>
    <x v="7"/>
    <x v="0"/>
    <x v="3"/>
    <n v="-2"/>
    <s v="dexa"/>
    <s v="betegkarton"/>
    <n v="20191120"/>
    <s v="pl"/>
  </r>
  <r>
    <n v="54"/>
    <x v="7"/>
    <x v="0"/>
    <x v="4"/>
    <n v="2"/>
    <s v="a-b-c-d"/>
    <s v="betegkarton"/>
    <n v="20191120"/>
    <s v="pl"/>
  </r>
  <r>
    <n v="55"/>
    <x v="7"/>
    <x v="0"/>
    <x v="5"/>
    <n v="3"/>
    <s v="1--2--3 db"/>
    <s v="betegkarton"/>
    <n v="20191120"/>
    <s v="pl"/>
  </r>
  <r>
    <n v="56"/>
    <x v="7"/>
    <x v="0"/>
    <x v="6"/>
    <n v="0"/>
    <s v="kg"/>
    <s v="betegkarton"/>
    <n v="20191120"/>
    <s v="pl"/>
  </r>
  <r>
    <n v="57"/>
    <x v="8"/>
    <x v="0"/>
    <x v="0"/>
    <n v="2"/>
    <s v="index:1&lt;3"/>
    <s v="betegkarton"/>
    <n v="20191120"/>
    <s v="pl"/>
  </r>
  <r>
    <n v="58"/>
    <x v="8"/>
    <x v="0"/>
    <x v="1"/>
    <n v="1"/>
    <s v="index:1&lt;5"/>
    <s v="betegkarton"/>
    <n v="20191120"/>
    <s v="pl"/>
  </r>
  <r>
    <n v="59"/>
    <x v="8"/>
    <x v="0"/>
    <x v="2"/>
    <n v="60"/>
    <s v="év"/>
    <s v="betegkarton"/>
    <n v="20191120"/>
    <s v="pl"/>
  </r>
  <r>
    <n v="60"/>
    <x v="8"/>
    <x v="0"/>
    <x v="3"/>
    <n v="0"/>
    <s v="dexa"/>
    <s v="betegkarton"/>
    <n v="20191120"/>
    <s v="pl"/>
  </r>
  <r>
    <n v="61"/>
    <x v="8"/>
    <x v="0"/>
    <x v="4"/>
    <n v="1"/>
    <s v="a-b-c-d"/>
    <s v="betegkarton"/>
    <n v="20191120"/>
    <s v="pl"/>
  </r>
  <r>
    <n v="62"/>
    <x v="8"/>
    <x v="0"/>
    <x v="5"/>
    <n v="3"/>
    <s v="1--2--3 db"/>
    <s v="betegkarton"/>
    <n v="20191120"/>
    <s v="pl"/>
  </r>
  <r>
    <n v="63"/>
    <x v="8"/>
    <x v="0"/>
    <x v="6"/>
    <n v="3"/>
    <s v="kg"/>
    <s v="betegkarton"/>
    <n v="20191120"/>
    <s v="pl"/>
  </r>
  <r>
    <n v="64"/>
    <x v="9"/>
    <x v="0"/>
    <x v="0"/>
    <n v="2"/>
    <s v="index:1&lt;3"/>
    <s v="betegkarton"/>
    <n v="20191120"/>
    <s v="pl"/>
  </r>
  <r>
    <n v="65"/>
    <x v="9"/>
    <x v="0"/>
    <x v="1"/>
    <n v="3"/>
    <s v="index:1&lt;5"/>
    <s v="betegkarton"/>
    <n v="20191120"/>
    <s v="pl"/>
  </r>
  <r>
    <n v="66"/>
    <x v="9"/>
    <x v="0"/>
    <x v="2"/>
    <n v="50"/>
    <s v="év"/>
    <s v="betegkarton"/>
    <n v="20191120"/>
    <s v="pl"/>
  </r>
  <r>
    <n v="67"/>
    <x v="9"/>
    <x v="0"/>
    <x v="3"/>
    <n v="-4"/>
    <s v="dexa"/>
    <s v="betegkarton"/>
    <n v="20191120"/>
    <s v="pl"/>
  </r>
  <r>
    <n v="68"/>
    <x v="9"/>
    <x v="0"/>
    <x v="4"/>
    <n v="1"/>
    <s v="a-b-c-d"/>
    <s v="betegkarton"/>
    <n v="20191120"/>
    <s v="pl"/>
  </r>
  <r>
    <n v="69"/>
    <x v="9"/>
    <x v="0"/>
    <x v="5"/>
    <n v="2"/>
    <s v="1--2--3 db"/>
    <s v="betegkarton"/>
    <n v="20191120"/>
    <s v="pl"/>
  </r>
  <r>
    <n v="70"/>
    <x v="9"/>
    <x v="0"/>
    <x v="6"/>
    <n v="0"/>
    <s v="kg"/>
    <s v="betegkarton"/>
    <n v="20191120"/>
    <s v="pl"/>
  </r>
  <r>
    <n v="71"/>
    <x v="10"/>
    <x v="0"/>
    <x v="0"/>
    <n v="1"/>
    <s v="index:1&lt;3"/>
    <s v="betegkarton"/>
    <n v="20191120"/>
    <s v="pl"/>
  </r>
  <r>
    <n v="72"/>
    <x v="10"/>
    <x v="0"/>
    <x v="1"/>
    <n v="5"/>
    <s v="index:1&lt;5"/>
    <s v="betegkarton"/>
    <n v="20191120"/>
    <s v="pl"/>
  </r>
  <r>
    <n v="73"/>
    <x v="10"/>
    <x v="0"/>
    <x v="2"/>
    <n v="50"/>
    <s v="év"/>
    <s v="betegkarton"/>
    <n v="20191120"/>
    <s v="pl"/>
  </r>
  <r>
    <n v="74"/>
    <x v="10"/>
    <x v="0"/>
    <x v="3"/>
    <n v="0"/>
    <s v="dexa"/>
    <s v="betegkarton"/>
    <n v="20191120"/>
    <s v="pl"/>
  </r>
  <r>
    <n v="75"/>
    <x v="10"/>
    <x v="0"/>
    <x v="4"/>
    <n v="4"/>
    <s v="a-b-c-d"/>
    <s v="betegkarton"/>
    <n v="20191120"/>
    <s v="pl"/>
  </r>
  <r>
    <n v="76"/>
    <x v="10"/>
    <x v="0"/>
    <x v="5"/>
    <n v="2"/>
    <s v="1--2--3 db"/>
    <s v="betegkarton"/>
    <n v="20191120"/>
    <s v="pl"/>
  </r>
  <r>
    <n v="77"/>
    <x v="10"/>
    <x v="0"/>
    <x v="6"/>
    <n v="3"/>
    <s v="kg"/>
    <s v="betegkarton"/>
    <n v="20191120"/>
    <s v="pl"/>
  </r>
  <r>
    <n v="78"/>
    <x v="11"/>
    <x v="0"/>
    <x v="0"/>
    <n v="1"/>
    <s v="index:1&lt;3"/>
    <s v="betegkarton"/>
    <n v="20191120"/>
    <s v="pl"/>
  </r>
  <r>
    <n v="79"/>
    <x v="11"/>
    <x v="0"/>
    <x v="1"/>
    <n v="4"/>
    <s v="index:1&lt;5"/>
    <s v="betegkarton"/>
    <n v="20191120"/>
    <s v="pl"/>
  </r>
  <r>
    <n v="80"/>
    <x v="11"/>
    <x v="0"/>
    <x v="2"/>
    <n v="70"/>
    <s v="év"/>
    <s v="betegkarton"/>
    <n v="20191120"/>
    <s v="pl"/>
  </r>
  <r>
    <n v="81"/>
    <x v="11"/>
    <x v="0"/>
    <x v="3"/>
    <n v="-4"/>
    <s v="dexa"/>
    <s v="betegkarton"/>
    <n v="20191120"/>
    <s v="pl"/>
  </r>
  <r>
    <n v="82"/>
    <x v="11"/>
    <x v="0"/>
    <x v="4"/>
    <n v="4"/>
    <s v="a-b-c-d"/>
    <s v="betegkarton"/>
    <n v="20191120"/>
    <s v="pl"/>
  </r>
  <r>
    <n v="83"/>
    <x v="11"/>
    <x v="0"/>
    <x v="5"/>
    <n v="1"/>
    <s v="1--2--3 db"/>
    <s v="betegkarton"/>
    <n v="20191120"/>
    <s v="pl"/>
  </r>
  <r>
    <n v="84"/>
    <x v="11"/>
    <x v="0"/>
    <x v="6"/>
    <n v="3"/>
    <s v="kg"/>
    <s v="betegkarton"/>
    <n v="20191120"/>
    <s v="pl"/>
  </r>
  <r>
    <n v="85"/>
    <x v="12"/>
    <x v="0"/>
    <x v="0"/>
    <n v="3"/>
    <s v="index:1&lt;3"/>
    <s v="betegkarton"/>
    <n v="20191120"/>
    <s v="pl"/>
  </r>
  <r>
    <n v="86"/>
    <x v="12"/>
    <x v="0"/>
    <x v="1"/>
    <n v="3"/>
    <s v="index:1&lt;5"/>
    <s v="betegkarton"/>
    <n v="20191120"/>
    <s v="pl"/>
  </r>
  <r>
    <n v="87"/>
    <x v="12"/>
    <x v="0"/>
    <x v="2"/>
    <n v="70"/>
    <s v="év"/>
    <s v="betegkarton"/>
    <n v="20191120"/>
    <s v="pl"/>
  </r>
  <r>
    <n v="88"/>
    <x v="12"/>
    <x v="0"/>
    <x v="3"/>
    <n v="-1"/>
    <s v="dexa"/>
    <s v="betegkarton"/>
    <n v="20191120"/>
    <s v="pl"/>
  </r>
  <r>
    <n v="89"/>
    <x v="12"/>
    <x v="0"/>
    <x v="4"/>
    <n v="3"/>
    <s v="a-b-c-d"/>
    <s v="betegkarton"/>
    <n v="20191120"/>
    <s v="pl"/>
  </r>
  <r>
    <n v="90"/>
    <x v="12"/>
    <x v="0"/>
    <x v="5"/>
    <n v="3"/>
    <s v="1--2--3 db"/>
    <s v="betegkarton"/>
    <n v="20191120"/>
    <s v="pl"/>
  </r>
  <r>
    <n v="91"/>
    <x v="12"/>
    <x v="0"/>
    <x v="6"/>
    <n v="0"/>
    <s v="kg"/>
    <s v="betegkarton"/>
    <n v="20191120"/>
    <s v="pl"/>
  </r>
  <r>
    <n v="92"/>
    <x v="13"/>
    <x v="0"/>
    <x v="0"/>
    <n v="2"/>
    <s v="index:1&lt;3"/>
    <s v="betegkarton"/>
    <n v="20191120"/>
    <s v="pl"/>
  </r>
  <r>
    <n v="93"/>
    <x v="13"/>
    <x v="0"/>
    <x v="1"/>
    <n v="1"/>
    <s v="index:1&lt;5"/>
    <s v="betegkarton"/>
    <n v="20191120"/>
    <s v="pl"/>
  </r>
  <r>
    <n v="94"/>
    <x v="13"/>
    <x v="0"/>
    <x v="2"/>
    <n v="70"/>
    <s v="év"/>
    <s v="betegkarton"/>
    <n v="20191120"/>
    <s v="pl"/>
  </r>
  <r>
    <n v="95"/>
    <x v="13"/>
    <x v="0"/>
    <x v="3"/>
    <n v="-3"/>
    <s v="dexa"/>
    <s v="betegkarton"/>
    <n v="20191120"/>
    <s v="pl"/>
  </r>
  <r>
    <n v="96"/>
    <x v="13"/>
    <x v="0"/>
    <x v="4"/>
    <n v="1"/>
    <s v="a-b-c-d"/>
    <s v="betegkarton"/>
    <n v="20191120"/>
    <s v="pl"/>
  </r>
  <r>
    <n v="97"/>
    <x v="13"/>
    <x v="0"/>
    <x v="5"/>
    <n v="1"/>
    <s v="1--2--3 db"/>
    <s v="betegkarton"/>
    <n v="20191120"/>
    <s v="pl"/>
  </r>
  <r>
    <n v="98"/>
    <x v="13"/>
    <x v="0"/>
    <x v="6"/>
    <n v="3"/>
    <s v="kg"/>
    <s v="betegkarton"/>
    <n v="20191120"/>
    <s v="pl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</r>
  <r>
    <x v="1"/>
  </r>
  <r>
    <x v="2"/>
  </r>
  <r>
    <x v="0"/>
  </r>
  <r>
    <x v="2"/>
  </r>
  <r>
    <x v="0"/>
  </r>
  <r>
    <x v="0"/>
  </r>
  <r>
    <x v="2"/>
  </r>
  <r>
    <x v="3"/>
  </r>
  <r>
    <x v="1"/>
  </r>
  <r>
    <x v="3"/>
  </r>
  <r>
    <x v="1"/>
  </r>
  <r>
    <x v="4"/>
  </r>
  <r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</r>
  <r>
    <x v="0"/>
  </r>
  <r>
    <x v="1"/>
  </r>
  <r>
    <x v="1"/>
  </r>
  <r>
    <x v="0"/>
  </r>
  <r>
    <x v="1"/>
  </r>
  <r>
    <x v="0"/>
  </r>
  <r>
    <x v="0"/>
  </r>
  <r>
    <x v="0"/>
  </r>
  <r>
    <x v="1"/>
  </r>
  <r>
    <x v="1"/>
  </r>
  <r>
    <x v="2"/>
  </r>
  <r>
    <x v="2"/>
  </r>
  <r>
    <x v="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x v="0"/>
  </r>
  <r>
    <x v="1"/>
    <x v="0"/>
  </r>
  <r>
    <x v="2"/>
    <x v="1"/>
  </r>
  <r>
    <x v="0"/>
    <x v="1"/>
  </r>
  <r>
    <x v="2"/>
    <x v="0"/>
  </r>
  <r>
    <x v="0"/>
    <x v="1"/>
  </r>
  <r>
    <x v="0"/>
    <x v="0"/>
  </r>
  <r>
    <x v="2"/>
    <x v="0"/>
  </r>
  <r>
    <x v="3"/>
    <x v="0"/>
  </r>
  <r>
    <x v="1"/>
    <x v="1"/>
  </r>
  <r>
    <x v="3"/>
    <x v="1"/>
  </r>
  <r>
    <x v="1"/>
    <x v="2"/>
  </r>
  <r>
    <x v="4"/>
    <x v="2"/>
  </r>
  <r>
    <x v="0"/>
    <x v="2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x v="0"/>
    <x v="0"/>
  </r>
  <r>
    <x v="1"/>
    <x v="1"/>
    <x v="1"/>
  </r>
  <r>
    <x v="0"/>
    <x v="1"/>
    <x v="1"/>
  </r>
  <r>
    <x v="1"/>
    <x v="0"/>
    <x v="0"/>
  </r>
  <r>
    <x v="2"/>
    <x v="1"/>
    <x v="2"/>
  </r>
  <r>
    <x v="3"/>
    <x v="0"/>
    <x v="2"/>
  </r>
  <r>
    <x v="3"/>
    <x v="0"/>
    <x v="0"/>
  </r>
  <r>
    <x v="1"/>
    <x v="1"/>
    <x v="2"/>
  </r>
  <r>
    <x v="3"/>
    <x v="0"/>
    <x v="2"/>
  </r>
  <r>
    <x v="3"/>
    <x v="1"/>
    <x v="1"/>
  </r>
  <r>
    <x v="2"/>
    <x v="0"/>
    <x v="1"/>
  </r>
  <r>
    <x v="2"/>
    <x v="0"/>
    <x v="0"/>
  </r>
  <r>
    <x v="0"/>
    <x v="1"/>
    <x v="2"/>
  </r>
  <r>
    <x v="3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6DD731-7C0E-423A-9B60-03D555C44B3A}" name="Kimutatás3" cacheId="7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3:B9" firstHeaderRow="1" firstDataRow="1" firstDataCol="1"/>
  <pivotFields count="1">
    <pivotField axis="axisRow" dataField="1" showAll="0">
      <items count="6">
        <item x="1"/>
        <item x="0"/>
        <item x="2"/>
        <item x="4"/>
        <item x="3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Mennyiség / csontsűrűség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92E29DE-FDDC-46FE-A8EE-5447FDFB578F}" name="Kimutatás4" cacheId="10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3:E5" firstHeaderRow="1" firstDataRow="2" firstDataCol="1"/>
  <pivotFields count="1">
    <pivotField axis="axisCol" dataField="1" showAll="0">
      <items count="4">
        <item x="1"/>
        <item x="0"/>
        <item x="2"/>
        <item t="default"/>
      </items>
    </pivotField>
  </pivotFields>
  <rowItems count="1">
    <i/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Mennyiség / ko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4A803A-A837-4C6A-A17B-DB243AAA3FC1}" name="Kimutatás5" cacheId="14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3:E10" firstHeaderRow="1" firstDataRow="2" firstDataCol="1"/>
  <pivotFields count="2">
    <pivotField axis="axisRow" dataField="1" showAll="0">
      <items count="6">
        <item x="1"/>
        <item x="0"/>
        <item x="2"/>
        <item x="4"/>
        <item x="3"/>
        <item t="default"/>
      </items>
    </pivotField>
    <pivotField axis="axisCol" showAll="0">
      <items count="4">
        <item x="1"/>
        <item x="0"/>
        <item x="2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Mennyiség / csontsűrűség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DF16AD-0753-4B90-9B7A-074059AF7031}" name="Kimutatás7" cacheId="22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11:E17" firstHeaderRow="1" firstDataRow="2" firstDataCol="1"/>
  <pivotFields count="3">
    <pivotField axis="axisRow" showAll="0">
      <items count="5">
        <item x="3"/>
        <item x="1"/>
        <item x="0"/>
        <item x="2"/>
        <item t="default"/>
      </items>
    </pivotField>
    <pivotField showAll="0">
      <items count="3">
        <item x="1"/>
        <item x="0"/>
        <item t="default"/>
      </items>
    </pivotField>
    <pivotField axis="axisCol" dataField="1" showAll="0">
      <items count="4">
        <item x="0"/>
        <item x="1"/>
        <item x="2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Mennyiség / felfüggsztési pontok száma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D73424-7571-46A7-9B7E-6846E91D7160}" name="Kimutatás6" cacheId="22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3:D9" firstHeaderRow="1" firstDataRow="2" firstDataCol="1"/>
  <pivotFields count="3">
    <pivotField axis="axisRow" showAll="0">
      <items count="5">
        <item x="3"/>
        <item x="1"/>
        <item x="0"/>
        <item x="2"/>
        <item t="default"/>
      </items>
    </pivotField>
    <pivotField axis="axisCol" dataField="1" showAll="0">
      <items count="3">
        <item x="1"/>
        <item x="0"/>
        <item t="default"/>
      </items>
    </pivotField>
    <pivotField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Mennyiség / kiindulási súly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BBF99F-EC03-4CF5-B21E-0A15F967D625}" name="Kimutatás2" cacheId="4" applyNumberFormats="0" applyBorderFormats="0" applyFontFormats="0" applyPatternFormats="0" applyAlignmentFormats="0" applyWidthHeightFormats="1" dataCaption="Értékek" updatedVersion="6" minRefreshableVersion="3" useAutoFormatting="1" colGrandTotals="0" itemPrintTitles="1" createdVersion="6" indent="0" outline="1" outlineData="1" multipleFieldFilters="0">
  <location ref="A24:H40" firstHeaderRow="1" firstDataRow="2" firstDataCol="1" rowPageCount="1" colPageCount="1"/>
  <pivotFields count="9">
    <pivotField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showAll="0">
      <items count="2">
        <item x="0"/>
        <item t="default"/>
      </items>
    </pivotField>
    <pivotField axis="axisCol" showAll="0">
      <items count="8">
        <item x="3"/>
        <item x="4"/>
        <item x="5"/>
        <item x="1"/>
        <item x="6"/>
        <item x="2"/>
        <item x="0"/>
        <item t="default"/>
      </items>
    </pivotField>
    <pivotField dataField="1" showAll="0"/>
    <pivotField showAll="0"/>
    <pivotField showAll="0"/>
    <pivotField showAll="0"/>
    <pivotField showAll="0"/>
  </pivotFields>
  <rowFields count="1"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pageFields count="1">
    <pageField fld="2" item="0" hier="-1"/>
  </pageFields>
  <dataFields count="1">
    <dataField name="Átlag / ÉRTÉK" fld="4" subtotal="average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9CC790-E6C9-4E1A-B1E9-C97FD3F28275}" name="Kimutatás1" cacheId="4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3:I19" firstHeaderRow="1" firstDataRow="2" firstDataCol="1" rowPageCount="1" colPageCount="1"/>
  <pivotFields count="9">
    <pivotField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showAll="0">
      <items count="2">
        <item x="0"/>
        <item t="default"/>
      </items>
    </pivotField>
    <pivotField axis="axisCol" showAll="0">
      <items count="8">
        <item x="3"/>
        <item x="4"/>
        <item x="5"/>
        <item x="1"/>
        <item x="6"/>
        <item x="2"/>
        <item x="0"/>
        <item t="default"/>
      </items>
    </pivotField>
    <pivotField dataField="1" showAll="0"/>
    <pivotField showAll="0"/>
    <pivotField showAll="0"/>
    <pivotField showAll="0"/>
    <pivotField showAll="0"/>
  </pivotFields>
  <rowFields count="1"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3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2" item="0" hier="-1"/>
  </pageFields>
  <dataFields count="1">
    <dataField name="Mennyiség / ÉRTÉK" fld="4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9" dT="2019-11-19T10:00:04.95" personId="{618ED149-327C-476B-9509-CFE725B7B34F}" id="{4B5C8B2A-B01B-4F17-91DD-34C013A3F894}">
    <text>műhiba%</text>
  </threadedComment>
  <threadedComment ref="E9" dT="2019-11-19T10:00:44.86" personId="{618ED149-327C-476B-9509-CFE725B7B34F}" id="{7DA42FF2-029F-43C8-8EA2-E7B042246D7C}" parentId="{4B5C8B2A-B01B-4F17-91DD-34C013A3F894}">
    <text>5%-ról csökken 3%-ra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38700152019112009253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94689802019112010012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8F1F6-1BCC-42AE-9904-4895DA6ECB0C}">
  <dimension ref="B1:K44"/>
  <sheetViews>
    <sheetView zoomScale="145" zoomScaleNormal="145" workbookViewId="0">
      <selection activeCell="I3" sqref="I3"/>
    </sheetView>
  </sheetViews>
  <sheetFormatPr defaultRowHeight="14.5" x14ac:dyDescent="0.35"/>
  <cols>
    <col min="3" max="3" width="9.36328125" customWidth="1"/>
    <col min="4" max="4" width="10.26953125" customWidth="1"/>
    <col min="5" max="5" width="9.453125" customWidth="1"/>
    <col min="7" max="7" width="9.1796875" customWidth="1"/>
  </cols>
  <sheetData>
    <row r="1" spans="2:11" x14ac:dyDescent="0.35">
      <c r="B1" t="s">
        <v>18</v>
      </c>
      <c r="C1">
        <v>0</v>
      </c>
      <c r="D1">
        <v>1</v>
      </c>
      <c r="E1">
        <v>0</v>
      </c>
      <c r="F1">
        <v>1</v>
      </c>
      <c r="G1">
        <v>0</v>
      </c>
      <c r="H1">
        <v>0</v>
      </c>
      <c r="I1" t="s">
        <v>48</v>
      </c>
    </row>
    <row r="2" spans="2:11" x14ac:dyDescent="0.35">
      <c r="C2" t="s">
        <v>15</v>
      </c>
      <c r="D2" t="s">
        <v>16</v>
      </c>
      <c r="E2" t="s">
        <v>16</v>
      </c>
      <c r="F2" t="s">
        <v>22</v>
      </c>
      <c r="G2" t="s">
        <v>22</v>
      </c>
      <c r="H2" t="s">
        <v>16</v>
      </c>
      <c r="I2" t="s">
        <v>46</v>
      </c>
    </row>
    <row r="3" spans="2:11" ht="43.5" x14ac:dyDescent="0.35">
      <c r="C3" s="1" t="s">
        <v>14</v>
      </c>
      <c r="D3" s="1" t="s">
        <v>17</v>
      </c>
      <c r="E3" s="1" t="s">
        <v>19</v>
      </c>
      <c r="F3" s="1" t="s">
        <v>20</v>
      </c>
      <c r="G3" s="1" t="s">
        <v>21</v>
      </c>
      <c r="H3" s="1" t="s">
        <v>23</v>
      </c>
      <c r="I3" s="1" t="s">
        <v>45</v>
      </c>
    </row>
    <row r="4" spans="2:11" x14ac:dyDescent="0.35">
      <c r="B4" t="s">
        <v>0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24</v>
      </c>
      <c r="I4" t="s">
        <v>47</v>
      </c>
    </row>
    <row r="5" spans="2:11" x14ac:dyDescent="0.35">
      <c r="B5" t="s">
        <v>1</v>
      </c>
      <c r="C5">
        <v>18</v>
      </c>
      <c r="D5">
        <v>0</v>
      </c>
      <c r="E5">
        <v>0</v>
      </c>
      <c r="F5">
        <v>99999</v>
      </c>
      <c r="G5">
        <v>36</v>
      </c>
      <c r="H5">
        <v>100</v>
      </c>
      <c r="I5">
        <f>800*18</f>
        <v>14400</v>
      </c>
    </row>
    <row r="6" spans="2:11" x14ac:dyDescent="0.35">
      <c r="B6" t="s">
        <v>2</v>
      </c>
      <c r="C6">
        <v>1</v>
      </c>
      <c r="D6">
        <v>0</v>
      </c>
      <c r="E6">
        <v>0</v>
      </c>
      <c r="F6">
        <v>99999</v>
      </c>
      <c r="G6">
        <v>0</v>
      </c>
      <c r="H6">
        <v>100</v>
      </c>
      <c r="I6">
        <v>2400</v>
      </c>
    </row>
    <row r="7" spans="2:11" x14ac:dyDescent="0.35">
      <c r="B7" t="s">
        <v>3</v>
      </c>
      <c r="C7">
        <v>1</v>
      </c>
      <c r="D7">
        <v>0</v>
      </c>
      <c r="E7">
        <v>100</v>
      </c>
      <c r="F7">
        <v>12</v>
      </c>
      <c r="G7">
        <v>84</v>
      </c>
      <c r="H7">
        <v>75</v>
      </c>
      <c r="I7">
        <v>5200</v>
      </c>
    </row>
    <row r="8" spans="2:11" x14ac:dyDescent="0.35">
      <c r="B8" t="s">
        <v>4</v>
      </c>
      <c r="C8">
        <v>1</v>
      </c>
      <c r="D8">
        <v>0</v>
      </c>
      <c r="E8">
        <v>100</v>
      </c>
      <c r="F8">
        <v>5</v>
      </c>
      <c r="G8">
        <v>72</v>
      </c>
      <c r="H8">
        <v>33</v>
      </c>
      <c r="I8">
        <v>6500</v>
      </c>
    </row>
    <row r="9" spans="2:11" x14ac:dyDescent="0.35">
      <c r="B9" t="s">
        <v>5</v>
      </c>
      <c r="C9">
        <v>5642</v>
      </c>
      <c r="D9">
        <v>0</v>
      </c>
      <c r="E9">
        <v>3</v>
      </c>
      <c r="F9">
        <v>80</v>
      </c>
      <c r="G9">
        <v>1</v>
      </c>
      <c r="H9">
        <v>90</v>
      </c>
      <c r="I9">
        <v>4300</v>
      </c>
    </row>
    <row r="10" spans="2:11" x14ac:dyDescent="0.35">
      <c r="B10" t="s">
        <v>6</v>
      </c>
      <c r="C10">
        <v>1000</v>
      </c>
      <c r="D10">
        <v>33</v>
      </c>
      <c r="E10">
        <v>0</v>
      </c>
      <c r="F10">
        <v>99999</v>
      </c>
      <c r="G10">
        <v>0</v>
      </c>
      <c r="H10">
        <v>100</v>
      </c>
      <c r="I10">
        <v>5600</v>
      </c>
    </row>
    <row r="11" spans="2:11" x14ac:dyDescent="0.35">
      <c r="B11" t="s">
        <v>7</v>
      </c>
      <c r="C11">
        <v>2222</v>
      </c>
      <c r="D11">
        <v>0</v>
      </c>
      <c r="E11">
        <v>10</v>
      </c>
      <c r="F11">
        <v>33</v>
      </c>
      <c r="G11">
        <v>3</v>
      </c>
      <c r="H11">
        <v>88</v>
      </c>
      <c r="I11">
        <v>6100</v>
      </c>
    </row>
    <row r="12" spans="2:11" x14ac:dyDescent="0.35">
      <c r="B12" t="s">
        <v>8</v>
      </c>
      <c r="C12">
        <v>130000</v>
      </c>
      <c r="D12">
        <v>0</v>
      </c>
      <c r="E12">
        <v>1</v>
      </c>
      <c r="F12">
        <v>111</v>
      </c>
      <c r="G12">
        <v>12</v>
      </c>
      <c r="H12">
        <v>88</v>
      </c>
      <c r="I12">
        <v>7200</v>
      </c>
    </row>
    <row r="13" spans="2:11" x14ac:dyDescent="0.35">
      <c r="J13">
        <f>CORREL(J16:J23,K16:K23)</f>
        <v>-0.18855408736288162</v>
      </c>
    </row>
    <row r="14" spans="2:11" x14ac:dyDescent="0.35">
      <c r="K14" t="s">
        <v>46</v>
      </c>
    </row>
    <row r="15" spans="2:11" x14ac:dyDescent="0.35">
      <c r="B15" t="str">
        <f>B4</f>
        <v>OAM</v>
      </c>
      <c r="C15" t="str">
        <f t="shared" ref="C15:H15" si="0">C4</f>
        <v>attr1</v>
      </c>
      <c r="D15" t="str">
        <f t="shared" si="0"/>
        <v>attr2</v>
      </c>
      <c r="E15" t="str">
        <f t="shared" si="0"/>
        <v>attr3</v>
      </c>
      <c r="F15" t="str">
        <f t="shared" si="0"/>
        <v>attr4</v>
      </c>
      <c r="G15" t="str">
        <f t="shared" si="0"/>
        <v>attr5</v>
      </c>
      <c r="H15" t="str">
        <f t="shared" si="0"/>
        <v>attr6</v>
      </c>
      <c r="I15" s="7" t="s">
        <v>26</v>
      </c>
      <c r="J15" t="s">
        <v>25</v>
      </c>
      <c r="K15" s="2" t="s">
        <v>27</v>
      </c>
    </row>
    <row r="16" spans="2:11" x14ac:dyDescent="0.35">
      <c r="B16" t="str">
        <f t="shared" ref="B16:B23" si="1">B5</f>
        <v>pályázat1</v>
      </c>
      <c r="C16">
        <f>RANK(C5,C$5:C$12,C$1)</f>
        <v>5</v>
      </c>
      <c r="D16">
        <f t="shared" ref="D16:H16" si="2">RANK(D5,D$5:D$12,D$1)</f>
        <v>1</v>
      </c>
      <c r="E16">
        <f t="shared" si="2"/>
        <v>6</v>
      </c>
      <c r="F16">
        <f t="shared" si="2"/>
        <v>6</v>
      </c>
      <c r="G16">
        <f t="shared" si="2"/>
        <v>3</v>
      </c>
      <c r="H16">
        <f t="shared" si="2"/>
        <v>1</v>
      </c>
      <c r="I16" s="7">
        <v>1000</v>
      </c>
      <c r="J16">
        <f>SUM(C16:H16)</f>
        <v>22</v>
      </c>
      <c r="K16" s="2">
        <f>I5</f>
        <v>14400</v>
      </c>
    </row>
    <row r="17" spans="2:11" x14ac:dyDescent="0.35">
      <c r="B17" t="str">
        <f t="shared" si="1"/>
        <v>pályázat2</v>
      </c>
      <c r="C17">
        <f t="shared" ref="C17:H23" si="3">RANK(C6,C$5:C$12,C$1)</f>
        <v>6</v>
      </c>
      <c r="D17">
        <f t="shared" si="3"/>
        <v>1</v>
      </c>
      <c r="E17">
        <f t="shared" si="3"/>
        <v>6</v>
      </c>
      <c r="F17">
        <f t="shared" si="3"/>
        <v>6</v>
      </c>
      <c r="G17">
        <f t="shared" si="3"/>
        <v>7</v>
      </c>
      <c r="H17">
        <f t="shared" si="3"/>
        <v>1</v>
      </c>
      <c r="I17" s="7">
        <v>1000</v>
      </c>
      <c r="J17">
        <f t="shared" ref="J17:J23" si="4">SUM(C17:H17)</f>
        <v>27</v>
      </c>
      <c r="K17" s="2">
        <f t="shared" ref="K17:K23" si="5">I6</f>
        <v>2400</v>
      </c>
    </row>
    <row r="18" spans="2:11" x14ac:dyDescent="0.35">
      <c r="B18" t="str">
        <f t="shared" si="1"/>
        <v>pályázat3</v>
      </c>
      <c r="C18">
        <f t="shared" si="3"/>
        <v>6</v>
      </c>
      <c r="D18">
        <f t="shared" si="3"/>
        <v>1</v>
      </c>
      <c r="E18">
        <f t="shared" si="3"/>
        <v>1</v>
      </c>
      <c r="F18">
        <f t="shared" si="3"/>
        <v>2</v>
      </c>
      <c r="G18">
        <f t="shared" si="3"/>
        <v>1</v>
      </c>
      <c r="H18">
        <f t="shared" si="3"/>
        <v>7</v>
      </c>
      <c r="I18" s="7">
        <v>1000</v>
      </c>
      <c r="J18">
        <f t="shared" si="4"/>
        <v>18</v>
      </c>
      <c r="K18" s="2">
        <f t="shared" si="5"/>
        <v>5200</v>
      </c>
    </row>
    <row r="19" spans="2:11" x14ac:dyDescent="0.35">
      <c r="B19" t="str">
        <f t="shared" si="1"/>
        <v>pályázat4</v>
      </c>
      <c r="C19">
        <f t="shared" si="3"/>
        <v>6</v>
      </c>
      <c r="D19">
        <f t="shared" si="3"/>
        <v>1</v>
      </c>
      <c r="E19">
        <f t="shared" si="3"/>
        <v>1</v>
      </c>
      <c r="F19">
        <f t="shared" si="3"/>
        <v>1</v>
      </c>
      <c r="G19">
        <f t="shared" si="3"/>
        <v>2</v>
      </c>
      <c r="H19">
        <f t="shared" si="3"/>
        <v>8</v>
      </c>
      <c r="I19" s="7">
        <v>1000</v>
      </c>
      <c r="J19">
        <f t="shared" si="4"/>
        <v>19</v>
      </c>
      <c r="K19" s="2">
        <f t="shared" si="5"/>
        <v>6500</v>
      </c>
    </row>
    <row r="20" spans="2:11" x14ac:dyDescent="0.35">
      <c r="B20" t="str">
        <f t="shared" si="1"/>
        <v>pályázat5</v>
      </c>
      <c r="C20">
        <f t="shared" si="3"/>
        <v>2</v>
      </c>
      <c r="D20">
        <f t="shared" si="3"/>
        <v>1</v>
      </c>
      <c r="E20">
        <f t="shared" si="3"/>
        <v>4</v>
      </c>
      <c r="F20">
        <f t="shared" si="3"/>
        <v>4</v>
      </c>
      <c r="G20">
        <f t="shared" si="3"/>
        <v>6</v>
      </c>
      <c r="H20">
        <f t="shared" si="3"/>
        <v>4</v>
      </c>
      <c r="I20" s="7">
        <v>1000</v>
      </c>
      <c r="J20">
        <f t="shared" si="4"/>
        <v>21</v>
      </c>
      <c r="K20" s="2">
        <f t="shared" si="5"/>
        <v>4300</v>
      </c>
    </row>
    <row r="21" spans="2:11" x14ac:dyDescent="0.35">
      <c r="B21" t="str">
        <f t="shared" si="1"/>
        <v>pályázat6</v>
      </c>
      <c r="C21">
        <f t="shared" si="3"/>
        <v>4</v>
      </c>
      <c r="D21">
        <f t="shared" si="3"/>
        <v>8</v>
      </c>
      <c r="E21">
        <f t="shared" si="3"/>
        <v>6</v>
      </c>
      <c r="F21">
        <f t="shared" si="3"/>
        <v>6</v>
      </c>
      <c r="G21">
        <f t="shared" si="3"/>
        <v>7</v>
      </c>
      <c r="H21">
        <f t="shared" si="3"/>
        <v>1</v>
      </c>
      <c r="I21" s="7">
        <v>1000</v>
      </c>
      <c r="J21">
        <f t="shared" si="4"/>
        <v>32</v>
      </c>
      <c r="K21" s="2">
        <f t="shared" si="5"/>
        <v>5600</v>
      </c>
    </row>
    <row r="22" spans="2:11" x14ac:dyDescent="0.35">
      <c r="B22" t="str">
        <f t="shared" si="1"/>
        <v>pályázat7</v>
      </c>
      <c r="C22">
        <f t="shared" si="3"/>
        <v>3</v>
      </c>
      <c r="D22">
        <f t="shared" si="3"/>
        <v>1</v>
      </c>
      <c r="E22">
        <f t="shared" si="3"/>
        <v>3</v>
      </c>
      <c r="F22">
        <f t="shared" si="3"/>
        <v>3</v>
      </c>
      <c r="G22">
        <f t="shared" si="3"/>
        <v>5</v>
      </c>
      <c r="H22">
        <f t="shared" si="3"/>
        <v>5</v>
      </c>
      <c r="I22" s="7">
        <v>1000</v>
      </c>
      <c r="J22">
        <f t="shared" si="4"/>
        <v>20</v>
      </c>
      <c r="K22" s="2">
        <f t="shared" si="5"/>
        <v>6100</v>
      </c>
    </row>
    <row r="23" spans="2:11" x14ac:dyDescent="0.35">
      <c r="B23" t="str">
        <f t="shared" si="1"/>
        <v>pályázat8</v>
      </c>
      <c r="C23">
        <f t="shared" si="3"/>
        <v>1</v>
      </c>
      <c r="D23">
        <f t="shared" si="3"/>
        <v>1</v>
      </c>
      <c r="E23">
        <f t="shared" si="3"/>
        <v>5</v>
      </c>
      <c r="F23">
        <f t="shared" si="3"/>
        <v>5</v>
      </c>
      <c r="G23">
        <f t="shared" si="3"/>
        <v>4</v>
      </c>
      <c r="H23">
        <f t="shared" si="3"/>
        <v>5</v>
      </c>
      <c r="I23" s="7">
        <v>1000</v>
      </c>
      <c r="J23">
        <f t="shared" si="4"/>
        <v>21</v>
      </c>
      <c r="K23" s="2">
        <f t="shared" si="5"/>
        <v>7200</v>
      </c>
    </row>
    <row r="25" spans="2:11" x14ac:dyDescent="0.35">
      <c r="B25" s="3"/>
    </row>
    <row r="27" spans="2:11" x14ac:dyDescent="0.35">
      <c r="C27">
        <f>C16</f>
        <v>5</v>
      </c>
      <c r="D27">
        <f t="shared" ref="D27:H27" si="6">D16</f>
        <v>1</v>
      </c>
      <c r="E27">
        <f t="shared" si="6"/>
        <v>6</v>
      </c>
      <c r="F27">
        <f t="shared" si="6"/>
        <v>6</v>
      </c>
      <c r="G27">
        <f t="shared" si="6"/>
        <v>3</v>
      </c>
      <c r="H27">
        <f t="shared" si="6"/>
        <v>1</v>
      </c>
      <c r="I27">
        <f>K16</f>
        <v>14400</v>
      </c>
    </row>
    <row r="28" spans="2:11" x14ac:dyDescent="0.35">
      <c r="C28">
        <f t="shared" ref="C28:H28" si="7">C17</f>
        <v>6</v>
      </c>
      <c r="D28">
        <f t="shared" si="7"/>
        <v>1</v>
      </c>
      <c r="E28">
        <f t="shared" si="7"/>
        <v>6</v>
      </c>
      <c r="F28">
        <f t="shared" si="7"/>
        <v>6</v>
      </c>
      <c r="G28">
        <f t="shared" si="7"/>
        <v>7</v>
      </c>
      <c r="H28">
        <f t="shared" si="7"/>
        <v>1</v>
      </c>
      <c r="I28">
        <f t="shared" ref="I28:I33" si="8">K17</f>
        <v>2400</v>
      </c>
    </row>
    <row r="29" spans="2:11" x14ac:dyDescent="0.35">
      <c r="C29">
        <f t="shared" ref="C29:H29" si="9">C18</f>
        <v>6</v>
      </c>
      <c r="D29">
        <f t="shared" si="9"/>
        <v>1</v>
      </c>
      <c r="E29">
        <f t="shared" si="9"/>
        <v>1</v>
      </c>
      <c r="F29">
        <f t="shared" si="9"/>
        <v>2</v>
      </c>
      <c r="G29">
        <f t="shared" si="9"/>
        <v>1</v>
      </c>
      <c r="H29">
        <f t="shared" si="9"/>
        <v>7</v>
      </c>
      <c r="I29">
        <f t="shared" si="8"/>
        <v>5200</v>
      </c>
    </row>
    <row r="30" spans="2:11" x14ac:dyDescent="0.35">
      <c r="C30">
        <f t="shared" ref="C30:H30" si="10">C19</f>
        <v>6</v>
      </c>
      <c r="D30">
        <f t="shared" si="10"/>
        <v>1</v>
      </c>
      <c r="E30">
        <f t="shared" si="10"/>
        <v>1</v>
      </c>
      <c r="F30">
        <f t="shared" si="10"/>
        <v>1</v>
      </c>
      <c r="G30">
        <f t="shared" si="10"/>
        <v>2</v>
      </c>
      <c r="H30">
        <f t="shared" si="10"/>
        <v>8</v>
      </c>
      <c r="I30">
        <f t="shared" si="8"/>
        <v>6500</v>
      </c>
    </row>
    <row r="31" spans="2:11" x14ac:dyDescent="0.35">
      <c r="C31">
        <f t="shared" ref="C31:H31" si="11">C20</f>
        <v>2</v>
      </c>
      <c r="D31">
        <f t="shared" si="11"/>
        <v>1</v>
      </c>
      <c r="E31">
        <f t="shared" si="11"/>
        <v>4</v>
      </c>
      <c r="F31">
        <f t="shared" si="11"/>
        <v>4</v>
      </c>
      <c r="G31">
        <f t="shared" si="11"/>
        <v>6</v>
      </c>
      <c r="H31">
        <f t="shared" si="11"/>
        <v>4</v>
      </c>
      <c r="I31">
        <f t="shared" si="8"/>
        <v>4300</v>
      </c>
    </row>
    <row r="32" spans="2:11" x14ac:dyDescent="0.35">
      <c r="C32">
        <f t="shared" ref="C32:H32" si="12">C21</f>
        <v>4</v>
      </c>
      <c r="D32">
        <f t="shared" si="12"/>
        <v>8</v>
      </c>
      <c r="E32">
        <f t="shared" si="12"/>
        <v>6</v>
      </c>
      <c r="F32">
        <f t="shared" si="12"/>
        <v>6</v>
      </c>
      <c r="G32">
        <f t="shared" si="12"/>
        <v>7</v>
      </c>
      <c r="H32">
        <f t="shared" si="12"/>
        <v>1</v>
      </c>
      <c r="I32">
        <f t="shared" si="8"/>
        <v>5600</v>
      </c>
    </row>
    <row r="33" spans="3:9" x14ac:dyDescent="0.35">
      <c r="C33">
        <f t="shared" ref="C33:H33" si="13">C22</f>
        <v>3</v>
      </c>
      <c r="D33">
        <f t="shared" si="13"/>
        <v>1</v>
      </c>
      <c r="E33">
        <f t="shared" si="13"/>
        <v>3</v>
      </c>
      <c r="F33">
        <f t="shared" si="13"/>
        <v>3</v>
      </c>
      <c r="G33">
        <f t="shared" si="13"/>
        <v>5</v>
      </c>
      <c r="H33">
        <f t="shared" si="13"/>
        <v>5</v>
      </c>
      <c r="I33">
        <f t="shared" si="8"/>
        <v>6100</v>
      </c>
    </row>
    <row r="34" spans="3:9" x14ac:dyDescent="0.35">
      <c r="C34">
        <f t="shared" ref="C34:H34" si="14">C23</f>
        <v>1</v>
      </c>
      <c r="D34">
        <f t="shared" si="14"/>
        <v>1</v>
      </c>
      <c r="E34">
        <f t="shared" si="14"/>
        <v>5</v>
      </c>
      <c r="F34">
        <f t="shared" si="14"/>
        <v>5</v>
      </c>
      <c r="G34">
        <f t="shared" si="14"/>
        <v>4</v>
      </c>
      <c r="H34">
        <f t="shared" si="14"/>
        <v>5</v>
      </c>
      <c r="I34">
        <f t="shared" ref="I34" si="15">K23</f>
        <v>7200</v>
      </c>
    </row>
    <row r="37" spans="3:9" x14ac:dyDescent="0.35">
      <c r="C37">
        <f>C27</f>
        <v>5</v>
      </c>
      <c r="D37">
        <f t="shared" ref="D37:I37" si="16">D27</f>
        <v>1</v>
      </c>
      <c r="E37">
        <f t="shared" si="16"/>
        <v>6</v>
      </c>
      <c r="F37">
        <f t="shared" si="16"/>
        <v>6</v>
      </c>
      <c r="G37">
        <f t="shared" si="16"/>
        <v>3</v>
      </c>
      <c r="H37">
        <f>I27</f>
        <v>14400</v>
      </c>
    </row>
    <row r="38" spans="3:9" x14ac:dyDescent="0.35">
      <c r="C38">
        <f t="shared" ref="C38:I38" si="17">C28</f>
        <v>6</v>
      </c>
      <c r="D38">
        <f t="shared" si="17"/>
        <v>1</v>
      </c>
      <c r="E38">
        <f t="shared" si="17"/>
        <v>6</v>
      </c>
      <c r="F38">
        <f t="shared" si="17"/>
        <v>6</v>
      </c>
      <c r="G38">
        <f t="shared" si="17"/>
        <v>7</v>
      </c>
      <c r="H38">
        <f>I28</f>
        <v>2400</v>
      </c>
    </row>
    <row r="39" spans="3:9" x14ac:dyDescent="0.35">
      <c r="C39">
        <f t="shared" ref="C39:I39" si="18">C29</f>
        <v>6</v>
      </c>
      <c r="D39">
        <f t="shared" si="18"/>
        <v>1</v>
      </c>
      <c r="E39">
        <f t="shared" si="18"/>
        <v>1</v>
      </c>
      <c r="F39">
        <f t="shared" si="18"/>
        <v>2</v>
      </c>
      <c r="G39">
        <f t="shared" si="18"/>
        <v>1</v>
      </c>
      <c r="H39">
        <f>I29</f>
        <v>5200</v>
      </c>
    </row>
    <row r="40" spans="3:9" x14ac:dyDescent="0.35">
      <c r="C40">
        <f t="shared" ref="C40:I40" si="19">C30</f>
        <v>6</v>
      </c>
      <c r="D40">
        <f t="shared" si="19"/>
        <v>1</v>
      </c>
      <c r="E40">
        <f t="shared" si="19"/>
        <v>1</v>
      </c>
      <c r="F40">
        <f t="shared" si="19"/>
        <v>1</v>
      </c>
      <c r="G40">
        <f t="shared" si="19"/>
        <v>2</v>
      </c>
      <c r="H40">
        <f>I30</f>
        <v>6500</v>
      </c>
    </row>
    <row r="41" spans="3:9" x14ac:dyDescent="0.35">
      <c r="C41">
        <f t="shared" ref="C41:I41" si="20">C31</f>
        <v>2</v>
      </c>
      <c r="D41">
        <f t="shared" si="20"/>
        <v>1</v>
      </c>
      <c r="E41">
        <f t="shared" si="20"/>
        <v>4</v>
      </c>
      <c r="F41">
        <f t="shared" si="20"/>
        <v>4</v>
      </c>
      <c r="G41">
        <f t="shared" si="20"/>
        <v>6</v>
      </c>
      <c r="H41">
        <f>I31</f>
        <v>4300</v>
      </c>
    </row>
    <row r="42" spans="3:9" x14ac:dyDescent="0.35">
      <c r="C42">
        <f t="shared" ref="C42:I42" si="21">C32</f>
        <v>4</v>
      </c>
      <c r="D42">
        <f t="shared" si="21"/>
        <v>8</v>
      </c>
      <c r="E42">
        <f t="shared" si="21"/>
        <v>6</v>
      </c>
      <c r="F42">
        <f t="shared" si="21"/>
        <v>6</v>
      </c>
      <c r="G42">
        <f t="shared" si="21"/>
        <v>7</v>
      </c>
      <c r="H42">
        <f>I32</f>
        <v>5600</v>
      </c>
    </row>
    <row r="43" spans="3:9" x14ac:dyDescent="0.35">
      <c r="C43">
        <f t="shared" ref="C43:I43" si="22">C33</f>
        <v>3</v>
      </c>
      <c r="D43">
        <f t="shared" si="22"/>
        <v>1</v>
      </c>
      <c r="E43">
        <f t="shared" si="22"/>
        <v>3</v>
      </c>
      <c r="F43">
        <f t="shared" si="22"/>
        <v>3</v>
      </c>
      <c r="G43">
        <f t="shared" si="22"/>
        <v>5</v>
      </c>
      <c r="H43">
        <f>I33</f>
        <v>6100</v>
      </c>
    </row>
    <row r="44" spans="3:9" x14ac:dyDescent="0.35">
      <c r="C44">
        <f t="shared" ref="C44:I44" si="23">C34</f>
        <v>1</v>
      </c>
      <c r="D44">
        <f t="shared" si="23"/>
        <v>1</v>
      </c>
      <c r="E44">
        <f t="shared" si="23"/>
        <v>5</v>
      </c>
      <c r="F44">
        <f t="shared" si="23"/>
        <v>5</v>
      </c>
      <c r="G44">
        <f t="shared" si="23"/>
        <v>4</v>
      </c>
      <c r="H44">
        <f>I34</f>
        <v>7200</v>
      </c>
    </row>
  </sheetData>
  <phoneticPr fontId="1" type="noConversion"/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CF4B6-AA02-4374-A326-417A96DDD353}">
  <dimension ref="A1:L59"/>
  <sheetViews>
    <sheetView workbookViewId="0">
      <selection sqref="A1:L59"/>
    </sheetView>
  </sheetViews>
  <sheetFormatPr defaultRowHeight="14.5" x14ac:dyDescent="0.35"/>
  <sheetData>
    <row r="1" spans="1:12" ht="18" x14ac:dyDescent="0.35">
      <c r="A1" s="8"/>
    </row>
    <row r="2" spans="1:12" x14ac:dyDescent="0.35">
      <c r="A2" s="9"/>
    </row>
    <row r="5" spans="1:12" ht="15" x14ac:dyDescent="0.35">
      <c r="A5" s="10" t="s">
        <v>49</v>
      </c>
      <c r="B5" s="11">
        <v>3870015</v>
      </c>
      <c r="C5" s="10" t="s">
        <v>50</v>
      </c>
      <c r="D5" s="11">
        <v>8</v>
      </c>
      <c r="E5" s="10" t="s">
        <v>51</v>
      </c>
      <c r="F5" s="11">
        <v>5</v>
      </c>
      <c r="G5" s="10" t="s">
        <v>52</v>
      </c>
      <c r="H5" s="11">
        <v>8</v>
      </c>
      <c r="I5" s="10" t="s">
        <v>53</v>
      </c>
      <c r="J5" s="11">
        <v>0</v>
      </c>
      <c r="K5" s="10" t="s">
        <v>54</v>
      </c>
      <c r="L5" s="11" t="s">
        <v>55</v>
      </c>
    </row>
    <row r="6" spans="1:12" ht="18.5" thickBot="1" x14ac:dyDescent="0.4">
      <c r="A6" s="8"/>
    </row>
    <row r="7" spans="1:12" ht="15" thickBot="1" x14ac:dyDescent="0.4">
      <c r="A7" s="12" t="s">
        <v>56</v>
      </c>
      <c r="B7" s="12" t="s">
        <v>57</v>
      </c>
      <c r="C7" s="12" t="s">
        <v>58</v>
      </c>
      <c r="D7" s="12" t="s">
        <v>59</v>
      </c>
      <c r="E7" s="12" t="s">
        <v>60</v>
      </c>
      <c r="F7" s="12" t="s">
        <v>61</v>
      </c>
      <c r="G7" s="12" t="s">
        <v>62</v>
      </c>
    </row>
    <row r="8" spans="1:12" ht="15" thickBot="1" x14ac:dyDescent="0.4">
      <c r="A8" s="12" t="s">
        <v>63</v>
      </c>
      <c r="B8" s="13">
        <v>5</v>
      </c>
      <c r="C8" s="13">
        <v>1</v>
      </c>
      <c r="D8" s="13">
        <v>6</v>
      </c>
      <c r="E8" s="13">
        <v>6</v>
      </c>
      <c r="F8" s="13">
        <v>3</v>
      </c>
      <c r="G8" s="13">
        <v>14400</v>
      </c>
    </row>
    <row r="9" spans="1:12" ht="15" thickBot="1" x14ac:dyDescent="0.4">
      <c r="A9" s="12" t="s">
        <v>64</v>
      </c>
      <c r="B9" s="13">
        <v>6</v>
      </c>
      <c r="C9" s="13">
        <v>1</v>
      </c>
      <c r="D9" s="13">
        <v>6</v>
      </c>
      <c r="E9" s="13">
        <v>6</v>
      </c>
      <c r="F9" s="13">
        <v>7</v>
      </c>
      <c r="G9" s="13">
        <v>2400</v>
      </c>
    </row>
    <row r="10" spans="1:12" ht="15" thickBot="1" x14ac:dyDescent="0.4">
      <c r="A10" s="12" t="s">
        <v>65</v>
      </c>
      <c r="B10" s="13">
        <v>6</v>
      </c>
      <c r="C10" s="13">
        <v>1</v>
      </c>
      <c r="D10" s="13">
        <v>1</v>
      </c>
      <c r="E10" s="13">
        <v>2</v>
      </c>
      <c r="F10" s="13">
        <v>1</v>
      </c>
      <c r="G10" s="13">
        <v>5200</v>
      </c>
    </row>
    <row r="11" spans="1:12" ht="15" thickBot="1" x14ac:dyDescent="0.4">
      <c r="A11" s="12" t="s">
        <v>66</v>
      </c>
      <c r="B11" s="13">
        <v>6</v>
      </c>
      <c r="C11" s="13">
        <v>1</v>
      </c>
      <c r="D11" s="13">
        <v>1</v>
      </c>
      <c r="E11" s="13">
        <v>1</v>
      </c>
      <c r="F11" s="13">
        <v>2</v>
      </c>
      <c r="G11" s="13">
        <v>6500</v>
      </c>
    </row>
    <row r="12" spans="1:12" ht="15" thickBot="1" x14ac:dyDescent="0.4">
      <c r="A12" s="12" t="s">
        <v>67</v>
      </c>
      <c r="B12" s="13">
        <v>2</v>
      </c>
      <c r="C12" s="13">
        <v>1</v>
      </c>
      <c r="D12" s="13">
        <v>4</v>
      </c>
      <c r="E12" s="13">
        <v>4</v>
      </c>
      <c r="F12" s="13">
        <v>6</v>
      </c>
      <c r="G12" s="13">
        <v>4300</v>
      </c>
    </row>
    <row r="13" spans="1:12" ht="15" thickBot="1" x14ac:dyDescent="0.4">
      <c r="A13" s="12" t="s">
        <v>68</v>
      </c>
      <c r="B13" s="13">
        <v>4</v>
      </c>
      <c r="C13" s="13">
        <v>8</v>
      </c>
      <c r="D13" s="13">
        <v>6</v>
      </c>
      <c r="E13" s="13">
        <v>6</v>
      </c>
      <c r="F13" s="13">
        <v>7</v>
      </c>
      <c r="G13" s="13">
        <v>5600</v>
      </c>
    </row>
    <row r="14" spans="1:12" ht="15" thickBot="1" x14ac:dyDescent="0.4">
      <c r="A14" s="12" t="s">
        <v>69</v>
      </c>
      <c r="B14" s="13">
        <v>3</v>
      </c>
      <c r="C14" s="13">
        <v>1</v>
      </c>
      <c r="D14" s="13">
        <v>3</v>
      </c>
      <c r="E14" s="13">
        <v>3</v>
      </c>
      <c r="F14" s="13">
        <v>5</v>
      </c>
      <c r="G14" s="13">
        <v>6100</v>
      </c>
    </row>
    <row r="15" spans="1:12" ht="15" thickBot="1" x14ac:dyDescent="0.4">
      <c r="A15" s="12" t="s">
        <v>70</v>
      </c>
      <c r="B15" s="13">
        <v>1</v>
      </c>
      <c r="C15" s="13">
        <v>1</v>
      </c>
      <c r="D15" s="13">
        <v>5</v>
      </c>
      <c r="E15" s="13">
        <v>5</v>
      </c>
      <c r="F15" s="13">
        <v>4</v>
      </c>
      <c r="G15" s="13">
        <v>7200</v>
      </c>
    </row>
    <row r="16" spans="1:12" ht="18.5" thickBot="1" x14ac:dyDescent="0.4">
      <c r="A16" s="8"/>
    </row>
    <row r="17" spans="1:6" ht="15" thickBot="1" x14ac:dyDescent="0.4">
      <c r="A17" s="12" t="s">
        <v>71</v>
      </c>
      <c r="B17" s="12" t="s">
        <v>57</v>
      </c>
      <c r="C17" s="12" t="s">
        <v>58</v>
      </c>
      <c r="D17" s="12" t="s">
        <v>59</v>
      </c>
      <c r="E17" s="12" t="s">
        <v>60</v>
      </c>
      <c r="F17" s="12" t="s">
        <v>61</v>
      </c>
    </row>
    <row r="18" spans="1:6" ht="15" thickBot="1" x14ac:dyDescent="0.4">
      <c r="A18" s="12" t="s">
        <v>72</v>
      </c>
      <c r="B18" s="13" t="s">
        <v>73</v>
      </c>
      <c r="C18" s="13" t="s">
        <v>74</v>
      </c>
      <c r="D18" s="13" t="s">
        <v>75</v>
      </c>
      <c r="E18" s="13" t="s">
        <v>76</v>
      </c>
      <c r="F18" s="13" t="s">
        <v>77</v>
      </c>
    </row>
    <row r="19" spans="1:6" ht="15" thickBot="1" x14ac:dyDescent="0.4">
      <c r="A19" s="12" t="s">
        <v>78</v>
      </c>
      <c r="B19" s="13" t="s">
        <v>73</v>
      </c>
      <c r="C19" s="13" t="s">
        <v>75</v>
      </c>
      <c r="D19" s="13" t="s">
        <v>75</v>
      </c>
      <c r="E19" s="13" t="s">
        <v>79</v>
      </c>
      <c r="F19" s="13" t="s">
        <v>77</v>
      </c>
    </row>
    <row r="20" spans="1:6" ht="15" thickBot="1" x14ac:dyDescent="0.4">
      <c r="A20" s="12" t="s">
        <v>80</v>
      </c>
      <c r="B20" s="13" t="s">
        <v>73</v>
      </c>
      <c r="C20" s="13" t="s">
        <v>75</v>
      </c>
      <c r="D20" s="13" t="s">
        <v>75</v>
      </c>
      <c r="E20" s="13" t="s">
        <v>79</v>
      </c>
      <c r="F20" s="13" t="s">
        <v>77</v>
      </c>
    </row>
    <row r="21" spans="1:6" ht="15" thickBot="1" x14ac:dyDescent="0.4">
      <c r="A21" s="12" t="s">
        <v>81</v>
      </c>
      <c r="B21" s="13" t="s">
        <v>73</v>
      </c>
      <c r="C21" s="13" t="s">
        <v>75</v>
      </c>
      <c r="D21" s="13" t="s">
        <v>75</v>
      </c>
      <c r="E21" s="13" t="s">
        <v>79</v>
      </c>
      <c r="F21" s="13" t="s">
        <v>82</v>
      </c>
    </row>
    <row r="22" spans="1:6" ht="15" thickBot="1" x14ac:dyDescent="0.4">
      <c r="A22" s="12" t="s">
        <v>83</v>
      </c>
      <c r="B22" s="13" t="s">
        <v>73</v>
      </c>
      <c r="C22" s="13" t="s">
        <v>75</v>
      </c>
      <c r="D22" s="13" t="s">
        <v>75</v>
      </c>
      <c r="E22" s="13" t="s">
        <v>79</v>
      </c>
      <c r="F22" s="13" t="s">
        <v>84</v>
      </c>
    </row>
    <row r="23" spans="1:6" ht="15" thickBot="1" x14ac:dyDescent="0.4">
      <c r="A23" s="12" t="s">
        <v>85</v>
      </c>
      <c r="B23" s="13" t="s">
        <v>75</v>
      </c>
      <c r="C23" s="13" t="s">
        <v>75</v>
      </c>
      <c r="D23" s="13" t="s">
        <v>75</v>
      </c>
      <c r="E23" s="13" t="s">
        <v>79</v>
      </c>
      <c r="F23" s="13" t="s">
        <v>75</v>
      </c>
    </row>
    <row r="24" spans="1:6" ht="15" thickBot="1" x14ac:dyDescent="0.4">
      <c r="A24" s="12" t="s">
        <v>86</v>
      </c>
      <c r="B24" s="13" t="s">
        <v>75</v>
      </c>
      <c r="C24" s="13" t="s">
        <v>75</v>
      </c>
      <c r="D24" s="13" t="s">
        <v>75</v>
      </c>
      <c r="E24" s="13" t="s">
        <v>75</v>
      </c>
      <c r="F24" s="13" t="s">
        <v>75</v>
      </c>
    </row>
    <row r="25" spans="1:6" ht="15" thickBot="1" x14ac:dyDescent="0.4">
      <c r="A25" s="12" t="s">
        <v>87</v>
      </c>
      <c r="B25" s="13" t="s">
        <v>75</v>
      </c>
      <c r="C25" s="13" t="s">
        <v>75</v>
      </c>
      <c r="D25" s="13" t="s">
        <v>75</v>
      </c>
      <c r="E25" s="13" t="s">
        <v>75</v>
      </c>
      <c r="F25" s="13" t="s">
        <v>75</v>
      </c>
    </row>
    <row r="26" spans="1:6" ht="18.5" thickBot="1" x14ac:dyDescent="0.4">
      <c r="A26" s="8"/>
    </row>
    <row r="27" spans="1:6" ht="15" thickBot="1" x14ac:dyDescent="0.4">
      <c r="A27" s="12" t="s">
        <v>88</v>
      </c>
      <c r="B27" s="12" t="s">
        <v>57</v>
      </c>
      <c r="C27" s="12" t="s">
        <v>58</v>
      </c>
      <c r="D27" s="12" t="s">
        <v>59</v>
      </c>
      <c r="E27" s="12" t="s">
        <v>60</v>
      </c>
      <c r="F27" s="12" t="s">
        <v>61</v>
      </c>
    </row>
    <row r="28" spans="1:6" ht="15" thickBot="1" x14ac:dyDescent="0.4">
      <c r="A28" s="12" t="s">
        <v>72</v>
      </c>
      <c r="B28" s="13">
        <v>3309.7</v>
      </c>
      <c r="C28" s="13">
        <v>778.8</v>
      </c>
      <c r="D28" s="13">
        <v>0</v>
      </c>
      <c r="E28" s="13">
        <v>2141.6</v>
      </c>
      <c r="F28" s="13">
        <v>4915.8999999999996</v>
      </c>
    </row>
    <row r="29" spans="1:6" ht="15" thickBot="1" x14ac:dyDescent="0.4">
      <c r="A29" s="12" t="s">
        <v>78</v>
      </c>
      <c r="B29" s="13">
        <v>3309.7</v>
      </c>
      <c r="C29" s="13">
        <v>0</v>
      </c>
      <c r="D29" s="13">
        <v>0</v>
      </c>
      <c r="E29" s="13">
        <v>1508.8</v>
      </c>
      <c r="F29" s="13">
        <v>4915.8999999999996</v>
      </c>
    </row>
    <row r="30" spans="1:6" ht="15" thickBot="1" x14ac:dyDescent="0.4">
      <c r="A30" s="12" t="s">
        <v>80</v>
      </c>
      <c r="B30" s="13">
        <v>3309.7</v>
      </c>
      <c r="C30" s="13">
        <v>0</v>
      </c>
      <c r="D30" s="13">
        <v>0</v>
      </c>
      <c r="E30" s="13">
        <v>1508.8</v>
      </c>
      <c r="F30" s="13">
        <v>4915.8999999999996</v>
      </c>
    </row>
    <row r="31" spans="1:6" ht="15" thickBot="1" x14ac:dyDescent="0.4">
      <c r="A31" s="12" t="s">
        <v>81</v>
      </c>
      <c r="B31" s="13">
        <v>3309.7</v>
      </c>
      <c r="C31" s="13">
        <v>0</v>
      </c>
      <c r="D31" s="13">
        <v>0</v>
      </c>
      <c r="E31" s="13">
        <v>1508.8</v>
      </c>
      <c r="F31" s="13">
        <v>1411.5</v>
      </c>
    </row>
    <row r="32" spans="1:6" ht="15" thickBot="1" x14ac:dyDescent="0.4">
      <c r="A32" s="12" t="s">
        <v>83</v>
      </c>
      <c r="B32" s="13">
        <v>3309.7</v>
      </c>
      <c r="C32" s="13">
        <v>0</v>
      </c>
      <c r="D32" s="13">
        <v>0</v>
      </c>
      <c r="E32" s="13">
        <v>1508.8</v>
      </c>
      <c r="F32" s="13">
        <v>876.1</v>
      </c>
    </row>
    <row r="33" spans="1:10" ht="15" thickBot="1" x14ac:dyDescent="0.4">
      <c r="A33" s="12" t="s">
        <v>85</v>
      </c>
      <c r="B33" s="13">
        <v>0</v>
      </c>
      <c r="C33" s="13">
        <v>0</v>
      </c>
      <c r="D33" s="13">
        <v>0</v>
      </c>
      <c r="E33" s="13">
        <v>1508.8</v>
      </c>
      <c r="F33" s="13">
        <v>0</v>
      </c>
    </row>
    <row r="34" spans="1:10" ht="15" thickBot="1" x14ac:dyDescent="0.4">
      <c r="A34" s="12" t="s">
        <v>86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</row>
    <row r="35" spans="1:10" ht="15" thickBot="1" x14ac:dyDescent="0.4">
      <c r="A35" s="12" t="s">
        <v>87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</row>
    <row r="36" spans="1:10" ht="18.5" thickBot="1" x14ac:dyDescent="0.4">
      <c r="A36" s="8"/>
    </row>
    <row r="37" spans="1:10" ht="15" thickBot="1" x14ac:dyDescent="0.4">
      <c r="A37" s="12" t="s">
        <v>89</v>
      </c>
      <c r="B37" s="12" t="s">
        <v>57</v>
      </c>
      <c r="C37" s="12" t="s">
        <v>58</v>
      </c>
      <c r="D37" s="12" t="s">
        <v>59</v>
      </c>
      <c r="E37" s="12" t="s">
        <v>60</v>
      </c>
      <c r="F37" s="12" t="s">
        <v>61</v>
      </c>
      <c r="G37" s="12" t="s">
        <v>90</v>
      </c>
      <c r="H37" s="12" t="s">
        <v>91</v>
      </c>
      <c r="I37" s="12" t="s">
        <v>92</v>
      </c>
      <c r="J37" s="12" t="s">
        <v>93</v>
      </c>
    </row>
    <row r="38" spans="1:10" ht="15" thickBot="1" x14ac:dyDescent="0.4">
      <c r="A38" s="12" t="s">
        <v>63</v>
      </c>
      <c r="B38" s="13">
        <v>3309.7</v>
      </c>
      <c r="C38" s="13">
        <v>778.8</v>
      </c>
      <c r="D38" s="13">
        <v>0</v>
      </c>
      <c r="E38" s="13">
        <v>1508.8</v>
      </c>
      <c r="F38" s="13">
        <v>4915.8999999999996</v>
      </c>
      <c r="G38" s="13">
        <v>10513.2</v>
      </c>
      <c r="H38" s="13">
        <v>14400</v>
      </c>
      <c r="I38" s="13">
        <v>3886.8</v>
      </c>
      <c r="J38" s="13">
        <v>26.99</v>
      </c>
    </row>
    <row r="39" spans="1:10" ht="15" thickBot="1" x14ac:dyDescent="0.4">
      <c r="A39" s="12" t="s">
        <v>64</v>
      </c>
      <c r="B39" s="13">
        <v>0</v>
      </c>
      <c r="C39" s="13">
        <v>778.8</v>
      </c>
      <c r="D39" s="13">
        <v>0</v>
      </c>
      <c r="E39" s="13">
        <v>1508.8</v>
      </c>
      <c r="F39" s="13">
        <v>0</v>
      </c>
      <c r="G39" s="13">
        <v>2287.6</v>
      </c>
      <c r="H39" s="13">
        <v>2400</v>
      </c>
      <c r="I39" s="13">
        <v>112.4</v>
      </c>
      <c r="J39" s="13">
        <v>4.68</v>
      </c>
    </row>
    <row r="40" spans="1:10" ht="15" thickBot="1" x14ac:dyDescent="0.4">
      <c r="A40" s="12" t="s">
        <v>65</v>
      </c>
      <c r="B40" s="13">
        <v>0</v>
      </c>
      <c r="C40" s="13">
        <v>778.8</v>
      </c>
      <c r="D40" s="13">
        <v>0</v>
      </c>
      <c r="E40" s="13">
        <v>1508.8</v>
      </c>
      <c r="F40" s="13">
        <v>4915.8999999999996</v>
      </c>
      <c r="G40" s="13">
        <v>7203.5</v>
      </c>
      <c r="H40" s="13">
        <v>5200</v>
      </c>
      <c r="I40" s="13">
        <v>-2003.5</v>
      </c>
      <c r="J40" s="13">
        <v>-38.53</v>
      </c>
    </row>
    <row r="41" spans="1:10" ht="15" thickBot="1" x14ac:dyDescent="0.4">
      <c r="A41" s="12" t="s">
        <v>66</v>
      </c>
      <c r="B41" s="13">
        <v>0</v>
      </c>
      <c r="C41" s="13">
        <v>778.8</v>
      </c>
      <c r="D41" s="13">
        <v>0</v>
      </c>
      <c r="E41" s="13">
        <v>2141.6</v>
      </c>
      <c r="F41" s="13">
        <v>4915.8999999999996</v>
      </c>
      <c r="G41" s="13">
        <v>7836.2</v>
      </c>
      <c r="H41" s="13">
        <v>6500</v>
      </c>
      <c r="I41" s="13">
        <v>-1336.2</v>
      </c>
      <c r="J41" s="13">
        <v>-20.56</v>
      </c>
    </row>
    <row r="42" spans="1:10" ht="15" thickBot="1" x14ac:dyDescent="0.4">
      <c r="A42" s="12" t="s">
        <v>67</v>
      </c>
      <c r="B42" s="13">
        <v>3309.7</v>
      </c>
      <c r="C42" s="13">
        <v>778.8</v>
      </c>
      <c r="D42" s="13">
        <v>0</v>
      </c>
      <c r="E42" s="13">
        <v>1508.8</v>
      </c>
      <c r="F42" s="13">
        <v>0</v>
      </c>
      <c r="G42" s="13">
        <v>5597.3</v>
      </c>
      <c r="H42" s="13">
        <v>4300</v>
      </c>
      <c r="I42" s="13">
        <v>-1297.3</v>
      </c>
      <c r="J42" s="13">
        <v>-30.17</v>
      </c>
    </row>
    <row r="43" spans="1:10" ht="15" thickBot="1" x14ac:dyDescent="0.4">
      <c r="A43" s="12" t="s">
        <v>68</v>
      </c>
      <c r="B43" s="13">
        <v>3309.7</v>
      </c>
      <c r="C43" s="13">
        <v>0</v>
      </c>
      <c r="D43" s="13">
        <v>0</v>
      </c>
      <c r="E43" s="13">
        <v>1508.8</v>
      </c>
      <c r="F43" s="13">
        <v>0</v>
      </c>
      <c r="G43" s="13">
        <v>4818.5</v>
      </c>
      <c r="H43" s="13">
        <v>5600</v>
      </c>
      <c r="I43" s="13">
        <v>781.5</v>
      </c>
      <c r="J43" s="13">
        <v>13.96</v>
      </c>
    </row>
    <row r="44" spans="1:10" ht="15" thickBot="1" x14ac:dyDescent="0.4">
      <c r="A44" s="12" t="s">
        <v>69</v>
      </c>
      <c r="B44" s="13">
        <v>3309.7</v>
      </c>
      <c r="C44" s="13">
        <v>778.8</v>
      </c>
      <c r="D44" s="13">
        <v>0</v>
      </c>
      <c r="E44" s="13">
        <v>1508.8</v>
      </c>
      <c r="F44" s="13">
        <v>876.1</v>
      </c>
      <c r="G44" s="13">
        <v>6473.4</v>
      </c>
      <c r="H44" s="13">
        <v>6100</v>
      </c>
      <c r="I44" s="13">
        <v>-373.4</v>
      </c>
      <c r="J44" s="13">
        <v>-6.12</v>
      </c>
    </row>
    <row r="45" spans="1:10" ht="15" thickBot="1" x14ac:dyDescent="0.4">
      <c r="A45" s="12" t="s">
        <v>70</v>
      </c>
      <c r="B45" s="13">
        <v>3309.7</v>
      </c>
      <c r="C45" s="13">
        <v>778.8</v>
      </c>
      <c r="D45" s="13">
        <v>0</v>
      </c>
      <c r="E45" s="13">
        <v>1508.8</v>
      </c>
      <c r="F45" s="13">
        <v>1411.5</v>
      </c>
      <c r="G45" s="13">
        <v>7008.8</v>
      </c>
      <c r="H45" s="13">
        <v>7200</v>
      </c>
      <c r="I45" s="13">
        <v>191.2</v>
      </c>
      <c r="J45" s="13">
        <v>2.66</v>
      </c>
    </row>
    <row r="46" spans="1:10" ht="15" thickBot="1" x14ac:dyDescent="0.4"/>
    <row r="47" spans="1:10" ht="15" thickBot="1" x14ac:dyDescent="0.4">
      <c r="A47" s="14" t="s">
        <v>94</v>
      </c>
      <c r="B47" s="15">
        <v>11146</v>
      </c>
    </row>
    <row r="48" spans="1:10" ht="15" thickBot="1" x14ac:dyDescent="0.4">
      <c r="A48" s="14" t="s">
        <v>95</v>
      </c>
      <c r="B48" s="15">
        <v>0</v>
      </c>
    </row>
    <row r="49" spans="1:2" ht="15" thickBot="1" x14ac:dyDescent="0.4">
      <c r="A49" s="14" t="s">
        <v>96</v>
      </c>
      <c r="B49" s="15">
        <v>51738.5</v>
      </c>
    </row>
    <row r="50" spans="1:2" ht="15" thickBot="1" x14ac:dyDescent="0.4">
      <c r="A50" s="14" t="s">
        <v>97</v>
      </c>
      <c r="B50" s="15">
        <v>51700</v>
      </c>
    </row>
    <row r="51" spans="1:2" ht="15" thickBot="1" x14ac:dyDescent="0.4">
      <c r="A51" s="14" t="s">
        <v>98</v>
      </c>
      <c r="B51" s="15">
        <v>38.5</v>
      </c>
    </row>
    <row r="52" spans="1:2" ht="20" thickBot="1" x14ac:dyDescent="0.4">
      <c r="A52" s="14" t="s">
        <v>99</v>
      </c>
      <c r="B52" s="15"/>
    </row>
    <row r="53" spans="1:2" ht="20" thickBot="1" x14ac:dyDescent="0.4">
      <c r="A53" s="14" t="s">
        <v>100</v>
      </c>
      <c r="B53" s="15"/>
    </row>
    <row r="54" spans="1:2" ht="15" thickBot="1" x14ac:dyDescent="0.4">
      <c r="A54" s="14" t="s">
        <v>101</v>
      </c>
      <c r="B54" s="15">
        <v>0</v>
      </c>
    </row>
    <row r="56" spans="1:2" x14ac:dyDescent="0.35">
      <c r="A56" s="3" t="s">
        <v>102</v>
      </c>
    </row>
    <row r="58" spans="1:2" x14ac:dyDescent="0.35">
      <c r="A58" s="16" t="s">
        <v>103</v>
      </c>
    </row>
    <row r="59" spans="1:2" x14ac:dyDescent="0.35">
      <c r="A59" s="16" t="s">
        <v>104</v>
      </c>
    </row>
  </sheetData>
  <hyperlinks>
    <hyperlink ref="A56" r:id="rId1" display="https://miau.my-x.hu/myx-free/coco/test/387001520191120092530.html" xr:uid="{97F015EF-45CC-4ABF-8118-A1020EB3CEBD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A49D4-85F8-4B7D-8B87-E3E734ACE4EB}">
  <dimension ref="A3:O44"/>
  <sheetViews>
    <sheetView topLeftCell="B29" zoomScale="103" zoomScaleNormal="180" workbookViewId="0">
      <selection activeCell="C8" sqref="C8"/>
    </sheetView>
  </sheetViews>
  <sheetFormatPr defaultRowHeight="14.5" x14ac:dyDescent="0.35"/>
  <cols>
    <col min="2" max="2" width="27.1796875" customWidth="1"/>
    <col min="3" max="7" width="10.6328125" bestFit="1" customWidth="1"/>
    <col min="8" max="8" width="11.6328125" bestFit="1" customWidth="1"/>
    <col min="9" max="9" width="22.1796875" customWidth="1"/>
    <col min="10" max="10" width="10.54296875" bestFit="1" customWidth="1"/>
  </cols>
  <sheetData>
    <row r="3" spans="1:7" x14ac:dyDescent="0.35">
      <c r="A3" t="s">
        <v>32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24</v>
      </c>
    </row>
    <row r="4" spans="1:7" x14ac:dyDescent="0.35">
      <c r="A4" t="s">
        <v>1</v>
      </c>
      <c r="B4">
        <v>26</v>
      </c>
      <c r="C4">
        <v>69</v>
      </c>
      <c r="D4">
        <v>100</v>
      </c>
      <c r="E4">
        <v>71</v>
      </c>
      <c r="F4">
        <v>69</v>
      </c>
      <c r="G4">
        <v>22</v>
      </c>
    </row>
    <row r="5" spans="1:7" x14ac:dyDescent="0.35">
      <c r="A5" t="s">
        <v>2</v>
      </c>
      <c r="B5">
        <v>70</v>
      </c>
      <c r="C5">
        <v>60</v>
      </c>
      <c r="D5">
        <v>24</v>
      </c>
      <c r="E5">
        <v>58</v>
      </c>
      <c r="F5">
        <v>33</v>
      </c>
      <c r="G5">
        <v>12</v>
      </c>
    </row>
    <row r="6" spans="1:7" x14ac:dyDescent="0.35">
      <c r="A6" t="s">
        <v>3</v>
      </c>
      <c r="B6">
        <v>100</v>
      </c>
      <c r="C6">
        <v>100</v>
      </c>
      <c r="D6">
        <v>19</v>
      </c>
      <c r="E6">
        <v>61</v>
      </c>
      <c r="F6">
        <v>69</v>
      </c>
      <c r="G6">
        <v>50</v>
      </c>
    </row>
    <row r="7" spans="1:7" x14ac:dyDescent="0.35">
      <c r="A7" t="s">
        <v>4</v>
      </c>
      <c r="B7">
        <v>12</v>
      </c>
      <c r="C7">
        <v>100</v>
      </c>
      <c r="D7">
        <v>47</v>
      </c>
      <c r="E7">
        <v>100</v>
      </c>
      <c r="F7">
        <v>43</v>
      </c>
      <c r="G7">
        <v>80</v>
      </c>
    </row>
    <row r="8" spans="1:7" x14ac:dyDescent="0.35">
      <c r="A8" t="s">
        <v>5</v>
      </c>
      <c r="B8">
        <v>81</v>
      </c>
      <c r="C8">
        <v>59</v>
      </c>
      <c r="D8">
        <v>41</v>
      </c>
      <c r="E8">
        <v>29</v>
      </c>
      <c r="F8">
        <v>31</v>
      </c>
      <c r="G8">
        <v>100</v>
      </c>
    </row>
    <row r="9" spans="1:7" x14ac:dyDescent="0.35">
      <c r="A9" t="s">
        <v>6</v>
      </c>
      <c r="B9">
        <v>97</v>
      </c>
      <c r="C9">
        <v>98</v>
      </c>
      <c r="D9">
        <v>80</v>
      </c>
      <c r="E9">
        <v>99</v>
      </c>
      <c r="F9">
        <v>72</v>
      </c>
      <c r="G9">
        <v>89</v>
      </c>
    </row>
    <row r="10" spans="1:7" x14ac:dyDescent="0.35">
      <c r="A10" t="s">
        <v>7</v>
      </c>
      <c r="B10">
        <v>56</v>
      </c>
      <c r="C10">
        <v>78</v>
      </c>
      <c r="D10">
        <v>43</v>
      </c>
      <c r="E10">
        <v>71</v>
      </c>
      <c r="F10">
        <v>100</v>
      </c>
      <c r="G10">
        <v>62</v>
      </c>
    </row>
    <row r="11" spans="1:7" x14ac:dyDescent="0.35">
      <c r="A11" t="s">
        <v>8</v>
      </c>
      <c r="B11">
        <v>79</v>
      </c>
      <c r="C11">
        <v>36</v>
      </c>
      <c r="D11">
        <v>18</v>
      </c>
      <c r="E11">
        <v>87</v>
      </c>
      <c r="F11">
        <v>76</v>
      </c>
      <c r="G11">
        <v>20</v>
      </c>
    </row>
    <row r="13" spans="1:7" x14ac:dyDescent="0.35">
      <c r="A13" t="s">
        <v>33</v>
      </c>
      <c r="B13" t="str">
        <f>B3</f>
        <v>attr1</v>
      </c>
      <c r="C13" t="str">
        <f t="shared" ref="C13:G13" si="0">C3</f>
        <v>attr2</v>
      </c>
      <c r="D13" t="str">
        <f t="shared" si="0"/>
        <v>attr3</v>
      </c>
      <c r="E13" t="str">
        <f t="shared" si="0"/>
        <v>attr4</v>
      </c>
      <c r="F13" t="str">
        <f t="shared" si="0"/>
        <v>attr5</v>
      </c>
      <c r="G13" t="str">
        <f t="shared" si="0"/>
        <v>attr6</v>
      </c>
    </row>
    <row r="14" spans="1:7" x14ac:dyDescent="0.35">
      <c r="A14" t="str">
        <f>A4</f>
        <v>pályázat1</v>
      </c>
      <c r="B14">
        <f>RANK(B4,B$4:B$11,0)</f>
        <v>7</v>
      </c>
      <c r="C14">
        <f t="shared" ref="C14:G14" si="1">RANK(C4,C$4:C$11,0)</f>
        <v>5</v>
      </c>
      <c r="D14">
        <f t="shared" si="1"/>
        <v>1</v>
      </c>
      <c r="E14">
        <f t="shared" si="1"/>
        <v>4</v>
      </c>
      <c r="F14">
        <f t="shared" si="1"/>
        <v>4</v>
      </c>
      <c r="G14">
        <f t="shared" si="1"/>
        <v>6</v>
      </c>
    </row>
    <row r="15" spans="1:7" x14ac:dyDescent="0.35">
      <c r="A15" t="str">
        <f t="shared" ref="A15:A21" si="2">A5</f>
        <v>pályázat2</v>
      </c>
      <c r="B15">
        <f t="shared" ref="B15:G15" si="3">RANK(B5,B$4:B$11,0)</f>
        <v>5</v>
      </c>
      <c r="C15">
        <f t="shared" si="3"/>
        <v>6</v>
      </c>
      <c r="D15">
        <f t="shared" si="3"/>
        <v>6</v>
      </c>
      <c r="E15">
        <f t="shared" si="3"/>
        <v>7</v>
      </c>
      <c r="F15">
        <f t="shared" si="3"/>
        <v>7</v>
      </c>
      <c r="G15">
        <f t="shared" si="3"/>
        <v>8</v>
      </c>
    </row>
    <row r="16" spans="1:7" x14ac:dyDescent="0.35">
      <c r="A16" t="str">
        <f t="shared" si="2"/>
        <v>pályázat3</v>
      </c>
      <c r="B16">
        <f t="shared" ref="B16:G16" si="4">RANK(B6,B$4:B$11,0)</f>
        <v>1</v>
      </c>
      <c r="C16">
        <f t="shared" si="4"/>
        <v>1</v>
      </c>
      <c r="D16">
        <f t="shared" si="4"/>
        <v>7</v>
      </c>
      <c r="E16">
        <f t="shared" si="4"/>
        <v>6</v>
      </c>
      <c r="F16">
        <f t="shared" si="4"/>
        <v>4</v>
      </c>
      <c r="G16">
        <f t="shared" si="4"/>
        <v>5</v>
      </c>
    </row>
    <row r="17" spans="1:15" x14ac:dyDescent="0.35">
      <c r="A17" t="str">
        <f t="shared" si="2"/>
        <v>pályázat4</v>
      </c>
      <c r="B17">
        <f t="shared" ref="B17:G17" si="5">RANK(B7,B$4:B$11,0)</f>
        <v>8</v>
      </c>
      <c r="C17">
        <f t="shared" si="5"/>
        <v>1</v>
      </c>
      <c r="D17">
        <f t="shared" si="5"/>
        <v>3</v>
      </c>
      <c r="E17">
        <f t="shared" si="5"/>
        <v>1</v>
      </c>
      <c r="F17">
        <f t="shared" si="5"/>
        <v>6</v>
      </c>
      <c r="G17">
        <f t="shared" si="5"/>
        <v>3</v>
      </c>
    </row>
    <row r="18" spans="1:15" x14ac:dyDescent="0.35">
      <c r="A18" t="str">
        <f t="shared" si="2"/>
        <v>pályázat5</v>
      </c>
      <c r="B18">
        <f t="shared" ref="B18:G18" si="6">RANK(B8,B$4:B$11,0)</f>
        <v>3</v>
      </c>
      <c r="C18">
        <f t="shared" si="6"/>
        <v>7</v>
      </c>
      <c r="D18">
        <f t="shared" si="6"/>
        <v>5</v>
      </c>
      <c r="E18">
        <f t="shared" si="6"/>
        <v>8</v>
      </c>
      <c r="F18">
        <f t="shared" si="6"/>
        <v>8</v>
      </c>
      <c r="G18">
        <f t="shared" si="6"/>
        <v>1</v>
      </c>
    </row>
    <row r="19" spans="1:15" x14ac:dyDescent="0.35">
      <c r="A19" t="str">
        <f t="shared" si="2"/>
        <v>pályázat6</v>
      </c>
      <c r="B19">
        <f t="shared" ref="B19:G19" si="7">RANK(B9,B$4:B$11,0)</f>
        <v>2</v>
      </c>
      <c r="C19">
        <f t="shared" si="7"/>
        <v>3</v>
      </c>
      <c r="D19">
        <f t="shared" si="7"/>
        <v>2</v>
      </c>
      <c r="E19">
        <f t="shared" si="7"/>
        <v>2</v>
      </c>
      <c r="F19">
        <f t="shared" si="7"/>
        <v>3</v>
      </c>
      <c r="G19">
        <f t="shared" si="7"/>
        <v>2</v>
      </c>
    </row>
    <row r="20" spans="1:15" x14ac:dyDescent="0.35">
      <c r="A20" t="str">
        <f t="shared" si="2"/>
        <v>pályázat7</v>
      </c>
      <c r="B20">
        <f t="shared" ref="B20:G20" si="8">RANK(B10,B$4:B$11,0)</f>
        <v>6</v>
      </c>
      <c r="C20">
        <f t="shared" si="8"/>
        <v>4</v>
      </c>
      <c r="D20">
        <f t="shared" si="8"/>
        <v>4</v>
      </c>
      <c r="E20">
        <f t="shared" si="8"/>
        <v>4</v>
      </c>
      <c r="F20">
        <f t="shared" si="8"/>
        <v>1</v>
      </c>
      <c r="G20">
        <f t="shared" si="8"/>
        <v>4</v>
      </c>
    </row>
    <row r="21" spans="1:15" x14ac:dyDescent="0.35">
      <c r="A21" t="str">
        <f t="shared" si="2"/>
        <v>pályázat8</v>
      </c>
      <c r="B21">
        <f t="shared" ref="B21:G21" si="9">RANK(B11,B$4:B$11,0)</f>
        <v>4</v>
      </c>
      <c r="C21">
        <f t="shared" si="9"/>
        <v>8</v>
      </c>
      <c r="D21">
        <f t="shared" si="9"/>
        <v>8</v>
      </c>
      <c r="E21">
        <f t="shared" si="9"/>
        <v>3</v>
      </c>
      <c r="F21">
        <f t="shared" si="9"/>
        <v>2</v>
      </c>
      <c r="G21">
        <f t="shared" si="9"/>
        <v>7</v>
      </c>
    </row>
    <row r="23" spans="1:15" x14ac:dyDescent="0.35">
      <c r="A23" t="s">
        <v>34</v>
      </c>
      <c r="B23" t="str">
        <f>B13</f>
        <v>attr1</v>
      </c>
      <c r="C23" t="str">
        <f t="shared" ref="C23:G23" si="10">C13</f>
        <v>attr2</v>
      </c>
      <c r="D23" t="str">
        <f t="shared" si="10"/>
        <v>attr3</v>
      </c>
      <c r="E23" t="str">
        <f t="shared" si="10"/>
        <v>attr4</v>
      </c>
      <c r="F23" t="str">
        <f t="shared" si="10"/>
        <v>attr5</v>
      </c>
      <c r="G23" t="str">
        <f t="shared" si="10"/>
        <v>attr6</v>
      </c>
      <c r="H23" t="s">
        <v>39</v>
      </c>
      <c r="J23" t="str">
        <f>B23</f>
        <v>attr1</v>
      </c>
      <c r="K23" t="str">
        <f t="shared" ref="K23:O23" si="11">C23</f>
        <v>attr2</v>
      </c>
      <c r="L23" t="str">
        <f t="shared" si="11"/>
        <v>attr3</v>
      </c>
      <c r="M23" t="str">
        <f t="shared" si="11"/>
        <v>attr4</v>
      </c>
      <c r="N23" t="str">
        <f t="shared" si="11"/>
        <v>attr5</v>
      </c>
      <c r="O23" t="str">
        <f t="shared" si="11"/>
        <v>attr6</v>
      </c>
    </row>
    <row r="24" spans="1:15" x14ac:dyDescent="0.35">
      <c r="A24">
        <v>1</v>
      </c>
      <c r="B24" s="5">
        <v>345.38336920111078</v>
      </c>
      <c r="C24" s="5">
        <v>7.0000574679822227</v>
      </c>
      <c r="D24" s="5">
        <v>7.000057467945509</v>
      </c>
      <c r="E24" s="5">
        <v>367.76090907068073</v>
      </c>
      <c r="F24" s="5">
        <v>620.2388605610289</v>
      </c>
      <c r="G24" s="5">
        <v>652.61640237531151</v>
      </c>
      <c r="H24" t="s">
        <v>35</v>
      </c>
      <c r="I24" t="s">
        <v>43</v>
      </c>
      <c r="J24" s="6">
        <f>B24-B25</f>
        <v>0.99999999988114041</v>
      </c>
      <c r="K24" s="6">
        <f t="shared" ref="K24:K30" si="12">C24-C25</f>
        <v>0.99999999999999911</v>
      </c>
      <c r="L24" s="6">
        <f t="shared" ref="L24:L30" si="13">D24-D25</f>
        <v>0.99999999999999911</v>
      </c>
      <c r="M24" s="6">
        <f t="shared" ref="M24:M30" si="14">E24-E25</f>
        <v>334.88331149425051</v>
      </c>
      <c r="N24" s="6">
        <f t="shared" ref="N24:N30" si="15">F24-F25</f>
        <v>1.0000000000300133</v>
      </c>
      <c r="O24" s="6">
        <f t="shared" ref="O24:O30" si="16">G24-G25</f>
        <v>646.61634492142844</v>
      </c>
    </row>
    <row r="25" spans="1:15" x14ac:dyDescent="0.35">
      <c r="A25">
        <v>2</v>
      </c>
      <c r="B25" s="5">
        <v>344.38336920122964</v>
      </c>
      <c r="C25" s="5">
        <v>6.0000574679822236</v>
      </c>
      <c r="D25" s="5">
        <v>6.0000574679455099</v>
      </c>
      <c r="E25" s="5">
        <v>32.877597576430247</v>
      </c>
      <c r="F25" s="5">
        <v>619.23886056099889</v>
      </c>
      <c r="G25" s="5">
        <v>6.0000574538830618</v>
      </c>
      <c r="H25" t="s">
        <v>36</v>
      </c>
      <c r="J25" s="6">
        <f t="shared" ref="J25:J30" si="17">B25-B26</f>
        <v>0.99999999988062882</v>
      </c>
      <c r="K25" s="6">
        <f t="shared" si="12"/>
        <v>1.0000000000000009</v>
      </c>
      <c r="L25" s="6">
        <f t="shared" si="13"/>
        <v>0.99999999999999911</v>
      </c>
      <c r="M25" s="6">
        <f t="shared" si="14"/>
        <v>0.99999999999414158</v>
      </c>
      <c r="N25" s="6">
        <f t="shared" si="15"/>
        <v>1.0000000000305818</v>
      </c>
      <c r="O25" s="6">
        <f t="shared" si="16"/>
        <v>0.99999999999999734</v>
      </c>
    </row>
    <row r="26" spans="1:15" x14ac:dyDescent="0.35">
      <c r="A26">
        <v>3</v>
      </c>
      <c r="B26" s="5">
        <v>343.38336920134901</v>
      </c>
      <c r="C26" s="5">
        <v>5.0000574679822227</v>
      </c>
      <c r="D26" s="5">
        <v>5.0000574679455108</v>
      </c>
      <c r="E26" s="5">
        <v>31.877597576436106</v>
      </c>
      <c r="F26" s="5">
        <v>618.23886056096831</v>
      </c>
      <c r="G26" s="5">
        <v>5.0000574538830644</v>
      </c>
      <c r="H26" t="s">
        <v>37</v>
      </c>
      <c r="J26" s="6">
        <f t="shared" si="17"/>
        <v>0.99999999987943511</v>
      </c>
      <c r="K26" s="6">
        <f t="shared" si="12"/>
        <v>1</v>
      </c>
      <c r="L26" s="6">
        <f t="shared" si="13"/>
        <v>1.0000000000000018</v>
      </c>
      <c r="M26" s="6">
        <f t="shared" si="14"/>
        <v>0.99999999999374012</v>
      </c>
      <c r="N26" s="6">
        <f t="shared" si="15"/>
        <v>1.0000000000309228</v>
      </c>
      <c r="O26" s="6">
        <f t="shared" si="16"/>
        <v>0.99999999999999201</v>
      </c>
    </row>
    <row r="27" spans="1:15" x14ac:dyDescent="0.35">
      <c r="A27">
        <v>4</v>
      </c>
      <c r="B27" s="5">
        <v>342.38336920146958</v>
      </c>
      <c r="C27" s="5">
        <v>4.0000574679822227</v>
      </c>
      <c r="D27" s="5">
        <v>4.000057467945509</v>
      </c>
      <c r="E27" s="5">
        <v>30.877597576442366</v>
      </c>
      <c r="F27" s="5">
        <v>617.23886056093738</v>
      </c>
      <c r="G27" s="5">
        <v>4.0000574538830724</v>
      </c>
      <c r="H27" t="s">
        <v>38</v>
      </c>
      <c r="J27" s="6">
        <f t="shared" si="17"/>
        <v>0.99999999987909405</v>
      </c>
      <c r="K27" s="6">
        <f t="shared" si="12"/>
        <v>0.99999999999999956</v>
      </c>
      <c r="L27" s="6">
        <f t="shared" si="13"/>
        <v>0.99999999999999956</v>
      </c>
      <c r="M27" s="6">
        <f t="shared" si="14"/>
        <v>0.99999999999330313</v>
      </c>
      <c r="N27" s="6">
        <f t="shared" si="15"/>
        <v>1.0000000000306954</v>
      </c>
      <c r="O27" s="6">
        <f t="shared" si="16"/>
        <v>1.0000000000000293</v>
      </c>
    </row>
    <row r="28" spans="1:15" x14ac:dyDescent="0.35">
      <c r="A28">
        <v>5</v>
      </c>
      <c r="B28" s="5">
        <v>341.38336920159048</v>
      </c>
      <c r="C28" s="5">
        <v>3.0000574679822232</v>
      </c>
      <c r="D28" s="5">
        <v>3.0000574679455094</v>
      </c>
      <c r="E28" s="5">
        <v>29.877597576449062</v>
      </c>
      <c r="F28" s="5">
        <v>616.23886056090669</v>
      </c>
      <c r="G28" s="5">
        <v>3.0000574538830431</v>
      </c>
      <c r="H28" t="s">
        <v>38</v>
      </c>
      <c r="J28" s="6">
        <f t="shared" si="17"/>
        <v>0.9999999998782414</v>
      </c>
      <c r="K28" s="6">
        <f t="shared" si="12"/>
        <v>1.0000000000000004</v>
      </c>
      <c r="L28" s="6">
        <f t="shared" si="13"/>
        <v>1</v>
      </c>
      <c r="M28" s="6">
        <f t="shared" si="14"/>
        <v>0.99999999999285549</v>
      </c>
      <c r="N28" s="6">
        <f t="shared" si="15"/>
        <v>1.0000000000306954</v>
      </c>
      <c r="O28" s="6">
        <f t="shared" si="16"/>
        <v>0.99999999999999822</v>
      </c>
    </row>
    <row r="29" spans="1:15" x14ac:dyDescent="0.35">
      <c r="A29">
        <v>6</v>
      </c>
      <c r="B29" s="5">
        <v>340.38336920171224</v>
      </c>
      <c r="C29" s="5">
        <v>2.0000574679822227</v>
      </c>
      <c r="D29" s="5">
        <v>2.0000574679455094</v>
      </c>
      <c r="E29" s="5">
        <v>28.877597576456207</v>
      </c>
      <c r="F29" s="5">
        <v>615.23886056087599</v>
      </c>
      <c r="G29" s="5">
        <v>2.0000574538830449</v>
      </c>
      <c r="H29" t="s">
        <v>38</v>
      </c>
      <c r="J29" s="6">
        <f t="shared" si="17"/>
        <v>0.99999999987738875</v>
      </c>
      <c r="K29" s="6">
        <f t="shared" si="12"/>
        <v>1.0000000000000002</v>
      </c>
      <c r="L29" s="6">
        <f t="shared" si="13"/>
        <v>1.0000000000000004</v>
      </c>
      <c r="M29" s="6">
        <f t="shared" si="14"/>
        <v>0.99999999999234035</v>
      </c>
      <c r="N29" s="6">
        <f t="shared" si="15"/>
        <v>1.0000000000308091</v>
      </c>
      <c r="O29" s="6">
        <f t="shared" si="16"/>
        <v>0.99999999999999978</v>
      </c>
    </row>
    <row r="30" spans="1:15" x14ac:dyDescent="0.35">
      <c r="A30">
        <v>7</v>
      </c>
      <c r="B30" s="5">
        <v>339.38336920183485</v>
      </c>
      <c r="C30" s="5">
        <v>1.0000574679822225</v>
      </c>
      <c r="D30" s="5">
        <v>1.000057467945509</v>
      </c>
      <c r="E30" s="5">
        <v>27.877597576463867</v>
      </c>
      <c r="F30" s="5">
        <v>614.23886056084518</v>
      </c>
      <c r="G30" s="5">
        <v>1.0000574538830451</v>
      </c>
      <c r="H30" t="s">
        <v>38</v>
      </c>
      <c r="I30" t="s">
        <v>44</v>
      </c>
      <c r="J30" s="6">
        <f t="shared" si="17"/>
        <v>339.3833117339384</v>
      </c>
      <c r="K30" s="6">
        <f t="shared" si="12"/>
        <v>0.99999999999999978</v>
      </c>
      <c r="L30" s="6">
        <f t="shared" si="13"/>
        <v>0.99999999999999989</v>
      </c>
      <c r="M30" s="6">
        <f t="shared" si="14"/>
        <v>27.877540108586295</v>
      </c>
      <c r="N30" s="6">
        <f t="shared" si="15"/>
        <v>614.23880494458149</v>
      </c>
      <c r="O30" s="6">
        <f t="shared" si="16"/>
        <v>1.0000000000000004</v>
      </c>
    </row>
    <row r="31" spans="1:15" x14ac:dyDescent="0.35">
      <c r="A31">
        <v>8</v>
      </c>
      <c r="B31" s="5">
        <v>5.7467896482054217E-5</v>
      </c>
      <c r="C31" s="5">
        <v>5.7467982222732928E-5</v>
      </c>
      <c r="D31" s="5">
        <v>5.746794550914591E-5</v>
      </c>
      <c r="E31" s="5">
        <v>5.7467877570553881E-5</v>
      </c>
      <c r="F31" s="5">
        <v>5.5616263659728393E-5</v>
      </c>
      <c r="G31" s="5">
        <v>5.7453883044718057E-5</v>
      </c>
      <c r="H31" t="s">
        <v>38</v>
      </c>
    </row>
    <row r="32" spans="1:15" x14ac:dyDescent="0.35">
      <c r="A32">
        <v>1</v>
      </c>
      <c r="B32" s="4">
        <v>2</v>
      </c>
      <c r="C32" s="4">
        <v>3</v>
      </c>
      <c r="D32" s="4">
        <v>4</v>
      </c>
      <c r="E32" s="4">
        <v>5</v>
      </c>
      <c r="F32" s="4">
        <v>6</v>
      </c>
      <c r="G32" s="4">
        <v>7</v>
      </c>
      <c r="H32" s="4">
        <v>8</v>
      </c>
    </row>
    <row r="34" spans="1:10" x14ac:dyDescent="0.35">
      <c r="A34" t="s">
        <v>40</v>
      </c>
      <c r="B34" t="str">
        <f t="shared" ref="B34:G34" si="18">B3</f>
        <v>attr1</v>
      </c>
      <c r="C34" t="str">
        <f t="shared" si="18"/>
        <v>attr2</v>
      </c>
      <c r="D34" t="str">
        <f t="shared" si="18"/>
        <v>attr3</v>
      </c>
      <c r="E34" t="str">
        <f t="shared" si="18"/>
        <v>attr4</v>
      </c>
      <c r="F34" t="str">
        <f t="shared" si="18"/>
        <v>attr5</v>
      </c>
      <c r="G34" t="str">
        <f t="shared" si="18"/>
        <v>attr6</v>
      </c>
      <c r="H34" t="s">
        <v>26</v>
      </c>
      <c r="I34" t="s">
        <v>41</v>
      </c>
      <c r="J34" t="s">
        <v>42</v>
      </c>
    </row>
    <row r="35" spans="1:10" x14ac:dyDescent="0.35">
      <c r="A35" t="str">
        <f>A4</f>
        <v>pályázat1</v>
      </c>
      <c r="B35" s="6">
        <f>VLOOKUP(B14,$A$24:$G$31,B$32,0)</f>
        <v>339.38336920183485</v>
      </c>
      <c r="C35" s="6">
        <f t="shared" ref="C35:G42" si="19">VLOOKUP(C14,$A$24:$G$31,C$32,0)</f>
        <v>3.0000574679822232</v>
      </c>
      <c r="D35" s="6">
        <f t="shared" si="19"/>
        <v>7.000057467945509</v>
      </c>
      <c r="E35" s="6">
        <f t="shared" si="19"/>
        <v>30.877597576442366</v>
      </c>
      <c r="F35" s="6">
        <f t="shared" si="19"/>
        <v>617.23886056093738</v>
      </c>
      <c r="G35" s="6">
        <f t="shared" si="19"/>
        <v>2.0000574538830449</v>
      </c>
      <c r="H35" s="6">
        <v>1000</v>
      </c>
      <c r="I35" s="6">
        <f>SUM(B35:G35)</f>
        <v>999.49999972902538</v>
      </c>
      <c r="J35" s="6">
        <f>ABS(H35-I35)</f>
        <v>0.50000027097462407</v>
      </c>
    </row>
    <row r="36" spans="1:10" x14ac:dyDescent="0.35">
      <c r="A36" t="str">
        <f t="shared" ref="A36:A41" si="20">A5</f>
        <v>pályázat2</v>
      </c>
      <c r="B36" s="6">
        <f t="shared" ref="B36:C36" si="21">VLOOKUP(B15,$A$24:$G$31,B$32,0)</f>
        <v>341.38336920159048</v>
      </c>
      <c r="C36" s="6">
        <f t="shared" si="19"/>
        <v>2.0000574679822227</v>
      </c>
      <c r="D36" s="6">
        <f t="shared" si="19"/>
        <v>2.0000574679455094</v>
      </c>
      <c r="E36" s="6">
        <f t="shared" si="19"/>
        <v>27.877597576463867</v>
      </c>
      <c r="F36" s="6">
        <f t="shared" si="19"/>
        <v>614.23886056084518</v>
      </c>
      <c r="G36" s="6">
        <f t="shared" si="19"/>
        <v>5.7453883044718057E-5</v>
      </c>
      <c r="H36" s="6">
        <v>1000</v>
      </c>
      <c r="I36" s="6">
        <f t="shared" ref="I36:I42" si="22">SUM(B36:G36)</f>
        <v>987.49999972871035</v>
      </c>
      <c r="J36" s="6">
        <f t="shared" ref="J36:J43" si="23">ABS(H36-I36)</f>
        <v>12.50000027128965</v>
      </c>
    </row>
    <row r="37" spans="1:10" x14ac:dyDescent="0.35">
      <c r="A37" t="str">
        <f t="shared" si="20"/>
        <v>pályázat3</v>
      </c>
      <c r="B37" s="6">
        <f t="shared" ref="B37:C37" si="24">VLOOKUP(B16,$A$24:$G$31,B$32,0)</f>
        <v>345.38336920111078</v>
      </c>
      <c r="C37" s="6">
        <f t="shared" si="19"/>
        <v>7.0000574679822227</v>
      </c>
      <c r="D37" s="6">
        <f t="shared" si="19"/>
        <v>1.000057467945509</v>
      </c>
      <c r="E37" s="6">
        <f t="shared" si="19"/>
        <v>28.877597576456207</v>
      </c>
      <c r="F37" s="6">
        <f t="shared" si="19"/>
        <v>617.23886056093738</v>
      </c>
      <c r="G37" s="6">
        <f t="shared" si="19"/>
        <v>3.0000574538830431</v>
      </c>
      <c r="H37" s="6">
        <v>1000</v>
      </c>
      <c r="I37" s="6">
        <f t="shared" si="22"/>
        <v>1002.4999997283152</v>
      </c>
      <c r="J37" s="6">
        <f t="shared" si="23"/>
        <v>2.4999997283151743</v>
      </c>
    </row>
    <row r="38" spans="1:10" x14ac:dyDescent="0.35">
      <c r="A38" t="str">
        <f t="shared" si="20"/>
        <v>pályázat4</v>
      </c>
      <c r="B38" s="6">
        <f t="shared" ref="B38:C38" si="25">VLOOKUP(B17,$A$24:$G$31,B$32,0)</f>
        <v>5.7467896482054217E-5</v>
      </c>
      <c r="C38" s="6">
        <f t="shared" si="19"/>
        <v>7.0000574679822227</v>
      </c>
      <c r="D38" s="6">
        <f t="shared" si="19"/>
        <v>5.0000574679455108</v>
      </c>
      <c r="E38" s="6">
        <f t="shared" si="19"/>
        <v>367.76090907068073</v>
      </c>
      <c r="F38" s="6">
        <f t="shared" si="19"/>
        <v>615.23886056087599</v>
      </c>
      <c r="G38" s="6">
        <f t="shared" si="19"/>
        <v>5.0000574538830644</v>
      </c>
      <c r="H38" s="6">
        <v>1000</v>
      </c>
      <c r="I38" s="6">
        <f t="shared" si="22"/>
        <v>999.99999948926393</v>
      </c>
      <c r="J38" s="6">
        <f t="shared" si="23"/>
        <v>5.1073607210128102E-7</v>
      </c>
    </row>
    <row r="39" spans="1:10" x14ac:dyDescent="0.35">
      <c r="A39" t="str">
        <f t="shared" si="20"/>
        <v>pályázat5</v>
      </c>
      <c r="B39" s="6">
        <f t="shared" ref="B39:C39" si="26">VLOOKUP(B18,$A$24:$G$31,B$32,0)</f>
        <v>343.38336920134901</v>
      </c>
      <c r="C39" s="6">
        <f t="shared" si="19"/>
        <v>1.0000574679822225</v>
      </c>
      <c r="D39" s="6">
        <f t="shared" si="19"/>
        <v>3.0000574679455094</v>
      </c>
      <c r="E39" s="6">
        <f t="shared" si="19"/>
        <v>5.7467877570553881E-5</v>
      </c>
      <c r="F39" s="6">
        <f t="shared" si="19"/>
        <v>5.5616263659728393E-5</v>
      </c>
      <c r="G39" s="6">
        <f t="shared" si="19"/>
        <v>652.61640237531151</v>
      </c>
      <c r="H39" s="6">
        <v>1000</v>
      </c>
      <c r="I39" s="6">
        <f t="shared" si="22"/>
        <v>999.99999959672948</v>
      </c>
      <c r="J39" s="6">
        <f t="shared" si="23"/>
        <v>4.0327051920030499E-7</v>
      </c>
    </row>
    <row r="40" spans="1:10" x14ac:dyDescent="0.35">
      <c r="A40" t="str">
        <f t="shared" si="20"/>
        <v>pályázat6</v>
      </c>
      <c r="B40" s="6">
        <f t="shared" ref="B40:C40" si="27">VLOOKUP(B19,$A$24:$G$31,B$32,0)</f>
        <v>344.38336920122964</v>
      </c>
      <c r="C40" s="6">
        <f t="shared" si="19"/>
        <v>5.0000574679822227</v>
      </c>
      <c r="D40" s="6">
        <f t="shared" si="19"/>
        <v>6.0000574679455099</v>
      </c>
      <c r="E40" s="6">
        <f t="shared" si="19"/>
        <v>32.877597576430247</v>
      </c>
      <c r="F40" s="6">
        <f t="shared" si="19"/>
        <v>618.23886056096831</v>
      </c>
      <c r="G40" s="6">
        <f t="shared" si="19"/>
        <v>6.0000574538830618</v>
      </c>
      <c r="H40" s="6">
        <v>1000</v>
      </c>
      <c r="I40" s="6">
        <f t="shared" si="22"/>
        <v>1012.499999728439</v>
      </c>
      <c r="J40" s="6">
        <f t="shared" si="23"/>
        <v>12.499999728438979</v>
      </c>
    </row>
    <row r="41" spans="1:10" x14ac:dyDescent="0.35">
      <c r="A41" t="str">
        <f t="shared" si="20"/>
        <v>pályázat7</v>
      </c>
      <c r="B41" s="6">
        <f t="shared" ref="B41:C41" si="28">VLOOKUP(B20,$A$24:$G$31,B$32,0)</f>
        <v>340.38336920171224</v>
      </c>
      <c r="C41" s="6">
        <f t="shared" si="19"/>
        <v>4.0000574679822227</v>
      </c>
      <c r="D41" s="6">
        <f t="shared" si="19"/>
        <v>4.000057467945509</v>
      </c>
      <c r="E41" s="6">
        <f t="shared" si="19"/>
        <v>30.877597576442366</v>
      </c>
      <c r="F41" s="6">
        <f t="shared" si="19"/>
        <v>620.2388605610289</v>
      </c>
      <c r="G41" s="6">
        <f t="shared" si="19"/>
        <v>4.0000574538830724</v>
      </c>
      <c r="H41" s="6">
        <v>1000</v>
      </c>
      <c r="I41" s="6">
        <f t="shared" si="22"/>
        <v>1003.4999997289943</v>
      </c>
      <c r="J41" s="6">
        <f t="shared" si="23"/>
        <v>3.4999997289943394</v>
      </c>
    </row>
    <row r="42" spans="1:10" x14ac:dyDescent="0.35">
      <c r="A42" t="str">
        <f>A11</f>
        <v>pályázat8</v>
      </c>
      <c r="B42" s="6">
        <f t="shared" ref="B42:C42" si="29">VLOOKUP(B21,$A$24:$G$31,B$32,0)</f>
        <v>342.38336920146958</v>
      </c>
      <c r="C42" s="6">
        <f t="shared" si="19"/>
        <v>5.7467982222732928E-5</v>
      </c>
      <c r="D42" s="6">
        <f t="shared" si="19"/>
        <v>5.746794550914591E-5</v>
      </c>
      <c r="E42" s="6">
        <f t="shared" si="19"/>
        <v>31.877597576436106</v>
      </c>
      <c r="F42" s="6">
        <f t="shared" si="19"/>
        <v>619.23886056099889</v>
      </c>
      <c r="G42" s="6">
        <f t="shared" si="19"/>
        <v>1.0000574538830451</v>
      </c>
      <c r="H42" s="6">
        <v>1000</v>
      </c>
      <c r="I42" s="6">
        <f t="shared" si="22"/>
        <v>994.49999972871547</v>
      </c>
      <c r="J42" s="6">
        <f t="shared" si="23"/>
        <v>5.5000002712845344</v>
      </c>
    </row>
    <row r="43" spans="1:10" x14ac:dyDescent="0.35">
      <c r="B43" s="6"/>
      <c r="C43" s="6"/>
      <c r="D43" s="6"/>
      <c r="E43" s="6"/>
      <c r="F43" s="6"/>
      <c r="G43" s="6"/>
      <c r="H43" s="6"/>
      <c r="I43" s="6"/>
      <c r="J43" s="6" t="s">
        <v>31</v>
      </c>
    </row>
    <row r="44" spans="1:10" x14ac:dyDescent="0.35">
      <c r="B44" s="6"/>
      <c r="C44" s="6"/>
      <c r="D44" s="6"/>
      <c r="E44" s="6"/>
      <c r="F44" s="6"/>
      <c r="G44" s="6"/>
      <c r="H44" s="6"/>
      <c r="I44" s="6"/>
      <c r="J44" s="6">
        <f>SUMSQ(J35:J42)</f>
        <v>361.4999999928574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66898-71F8-4C56-8A82-C9B051AEBB62}">
  <dimension ref="D2:J3"/>
  <sheetViews>
    <sheetView topLeftCell="B1" zoomScale="147" workbookViewId="0">
      <selection activeCell="E4" sqref="E4"/>
    </sheetView>
  </sheetViews>
  <sheetFormatPr defaultRowHeight="14.5" x14ac:dyDescent="0.35"/>
  <cols>
    <col min="5" max="5" width="23.1796875" customWidth="1"/>
  </cols>
  <sheetData>
    <row r="2" spans="4:10" x14ac:dyDescent="0.35">
      <c r="D2" s="2" t="s">
        <v>28</v>
      </c>
      <c r="E2" s="2">
        <v>3</v>
      </c>
      <c r="F2" s="2">
        <v>2</v>
      </c>
      <c r="G2" s="2">
        <v>1</v>
      </c>
      <c r="H2" s="2" t="s">
        <v>29</v>
      </c>
      <c r="I2" s="2" t="s">
        <v>30</v>
      </c>
      <c r="J2" s="2" t="s">
        <v>31</v>
      </c>
    </row>
    <row r="3" spans="4:10" x14ac:dyDescent="0.35">
      <c r="D3" s="2">
        <v>4567</v>
      </c>
      <c r="E3">
        <f>INT(D3/10)</f>
        <v>456</v>
      </c>
      <c r="F3">
        <f t="shared" ref="F3:G3" si="0">INT(E3/10)</f>
        <v>45</v>
      </c>
      <c r="G3">
        <f t="shared" si="0"/>
        <v>4</v>
      </c>
      <c r="H3">
        <f>D3-E3-F3-G3</f>
        <v>4062</v>
      </c>
      <c r="I3" s="2">
        <v>3333</v>
      </c>
      <c r="J3">
        <f>H3-I3</f>
        <v>729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A0EBA-CC79-4A89-B3EF-851304A33008}">
  <dimension ref="A3:B9"/>
  <sheetViews>
    <sheetView zoomScale="170" workbookViewId="0">
      <selection activeCell="A4" sqref="A4:B4"/>
      <pivotSelection pane="bottomRight" showHeader="1" extendable="1" axis="axisRow" max="6" activeRow="3" previousRow="3" click="1" r:id="rId1">
        <pivotArea dataOnly="0" fieldPosition="0">
          <references count="1">
            <reference field="0" count="1">
              <x v="0"/>
            </reference>
          </references>
        </pivotArea>
      </pivotSelection>
    </sheetView>
  </sheetViews>
  <sheetFormatPr defaultRowHeight="14.5" x14ac:dyDescent="0.35"/>
  <cols>
    <col min="1" max="1" width="11.7265625" bestFit="1" customWidth="1"/>
    <col min="2" max="2" width="22.81640625" bestFit="1" customWidth="1"/>
  </cols>
  <sheetData>
    <row r="3" spans="1:2" x14ac:dyDescent="0.35">
      <c r="A3" s="21" t="s">
        <v>145</v>
      </c>
      <c r="B3" t="s">
        <v>150</v>
      </c>
    </row>
    <row r="4" spans="1:2" x14ac:dyDescent="0.35">
      <c r="A4" s="22">
        <v>-4</v>
      </c>
      <c r="B4" s="23">
        <v>3</v>
      </c>
    </row>
    <row r="5" spans="1:2" x14ac:dyDescent="0.35">
      <c r="A5" s="22">
        <v>-3</v>
      </c>
      <c r="B5" s="23">
        <v>5</v>
      </c>
    </row>
    <row r="6" spans="1:2" x14ac:dyDescent="0.35">
      <c r="A6" s="22">
        <v>-2</v>
      </c>
      <c r="B6" s="23">
        <v>3</v>
      </c>
    </row>
    <row r="7" spans="1:2" x14ac:dyDescent="0.35">
      <c r="A7" s="22">
        <v>-1</v>
      </c>
      <c r="B7" s="23">
        <v>1</v>
      </c>
    </row>
    <row r="8" spans="1:2" x14ac:dyDescent="0.35">
      <c r="A8" s="22">
        <v>0</v>
      </c>
      <c r="B8" s="23">
        <v>2</v>
      </c>
    </row>
    <row r="9" spans="1:2" x14ac:dyDescent="0.35">
      <c r="A9" s="22" t="s">
        <v>146</v>
      </c>
      <c r="B9" s="23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FD499-91BD-47D4-8AE9-53833BB5C9F8}">
  <dimension ref="A3:E5"/>
  <sheetViews>
    <sheetView workbookViewId="0">
      <selection activeCell="B5" sqref="B5"/>
    </sheetView>
  </sheetViews>
  <sheetFormatPr defaultRowHeight="14.5" x14ac:dyDescent="0.35"/>
  <cols>
    <col min="1" max="1" width="14.453125" bestFit="1" customWidth="1"/>
    <col min="2" max="2" width="14.6328125" bestFit="1" customWidth="1"/>
    <col min="3" max="4" width="2.81640625" bestFit="1" customWidth="1"/>
    <col min="5" max="5" width="9.36328125" bestFit="1" customWidth="1"/>
  </cols>
  <sheetData>
    <row r="3" spans="1:5" x14ac:dyDescent="0.35">
      <c r="B3" s="21" t="s">
        <v>147</v>
      </c>
    </row>
    <row r="4" spans="1:5" x14ac:dyDescent="0.35">
      <c r="B4">
        <v>50</v>
      </c>
      <c r="C4">
        <v>60</v>
      </c>
      <c r="D4">
        <v>70</v>
      </c>
      <c r="E4" t="s">
        <v>146</v>
      </c>
    </row>
    <row r="5" spans="1:5" x14ac:dyDescent="0.35">
      <c r="A5" t="s">
        <v>151</v>
      </c>
      <c r="B5" s="23">
        <v>5</v>
      </c>
      <c r="C5" s="23">
        <v>6</v>
      </c>
      <c r="D5" s="23">
        <v>3</v>
      </c>
      <c r="E5" s="23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E2D7A-2C61-4333-89EE-24FBA5E4A113}">
  <dimension ref="A3:E21"/>
  <sheetViews>
    <sheetView topLeftCell="A2" workbookViewId="0">
      <selection activeCell="B8" sqref="B8"/>
    </sheetView>
  </sheetViews>
  <sheetFormatPr defaultRowHeight="14.5" x14ac:dyDescent="0.35"/>
  <cols>
    <col min="1" max="1" width="22.81640625" bestFit="1" customWidth="1"/>
    <col min="2" max="2" width="14.6328125" bestFit="1" customWidth="1"/>
    <col min="3" max="4" width="2.81640625" bestFit="1" customWidth="1"/>
    <col min="5" max="5" width="9.36328125" bestFit="1" customWidth="1"/>
  </cols>
  <sheetData>
    <row r="3" spans="1:5" x14ac:dyDescent="0.35">
      <c r="A3" s="21" t="s">
        <v>150</v>
      </c>
      <c r="B3" s="21" t="s">
        <v>147</v>
      </c>
    </row>
    <row r="4" spans="1:5" x14ac:dyDescent="0.35">
      <c r="A4" s="21" t="s">
        <v>145</v>
      </c>
      <c r="B4">
        <v>50</v>
      </c>
      <c r="C4">
        <v>60</v>
      </c>
      <c r="D4">
        <v>70</v>
      </c>
      <c r="E4" t="s">
        <v>146</v>
      </c>
    </row>
    <row r="5" spans="1:5" x14ac:dyDescent="0.35">
      <c r="A5" s="22">
        <v>-4</v>
      </c>
      <c r="B5" s="23">
        <v>1</v>
      </c>
      <c r="C5" s="23">
        <v>1</v>
      </c>
      <c r="D5" s="23">
        <v>1</v>
      </c>
      <c r="E5" s="23">
        <v>3</v>
      </c>
    </row>
    <row r="6" spans="1:5" x14ac:dyDescent="0.35">
      <c r="A6" s="22">
        <v>-3</v>
      </c>
      <c r="B6" s="23">
        <v>2</v>
      </c>
      <c r="C6" s="23">
        <v>2</v>
      </c>
      <c r="D6" s="23">
        <v>1</v>
      </c>
      <c r="E6" s="23">
        <v>5</v>
      </c>
    </row>
    <row r="7" spans="1:5" x14ac:dyDescent="0.35">
      <c r="A7" s="22">
        <v>-2</v>
      </c>
      <c r="B7" s="23">
        <v>1</v>
      </c>
      <c r="C7" s="23">
        <v>2</v>
      </c>
      <c r="D7" s="23"/>
      <c r="E7" s="23">
        <v>3</v>
      </c>
    </row>
    <row r="8" spans="1:5" x14ac:dyDescent="0.35">
      <c r="A8" s="22">
        <v>-1</v>
      </c>
      <c r="B8" s="23"/>
      <c r="C8" s="23"/>
      <c r="D8" s="23">
        <v>1</v>
      </c>
      <c r="E8" s="23">
        <v>1</v>
      </c>
    </row>
    <row r="9" spans="1:5" x14ac:dyDescent="0.35">
      <c r="A9" s="22">
        <v>0</v>
      </c>
      <c r="B9" s="23">
        <v>1</v>
      </c>
      <c r="C9" s="23">
        <v>1</v>
      </c>
      <c r="D9" s="23"/>
      <c r="E9" s="23">
        <v>2</v>
      </c>
    </row>
    <row r="10" spans="1:5" x14ac:dyDescent="0.35">
      <c r="A10" s="22" t="s">
        <v>146</v>
      </c>
      <c r="B10" s="23">
        <v>5</v>
      </c>
      <c r="C10" s="23">
        <v>6</v>
      </c>
      <c r="D10" s="23">
        <v>3</v>
      </c>
      <c r="E10" s="23">
        <v>14</v>
      </c>
    </row>
    <row r="21" spans="5:5" x14ac:dyDescent="0.35">
      <c r="E21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C674-35E5-48E3-B364-D587F36381A9}">
  <dimension ref="A2:E17"/>
  <sheetViews>
    <sheetView zoomScale="176" workbookViewId="0">
      <selection activeCell="D1" sqref="D1"/>
    </sheetView>
  </sheetViews>
  <sheetFormatPr defaultRowHeight="14.5" x14ac:dyDescent="0.35"/>
  <cols>
    <col min="1" max="1" width="34.7265625" bestFit="1" customWidth="1"/>
    <col min="2" max="2" width="14.6328125" bestFit="1" customWidth="1"/>
    <col min="3" max="3" width="1.81640625" bestFit="1" customWidth="1"/>
    <col min="4" max="4" width="9.36328125" bestFit="1" customWidth="1"/>
    <col min="5" max="5" width="29.36328125" customWidth="1"/>
  </cols>
  <sheetData>
    <row r="2" spans="1:5" ht="56" customHeight="1" x14ac:dyDescent="0.35">
      <c r="E2" s="20" t="s">
        <v>142</v>
      </c>
    </row>
    <row r="3" spans="1:5" x14ac:dyDescent="0.35">
      <c r="A3" s="21" t="s">
        <v>153</v>
      </c>
      <c r="B3" s="21" t="s">
        <v>147</v>
      </c>
    </row>
    <row r="4" spans="1:5" x14ac:dyDescent="0.35">
      <c r="A4" s="21" t="s">
        <v>145</v>
      </c>
      <c r="B4">
        <v>0</v>
      </c>
      <c r="C4">
        <v>3</v>
      </c>
      <c r="D4" t="s">
        <v>146</v>
      </c>
    </row>
    <row r="5" spans="1:5" x14ac:dyDescent="0.35">
      <c r="A5" s="22">
        <v>1</v>
      </c>
      <c r="B5" s="23">
        <v>1</v>
      </c>
      <c r="C5" s="23">
        <v>4</v>
      </c>
      <c r="D5" s="23">
        <v>5</v>
      </c>
    </row>
    <row r="6" spans="1:5" x14ac:dyDescent="0.35">
      <c r="A6" s="22">
        <v>2</v>
      </c>
      <c r="B6" s="23">
        <v>2</v>
      </c>
      <c r="C6" s="23">
        <v>1</v>
      </c>
      <c r="D6" s="23">
        <v>3</v>
      </c>
    </row>
    <row r="7" spans="1:5" x14ac:dyDescent="0.35">
      <c r="A7" s="22">
        <v>3</v>
      </c>
      <c r="B7" s="23">
        <v>2</v>
      </c>
      <c r="C7" s="23">
        <v>1</v>
      </c>
      <c r="D7" s="23">
        <v>3</v>
      </c>
    </row>
    <row r="8" spans="1:5" x14ac:dyDescent="0.35">
      <c r="A8" s="22">
        <v>4</v>
      </c>
      <c r="B8" s="23">
        <v>1</v>
      </c>
      <c r="C8" s="23">
        <v>2</v>
      </c>
      <c r="D8" s="23">
        <v>3</v>
      </c>
    </row>
    <row r="9" spans="1:5" x14ac:dyDescent="0.35">
      <c r="A9" s="22" t="s">
        <v>146</v>
      </c>
      <c r="B9" s="23">
        <v>6</v>
      </c>
      <c r="C9" s="23">
        <v>8</v>
      </c>
      <c r="D9" s="23">
        <v>14</v>
      </c>
    </row>
    <row r="11" spans="1:5" x14ac:dyDescent="0.35">
      <c r="A11" s="21" t="s">
        <v>154</v>
      </c>
      <c r="B11" s="21" t="s">
        <v>147</v>
      </c>
    </row>
    <row r="12" spans="1:5" x14ac:dyDescent="0.35">
      <c r="A12" s="21" t="s">
        <v>145</v>
      </c>
      <c r="B12">
        <v>1</v>
      </c>
      <c r="C12">
        <v>2</v>
      </c>
      <c r="D12">
        <v>3</v>
      </c>
      <c r="E12" t="s">
        <v>146</v>
      </c>
    </row>
    <row r="13" spans="1:5" x14ac:dyDescent="0.35">
      <c r="A13" s="22">
        <v>1</v>
      </c>
      <c r="B13" s="23">
        <v>2</v>
      </c>
      <c r="C13" s="23">
        <v>1</v>
      </c>
      <c r="D13" s="23">
        <v>2</v>
      </c>
      <c r="E13" s="23">
        <v>5</v>
      </c>
    </row>
    <row r="14" spans="1:5" x14ac:dyDescent="0.35">
      <c r="A14" s="22">
        <v>2</v>
      </c>
      <c r="B14" s="23">
        <v>1</v>
      </c>
      <c r="C14" s="23">
        <v>1</v>
      </c>
      <c r="D14" s="23">
        <v>1</v>
      </c>
      <c r="E14" s="23">
        <v>3</v>
      </c>
    </row>
    <row r="15" spans="1:5" x14ac:dyDescent="0.35">
      <c r="A15" s="22">
        <v>3</v>
      </c>
      <c r="B15" s="23">
        <v>1</v>
      </c>
      <c r="C15" s="23">
        <v>1</v>
      </c>
      <c r="D15" s="23">
        <v>1</v>
      </c>
      <c r="E15" s="23">
        <v>3</v>
      </c>
    </row>
    <row r="16" spans="1:5" x14ac:dyDescent="0.35">
      <c r="A16" s="22">
        <v>4</v>
      </c>
      <c r="B16" s="23">
        <v>1</v>
      </c>
      <c r="C16" s="23">
        <v>1</v>
      </c>
      <c r="D16" s="23">
        <v>1</v>
      </c>
      <c r="E16" s="23">
        <v>3</v>
      </c>
    </row>
    <row r="17" spans="1:5" x14ac:dyDescent="0.35">
      <c r="A17" s="22" t="s">
        <v>146</v>
      </c>
      <c r="B17" s="23">
        <v>5</v>
      </c>
      <c r="C17" s="23">
        <v>4</v>
      </c>
      <c r="D17" s="23">
        <v>5</v>
      </c>
      <c r="E17" s="23">
        <v>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FE1B6-F7E7-4858-9899-1EB8E1E0D304}">
  <dimension ref="A1:I736"/>
  <sheetViews>
    <sheetView tabSelected="1" topLeftCell="A717" workbookViewId="0">
      <selection activeCell="C736" sqref="C736"/>
    </sheetView>
  </sheetViews>
  <sheetFormatPr defaultRowHeight="14.5" x14ac:dyDescent="0.35"/>
  <sheetData>
    <row r="1" spans="1:9" x14ac:dyDescent="0.35">
      <c r="A1" t="s">
        <v>155</v>
      </c>
      <c r="B1" t="s">
        <v>156</v>
      </c>
      <c r="C1" t="s">
        <v>157</v>
      </c>
      <c r="D1" t="s">
        <v>158</v>
      </c>
      <c r="E1" t="s">
        <v>159</v>
      </c>
      <c r="F1" t="s">
        <v>160</v>
      </c>
      <c r="G1" t="s">
        <v>161</v>
      </c>
      <c r="H1" t="s">
        <v>162</v>
      </c>
      <c r="I1" t="s">
        <v>163</v>
      </c>
    </row>
    <row r="2" spans="1:9" x14ac:dyDescent="0.35">
      <c r="A2" t="s">
        <v>164</v>
      </c>
      <c r="B2">
        <v>782</v>
      </c>
      <c r="C2">
        <v>131</v>
      </c>
      <c r="D2">
        <v>127</v>
      </c>
      <c r="E2">
        <v>127</v>
      </c>
      <c r="F2">
        <v>392</v>
      </c>
      <c r="G2">
        <v>383</v>
      </c>
      <c r="H2">
        <v>141</v>
      </c>
      <c r="I2">
        <v>142</v>
      </c>
    </row>
    <row r="3" spans="1:9" x14ac:dyDescent="0.35">
      <c r="A3" t="s">
        <v>165</v>
      </c>
      <c r="B3">
        <v>972</v>
      </c>
      <c r="C3">
        <v>131</v>
      </c>
      <c r="D3">
        <v>127</v>
      </c>
      <c r="E3">
        <v>127</v>
      </c>
      <c r="F3">
        <v>392</v>
      </c>
      <c r="G3">
        <v>239</v>
      </c>
      <c r="H3">
        <v>141</v>
      </c>
      <c r="I3">
        <v>142</v>
      </c>
    </row>
    <row r="4" spans="1:9" x14ac:dyDescent="0.35">
      <c r="A4" t="s">
        <v>166</v>
      </c>
      <c r="B4">
        <v>1162</v>
      </c>
      <c r="C4">
        <v>131</v>
      </c>
      <c r="D4">
        <v>127</v>
      </c>
      <c r="E4">
        <v>127</v>
      </c>
      <c r="F4">
        <v>249</v>
      </c>
      <c r="G4">
        <v>383</v>
      </c>
      <c r="H4">
        <v>141</v>
      </c>
      <c r="I4">
        <v>142</v>
      </c>
    </row>
    <row r="5" spans="1:9" x14ac:dyDescent="0.35">
      <c r="A5" t="s">
        <v>167</v>
      </c>
      <c r="B5">
        <v>782</v>
      </c>
      <c r="C5">
        <v>321</v>
      </c>
      <c r="D5">
        <v>127</v>
      </c>
      <c r="E5">
        <v>127</v>
      </c>
      <c r="F5">
        <v>249</v>
      </c>
      <c r="G5">
        <v>239</v>
      </c>
      <c r="H5">
        <v>141</v>
      </c>
      <c r="I5">
        <v>142</v>
      </c>
    </row>
    <row r="6" spans="1:9" x14ac:dyDescent="0.35">
      <c r="A6" t="s">
        <v>168</v>
      </c>
      <c r="B6">
        <v>972</v>
      </c>
      <c r="C6">
        <v>321</v>
      </c>
      <c r="D6">
        <v>127</v>
      </c>
      <c r="E6">
        <v>127</v>
      </c>
      <c r="F6">
        <v>535</v>
      </c>
      <c r="G6">
        <v>526</v>
      </c>
      <c r="H6">
        <v>141</v>
      </c>
      <c r="I6">
        <v>140</v>
      </c>
    </row>
    <row r="7" spans="1:9" x14ac:dyDescent="0.35">
      <c r="A7" t="s">
        <v>169</v>
      </c>
      <c r="B7">
        <v>1162</v>
      </c>
      <c r="C7">
        <v>321</v>
      </c>
      <c r="D7">
        <v>127</v>
      </c>
      <c r="E7">
        <v>127</v>
      </c>
      <c r="F7">
        <v>535</v>
      </c>
      <c r="G7">
        <v>383</v>
      </c>
      <c r="H7">
        <v>141</v>
      </c>
      <c r="I7">
        <v>142</v>
      </c>
    </row>
    <row r="8" spans="1:9" x14ac:dyDescent="0.35">
      <c r="A8" t="s">
        <v>170</v>
      </c>
      <c r="B8">
        <v>782</v>
      </c>
      <c r="C8">
        <v>511</v>
      </c>
      <c r="D8">
        <v>127</v>
      </c>
      <c r="E8">
        <v>127</v>
      </c>
      <c r="F8">
        <v>249</v>
      </c>
      <c r="G8">
        <v>526</v>
      </c>
      <c r="H8">
        <v>141</v>
      </c>
      <c r="I8">
        <v>140</v>
      </c>
    </row>
    <row r="9" spans="1:9" x14ac:dyDescent="0.35">
      <c r="A9" t="s">
        <v>171</v>
      </c>
      <c r="B9">
        <v>972</v>
      </c>
      <c r="C9">
        <v>511</v>
      </c>
      <c r="D9">
        <v>127</v>
      </c>
      <c r="E9">
        <v>127</v>
      </c>
      <c r="F9">
        <v>392</v>
      </c>
      <c r="G9">
        <v>526</v>
      </c>
      <c r="H9">
        <v>141</v>
      </c>
      <c r="I9">
        <v>140</v>
      </c>
    </row>
    <row r="10" spans="1:9" x14ac:dyDescent="0.35">
      <c r="A10" t="s">
        <v>172</v>
      </c>
      <c r="B10">
        <v>1162</v>
      </c>
      <c r="C10">
        <v>511</v>
      </c>
      <c r="D10">
        <v>127</v>
      </c>
      <c r="E10">
        <v>127</v>
      </c>
      <c r="F10">
        <v>535</v>
      </c>
      <c r="G10">
        <v>239</v>
      </c>
      <c r="H10">
        <v>141</v>
      </c>
      <c r="I10">
        <v>142</v>
      </c>
    </row>
    <row r="12" spans="1:9" x14ac:dyDescent="0.35">
      <c r="A12" t="s">
        <v>173</v>
      </c>
      <c r="B12" t="s">
        <v>174</v>
      </c>
      <c r="C12" t="s">
        <v>155</v>
      </c>
      <c r="D12" t="s">
        <v>175</v>
      </c>
      <c r="E12" t="s">
        <v>176</v>
      </c>
      <c r="F12" t="s">
        <v>177</v>
      </c>
    </row>
    <row r="13" spans="1:9" x14ac:dyDescent="0.35">
      <c r="A13">
        <v>0</v>
      </c>
      <c r="B13" t="s">
        <v>178</v>
      </c>
      <c r="C13" t="s">
        <v>179</v>
      </c>
      <c r="D13">
        <v>0</v>
      </c>
      <c r="E13">
        <v>0</v>
      </c>
      <c r="F13" t="s">
        <v>180</v>
      </c>
    </row>
    <row r="14" spans="1:9" x14ac:dyDescent="0.35">
      <c r="A14">
        <v>1776</v>
      </c>
      <c r="B14" t="s">
        <v>181</v>
      </c>
      <c r="C14" t="s">
        <v>164</v>
      </c>
      <c r="D14">
        <v>795.33337402343705</v>
      </c>
      <c r="E14">
        <v>142</v>
      </c>
      <c r="F14" t="s">
        <v>180</v>
      </c>
    </row>
    <row r="15" spans="1:9" x14ac:dyDescent="0.35">
      <c r="A15">
        <v>1839</v>
      </c>
      <c r="B15" t="s">
        <v>182</v>
      </c>
      <c r="C15" t="s">
        <v>164</v>
      </c>
      <c r="D15">
        <v>795.33337402343705</v>
      </c>
      <c r="E15">
        <v>142.66667175292901</v>
      </c>
      <c r="F15" t="s">
        <v>180</v>
      </c>
    </row>
    <row r="16" spans="1:9" x14ac:dyDescent="0.35">
      <c r="A16">
        <v>1880</v>
      </c>
      <c r="B16" t="s">
        <v>182</v>
      </c>
      <c r="C16" t="s">
        <v>164</v>
      </c>
      <c r="D16">
        <v>794</v>
      </c>
      <c r="E16">
        <v>144.66667175292901</v>
      </c>
      <c r="F16" t="s">
        <v>180</v>
      </c>
    </row>
    <row r="17" spans="1:6" x14ac:dyDescent="0.35">
      <c r="A17">
        <v>1894</v>
      </c>
      <c r="B17" t="s">
        <v>182</v>
      </c>
      <c r="C17" t="s">
        <v>164</v>
      </c>
      <c r="D17">
        <v>792</v>
      </c>
      <c r="E17">
        <v>148.66667175292901</v>
      </c>
      <c r="F17" t="s">
        <v>180</v>
      </c>
    </row>
    <row r="18" spans="1:6" x14ac:dyDescent="0.35">
      <c r="A18">
        <v>1911</v>
      </c>
      <c r="B18" t="s">
        <v>182</v>
      </c>
      <c r="C18" t="s">
        <v>164</v>
      </c>
      <c r="D18">
        <v>788.66668701171795</v>
      </c>
      <c r="E18">
        <v>155.33334350585901</v>
      </c>
      <c r="F18" t="s">
        <v>180</v>
      </c>
    </row>
    <row r="19" spans="1:6" x14ac:dyDescent="0.35">
      <c r="A19">
        <v>1930</v>
      </c>
      <c r="B19" t="s">
        <v>182</v>
      </c>
      <c r="C19" t="s">
        <v>164</v>
      </c>
      <c r="D19">
        <v>786.66668701171795</v>
      </c>
      <c r="E19">
        <v>159.33334350585901</v>
      </c>
      <c r="F19" t="s">
        <v>180</v>
      </c>
    </row>
    <row r="20" spans="1:6" x14ac:dyDescent="0.35">
      <c r="A20">
        <v>1947</v>
      </c>
      <c r="B20" t="s">
        <v>182</v>
      </c>
      <c r="C20" t="s">
        <v>164</v>
      </c>
      <c r="D20">
        <v>786</v>
      </c>
      <c r="E20">
        <v>161.33334350585901</v>
      </c>
      <c r="F20" t="s">
        <v>180</v>
      </c>
    </row>
    <row r="21" spans="1:6" x14ac:dyDescent="0.35">
      <c r="A21">
        <v>1993</v>
      </c>
      <c r="B21" t="s">
        <v>182</v>
      </c>
      <c r="C21" t="s">
        <v>164</v>
      </c>
      <c r="D21">
        <v>786</v>
      </c>
      <c r="E21">
        <v>160.66667175292901</v>
      </c>
      <c r="F21" t="s">
        <v>180</v>
      </c>
    </row>
    <row r="22" spans="1:6" x14ac:dyDescent="0.35">
      <c r="A22">
        <v>2015</v>
      </c>
      <c r="B22" t="s">
        <v>182</v>
      </c>
      <c r="C22" t="s">
        <v>164</v>
      </c>
      <c r="D22">
        <v>787.33337402343705</v>
      </c>
      <c r="E22">
        <v>157.33334350585901</v>
      </c>
      <c r="F22" t="s">
        <v>180</v>
      </c>
    </row>
    <row r="23" spans="1:6" x14ac:dyDescent="0.35">
      <c r="A23">
        <v>2030</v>
      </c>
      <c r="B23" t="s">
        <v>182</v>
      </c>
      <c r="C23" t="s">
        <v>164</v>
      </c>
      <c r="D23">
        <v>787.33337402343705</v>
      </c>
      <c r="E23">
        <v>154.66667175292901</v>
      </c>
      <c r="F23" t="s">
        <v>180</v>
      </c>
    </row>
    <row r="24" spans="1:6" x14ac:dyDescent="0.35">
      <c r="A24">
        <v>2047</v>
      </c>
      <c r="B24" t="s">
        <v>182</v>
      </c>
      <c r="C24" t="s">
        <v>164</v>
      </c>
      <c r="D24">
        <v>788.66668701171795</v>
      </c>
      <c r="E24">
        <v>149.33334350585901</v>
      </c>
      <c r="F24" t="s">
        <v>180</v>
      </c>
    </row>
    <row r="25" spans="1:6" x14ac:dyDescent="0.35">
      <c r="A25">
        <v>2057</v>
      </c>
      <c r="B25" t="s">
        <v>182</v>
      </c>
      <c r="C25" t="s">
        <v>164</v>
      </c>
      <c r="D25">
        <v>789.33337402343705</v>
      </c>
      <c r="E25">
        <v>145.33334350585901</v>
      </c>
      <c r="F25" t="s">
        <v>180</v>
      </c>
    </row>
    <row r="26" spans="1:6" x14ac:dyDescent="0.35">
      <c r="A26">
        <v>2095</v>
      </c>
      <c r="B26" t="s">
        <v>182</v>
      </c>
      <c r="C26" t="s">
        <v>164</v>
      </c>
      <c r="D26">
        <v>789.33337402343705</v>
      </c>
      <c r="E26">
        <v>140.66667175292901</v>
      </c>
      <c r="F26" t="s">
        <v>180</v>
      </c>
    </row>
    <row r="27" spans="1:6" x14ac:dyDescent="0.35">
      <c r="A27">
        <v>2111</v>
      </c>
      <c r="B27" t="s">
        <v>182</v>
      </c>
      <c r="C27" t="s">
        <v>164</v>
      </c>
      <c r="D27">
        <v>788.66668701171795</v>
      </c>
      <c r="E27">
        <v>140</v>
      </c>
      <c r="F27" t="s">
        <v>180</v>
      </c>
    </row>
    <row r="28" spans="1:6" x14ac:dyDescent="0.35">
      <c r="A28">
        <v>2129</v>
      </c>
      <c r="B28" t="s">
        <v>182</v>
      </c>
      <c r="C28" t="s">
        <v>164</v>
      </c>
      <c r="D28">
        <v>786.66668701171795</v>
      </c>
      <c r="E28">
        <v>138.66667175292901</v>
      </c>
      <c r="F28" t="s">
        <v>180</v>
      </c>
    </row>
    <row r="29" spans="1:6" x14ac:dyDescent="0.35">
      <c r="A29">
        <v>2157</v>
      </c>
      <c r="B29" t="s">
        <v>182</v>
      </c>
      <c r="C29" t="s">
        <v>164</v>
      </c>
      <c r="D29">
        <v>782.66668701171795</v>
      </c>
      <c r="E29">
        <v>140</v>
      </c>
      <c r="F29" t="s">
        <v>180</v>
      </c>
    </row>
    <row r="30" spans="1:6" x14ac:dyDescent="0.35">
      <c r="A30">
        <v>2176</v>
      </c>
      <c r="B30" t="s">
        <v>182</v>
      </c>
      <c r="C30" t="s">
        <v>164</v>
      </c>
      <c r="D30">
        <v>782</v>
      </c>
      <c r="E30">
        <v>146</v>
      </c>
      <c r="F30" t="s">
        <v>180</v>
      </c>
    </row>
    <row r="31" spans="1:6" x14ac:dyDescent="0.35">
      <c r="A31">
        <v>2195</v>
      </c>
      <c r="B31" t="s">
        <v>182</v>
      </c>
      <c r="C31" t="s">
        <v>164</v>
      </c>
      <c r="D31">
        <v>788.66668701171795</v>
      </c>
      <c r="E31">
        <v>159.33334350585901</v>
      </c>
      <c r="F31" t="s">
        <v>180</v>
      </c>
    </row>
    <row r="32" spans="1:6" x14ac:dyDescent="0.35">
      <c r="A32">
        <v>2211</v>
      </c>
      <c r="B32" t="s">
        <v>182</v>
      </c>
      <c r="C32" t="s">
        <v>164</v>
      </c>
      <c r="D32">
        <v>799.33337402343705</v>
      </c>
      <c r="E32">
        <v>170</v>
      </c>
      <c r="F32" t="s">
        <v>180</v>
      </c>
    </row>
    <row r="33" spans="1:6" x14ac:dyDescent="0.35">
      <c r="A33">
        <v>2231</v>
      </c>
      <c r="B33" t="s">
        <v>182</v>
      </c>
      <c r="C33" t="s">
        <v>164</v>
      </c>
      <c r="D33">
        <v>816</v>
      </c>
      <c r="E33">
        <v>172.66667175292901</v>
      </c>
      <c r="F33" t="s">
        <v>180</v>
      </c>
    </row>
    <row r="34" spans="1:6" x14ac:dyDescent="0.35">
      <c r="A34">
        <v>2247</v>
      </c>
      <c r="B34" t="s">
        <v>182</v>
      </c>
      <c r="C34" t="s">
        <v>164</v>
      </c>
      <c r="D34">
        <v>824.66668701171795</v>
      </c>
      <c r="E34">
        <v>168</v>
      </c>
      <c r="F34" t="s">
        <v>180</v>
      </c>
    </row>
    <row r="35" spans="1:6" x14ac:dyDescent="0.35">
      <c r="A35">
        <v>2261</v>
      </c>
      <c r="B35" t="s">
        <v>182</v>
      </c>
      <c r="C35" t="s">
        <v>164</v>
      </c>
      <c r="D35">
        <v>830.66668701171795</v>
      </c>
      <c r="E35">
        <v>158.66667175292901</v>
      </c>
      <c r="F35" t="s">
        <v>180</v>
      </c>
    </row>
    <row r="36" spans="1:6" x14ac:dyDescent="0.35">
      <c r="A36">
        <v>2276</v>
      </c>
      <c r="B36" t="s">
        <v>182</v>
      </c>
      <c r="C36" t="s">
        <v>164</v>
      </c>
      <c r="D36">
        <v>835.33337402343705</v>
      </c>
      <c r="E36">
        <v>135.33334350585901</v>
      </c>
      <c r="F36" t="s">
        <v>180</v>
      </c>
    </row>
    <row r="37" spans="1:6" x14ac:dyDescent="0.35">
      <c r="A37">
        <v>2296</v>
      </c>
      <c r="B37" t="s">
        <v>182</v>
      </c>
      <c r="C37" t="s">
        <v>164</v>
      </c>
      <c r="D37">
        <v>832.66668701171795</v>
      </c>
      <c r="E37">
        <v>118.66667175292901</v>
      </c>
      <c r="F37" t="s">
        <v>180</v>
      </c>
    </row>
    <row r="38" spans="1:6" x14ac:dyDescent="0.35">
      <c r="A38">
        <v>2312</v>
      </c>
      <c r="B38" t="s">
        <v>182</v>
      </c>
      <c r="C38" t="s">
        <v>164</v>
      </c>
      <c r="D38">
        <v>823.33337402343705</v>
      </c>
      <c r="E38">
        <v>109.33334350585901</v>
      </c>
      <c r="F38" t="s">
        <v>180</v>
      </c>
    </row>
    <row r="39" spans="1:6" x14ac:dyDescent="0.35">
      <c r="A39">
        <v>2329</v>
      </c>
      <c r="B39" t="s">
        <v>182</v>
      </c>
      <c r="C39" t="s">
        <v>164</v>
      </c>
      <c r="D39">
        <v>814.66668701171795</v>
      </c>
      <c r="E39">
        <v>106</v>
      </c>
      <c r="F39" t="s">
        <v>180</v>
      </c>
    </row>
    <row r="40" spans="1:6" x14ac:dyDescent="0.35">
      <c r="A40">
        <v>2347</v>
      </c>
      <c r="B40" t="s">
        <v>182</v>
      </c>
      <c r="C40" t="s">
        <v>164</v>
      </c>
      <c r="D40">
        <v>804.66668701171795</v>
      </c>
      <c r="E40">
        <v>104.66667175292901</v>
      </c>
      <c r="F40" t="s">
        <v>180</v>
      </c>
    </row>
    <row r="41" spans="1:6" x14ac:dyDescent="0.35">
      <c r="A41">
        <v>2357</v>
      </c>
      <c r="B41" t="s">
        <v>182</v>
      </c>
      <c r="C41" t="s">
        <v>164</v>
      </c>
      <c r="D41">
        <v>799.33337402343705</v>
      </c>
      <c r="E41">
        <v>105.33334350585901</v>
      </c>
      <c r="F41" t="s">
        <v>180</v>
      </c>
    </row>
    <row r="42" spans="1:6" x14ac:dyDescent="0.35">
      <c r="A42">
        <v>2376</v>
      </c>
      <c r="B42" t="s">
        <v>182</v>
      </c>
      <c r="C42" t="s">
        <v>164</v>
      </c>
      <c r="D42">
        <v>790.66668701171795</v>
      </c>
      <c r="E42">
        <v>108.66667175292901</v>
      </c>
      <c r="F42" t="s">
        <v>180</v>
      </c>
    </row>
    <row r="43" spans="1:6" x14ac:dyDescent="0.35">
      <c r="A43">
        <v>2396</v>
      </c>
      <c r="B43" t="s">
        <v>182</v>
      </c>
      <c r="C43" t="s">
        <v>164</v>
      </c>
      <c r="D43">
        <v>784</v>
      </c>
      <c r="E43">
        <v>114.66667175292901</v>
      </c>
      <c r="F43" t="s">
        <v>180</v>
      </c>
    </row>
    <row r="44" spans="1:6" x14ac:dyDescent="0.35">
      <c r="A44">
        <v>2412</v>
      </c>
      <c r="B44" t="s">
        <v>182</v>
      </c>
      <c r="C44" t="s">
        <v>164</v>
      </c>
      <c r="D44">
        <v>782</v>
      </c>
      <c r="E44">
        <v>119.33334350585901</v>
      </c>
      <c r="F44" t="s">
        <v>180</v>
      </c>
    </row>
    <row r="45" spans="1:6" x14ac:dyDescent="0.35">
      <c r="A45">
        <v>2431</v>
      </c>
      <c r="B45" t="s">
        <v>182</v>
      </c>
      <c r="C45" t="s">
        <v>164</v>
      </c>
      <c r="D45">
        <v>782</v>
      </c>
      <c r="E45">
        <v>123.33334350585901</v>
      </c>
      <c r="F45" t="s">
        <v>180</v>
      </c>
    </row>
    <row r="46" spans="1:6" x14ac:dyDescent="0.35">
      <c r="A46">
        <v>2441</v>
      </c>
      <c r="B46" t="s">
        <v>182</v>
      </c>
      <c r="C46" t="s">
        <v>164</v>
      </c>
      <c r="D46">
        <v>784</v>
      </c>
      <c r="E46">
        <v>125.33334350585901</v>
      </c>
      <c r="F46" t="s">
        <v>180</v>
      </c>
    </row>
    <row r="47" spans="1:6" x14ac:dyDescent="0.35">
      <c r="A47">
        <v>2457</v>
      </c>
      <c r="B47" t="s">
        <v>182</v>
      </c>
      <c r="C47" t="s">
        <v>164</v>
      </c>
      <c r="D47">
        <v>789.33337402343705</v>
      </c>
      <c r="E47">
        <v>130.66667175292901</v>
      </c>
      <c r="F47" t="s">
        <v>180</v>
      </c>
    </row>
    <row r="48" spans="1:6" x14ac:dyDescent="0.35">
      <c r="A48">
        <v>2476</v>
      </c>
      <c r="B48" t="s">
        <v>182</v>
      </c>
      <c r="C48" t="s">
        <v>164</v>
      </c>
      <c r="D48">
        <v>794.66668701171795</v>
      </c>
      <c r="E48">
        <v>133.33334350585901</v>
      </c>
      <c r="F48" t="s">
        <v>180</v>
      </c>
    </row>
    <row r="49" spans="1:6" x14ac:dyDescent="0.35">
      <c r="A49">
        <v>2493</v>
      </c>
      <c r="B49" t="s">
        <v>182</v>
      </c>
      <c r="C49" t="s">
        <v>164</v>
      </c>
      <c r="D49">
        <v>796.66668701171795</v>
      </c>
      <c r="E49">
        <v>133.33334350585901</v>
      </c>
      <c r="F49" t="s">
        <v>180</v>
      </c>
    </row>
    <row r="50" spans="1:6" x14ac:dyDescent="0.35">
      <c r="A50">
        <v>2507</v>
      </c>
      <c r="B50" t="s">
        <v>182</v>
      </c>
      <c r="C50" t="s">
        <v>164</v>
      </c>
      <c r="D50">
        <v>798</v>
      </c>
      <c r="E50">
        <v>133.33334350585901</v>
      </c>
      <c r="F50" t="s">
        <v>180</v>
      </c>
    </row>
    <row r="51" spans="1:6" x14ac:dyDescent="0.35">
      <c r="A51">
        <v>2519</v>
      </c>
      <c r="B51" t="s">
        <v>182</v>
      </c>
      <c r="C51" t="s">
        <v>164</v>
      </c>
      <c r="D51">
        <v>798</v>
      </c>
      <c r="E51">
        <v>132.66667175292901</v>
      </c>
      <c r="F51" t="s">
        <v>180</v>
      </c>
    </row>
    <row r="52" spans="1:6" x14ac:dyDescent="0.35">
      <c r="A52">
        <v>2547</v>
      </c>
      <c r="B52" t="s">
        <v>182</v>
      </c>
      <c r="C52" t="s">
        <v>164</v>
      </c>
      <c r="D52">
        <v>798</v>
      </c>
      <c r="E52">
        <v>131.33334350585901</v>
      </c>
      <c r="F52" t="s">
        <v>180</v>
      </c>
    </row>
    <row r="53" spans="1:6" x14ac:dyDescent="0.35">
      <c r="A53">
        <v>2556</v>
      </c>
      <c r="B53" t="s">
        <v>182</v>
      </c>
      <c r="C53" t="s">
        <v>164</v>
      </c>
      <c r="D53">
        <v>798</v>
      </c>
      <c r="E53">
        <v>130.66667175292901</v>
      </c>
      <c r="F53" t="s">
        <v>180</v>
      </c>
    </row>
    <row r="54" spans="1:6" x14ac:dyDescent="0.35">
      <c r="A54">
        <v>2565</v>
      </c>
      <c r="B54" t="s">
        <v>182</v>
      </c>
      <c r="C54" t="s">
        <v>164</v>
      </c>
      <c r="D54">
        <v>798</v>
      </c>
      <c r="E54">
        <v>130</v>
      </c>
      <c r="F54" t="s">
        <v>180</v>
      </c>
    </row>
    <row r="55" spans="1:6" x14ac:dyDescent="0.35">
      <c r="A55">
        <v>2593</v>
      </c>
      <c r="B55" t="s">
        <v>182</v>
      </c>
      <c r="C55" t="s">
        <v>164</v>
      </c>
      <c r="D55">
        <v>797.33337402343705</v>
      </c>
      <c r="E55">
        <v>130</v>
      </c>
      <c r="F55" t="s">
        <v>180</v>
      </c>
    </row>
    <row r="56" spans="1:6" x14ac:dyDescent="0.35">
      <c r="A56">
        <v>2611</v>
      </c>
      <c r="B56" t="s">
        <v>182</v>
      </c>
      <c r="C56" t="s">
        <v>164</v>
      </c>
      <c r="D56">
        <v>796.66668701171795</v>
      </c>
      <c r="E56">
        <v>130</v>
      </c>
      <c r="F56" t="s">
        <v>180</v>
      </c>
    </row>
    <row r="57" spans="1:6" x14ac:dyDescent="0.35">
      <c r="A57">
        <v>2628</v>
      </c>
      <c r="B57" t="s">
        <v>182</v>
      </c>
      <c r="C57" t="s">
        <v>164</v>
      </c>
      <c r="D57">
        <v>796</v>
      </c>
      <c r="E57">
        <v>130.66667175292901</v>
      </c>
      <c r="F57" t="s">
        <v>180</v>
      </c>
    </row>
    <row r="58" spans="1:6" x14ac:dyDescent="0.35">
      <c r="A58">
        <v>2646</v>
      </c>
      <c r="B58" t="s">
        <v>182</v>
      </c>
      <c r="C58" t="s">
        <v>164</v>
      </c>
      <c r="D58">
        <v>793.33337402343705</v>
      </c>
      <c r="E58">
        <v>134</v>
      </c>
      <c r="F58" t="s">
        <v>180</v>
      </c>
    </row>
    <row r="59" spans="1:6" x14ac:dyDescent="0.35">
      <c r="A59">
        <v>2656</v>
      </c>
      <c r="B59" t="s">
        <v>182</v>
      </c>
      <c r="C59" t="s">
        <v>164</v>
      </c>
      <c r="D59">
        <v>791.33337402343705</v>
      </c>
      <c r="E59">
        <v>138</v>
      </c>
      <c r="F59" t="s">
        <v>180</v>
      </c>
    </row>
    <row r="60" spans="1:6" x14ac:dyDescent="0.35">
      <c r="A60">
        <v>2676</v>
      </c>
      <c r="B60" t="s">
        <v>182</v>
      </c>
      <c r="C60" t="s">
        <v>164</v>
      </c>
      <c r="D60">
        <v>790</v>
      </c>
      <c r="E60">
        <v>142.66667175292901</v>
      </c>
      <c r="F60" t="s">
        <v>180</v>
      </c>
    </row>
    <row r="61" spans="1:6" x14ac:dyDescent="0.35">
      <c r="A61">
        <v>2696</v>
      </c>
      <c r="B61" t="s">
        <v>182</v>
      </c>
      <c r="C61" t="s">
        <v>164</v>
      </c>
      <c r="D61">
        <v>790</v>
      </c>
      <c r="E61">
        <v>146.66667175292901</v>
      </c>
      <c r="F61" t="s">
        <v>180</v>
      </c>
    </row>
    <row r="62" spans="1:6" x14ac:dyDescent="0.35">
      <c r="A62">
        <v>2711</v>
      </c>
      <c r="B62" t="s">
        <v>182</v>
      </c>
      <c r="C62" t="s">
        <v>164</v>
      </c>
      <c r="D62">
        <v>792</v>
      </c>
      <c r="E62">
        <v>149.33334350585901</v>
      </c>
      <c r="F62" t="s">
        <v>180</v>
      </c>
    </row>
    <row r="63" spans="1:6" x14ac:dyDescent="0.35">
      <c r="A63">
        <v>2728</v>
      </c>
      <c r="B63" t="s">
        <v>182</v>
      </c>
      <c r="C63" t="s">
        <v>164</v>
      </c>
      <c r="D63">
        <v>794.66668701171795</v>
      </c>
      <c r="E63">
        <v>150</v>
      </c>
      <c r="F63" t="s">
        <v>180</v>
      </c>
    </row>
    <row r="64" spans="1:6" x14ac:dyDescent="0.35">
      <c r="A64">
        <v>2748</v>
      </c>
      <c r="B64" t="s">
        <v>182</v>
      </c>
      <c r="C64" t="s">
        <v>164</v>
      </c>
      <c r="D64">
        <v>800</v>
      </c>
      <c r="E64">
        <v>148</v>
      </c>
      <c r="F64" t="s">
        <v>180</v>
      </c>
    </row>
    <row r="65" spans="1:6" x14ac:dyDescent="0.35">
      <c r="A65">
        <v>2766</v>
      </c>
      <c r="B65" t="s">
        <v>182</v>
      </c>
      <c r="C65" t="s">
        <v>164</v>
      </c>
      <c r="D65">
        <v>804</v>
      </c>
      <c r="E65">
        <v>143.33334350585901</v>
      </c>
      <c r="F65" t="s">
        <v>180</v>
      </c>
    </row>
    <row r="66" spans="1:6" x14ac:dyDescent="0.35">
      <c r="A66">
        <v>2777</v>
      </c>
      <c r="B66" t="s">
        <v>182</v>
      </c>
      <c r="C66" t="s">
        <v>164</v>
      </c>
      <c r="D66">
        <v>806.66668701171795</v>
      </c>
      <c r="E66">
        <v>140</v>
      </c>
      <c r="F66" t="s">
        <v>180</v>
      </c>
    </row>
    <row r="67" spans="1:6" x14ac:dyDescent="0.35">
      <c r="A67">
        <v>2793</v>
      </c>
      <c r="B67" t="s">
        <v>182</v>
      </c>
      <c r="C67" t="s">
        <v>164</v>
      </c>
      <c r="D67">
        <v>806.66668701171795</v>
      </c>
      <c r="E67">
        <v>136.66667175292901</v>
      </c>
      <c r="F67" t="s">
        <v>180</v>
      </c>
    </row>
    <row r="68" spans="1:6" x14ac:dyDescent="0.35">
      <c r="A68">
        <v>2812</v>
      </c>
      <c r="B68" t="s">
        <v>182</v>
      </c>
      <c r="C68" t="s">
        <v>164</v>
      </c>
      <c r="D68">
        <v>806.66668701171795</v>
      </c>
      <c r="E68">
        <v>135.33334350585901</v>
      </c>
      <c r="F68" t="s">
        <v>180</v>
      </c>
    </row>
    <row r="69" spans="1:6" x14ac:dyDescent="0.35">
      <c r="A69">
        <v>2829</v>
      </c>
      <c r="B69" t="s">
        <v>182</v>
      </c>
      <c r="C69" t="s">
        <v>164</v>
      </c>
      <c r="D69">
        <v>805.33337402343705</v>
      </c>
      <c r="E69">
        <v>133.33334350585901</v>
      </c>
      <c r="F69" t="s">
        <v>180</v>
      </c>
    </row>
    <row r="70" spans="1:6" x14ac:dyDescent="0.35">
      <c r="A70">
        <v>2847</v>
      </c>
      <c r="B70" t="s">
        <v>182</v>
      </c>
      <c r="C70" t="s">
        <v>164</v>
      </c>
      <c r="D70">
        <v>802</v>
      </c>
      <c r="E70">
        <v>132.66667175292901</v>
      </c>
      <c r="F70" t="s">
        <v>180</v>
      </c>
    </row>
    <row r="71" spans="1:6" x14ac:dyDescent="0.35">
      <c r="A71">
        <v>2857</v>
      </c>
      <c r="B71" t="s">
        <v>182</v>
      </c>
      <c r="C71" t="s">
        <v>164</v>
      </c>
      <c r="D71">
        <v>800.66668701171795</v>
      </c>
      <c r="E71">
        <v>132.66667175292901</v>
      </c>
      <c r="F71" t="s">
        <v>180</v>
      </c>
    </row>
    <row r="72" spans="1:6" x14ac:dyDescent="0.35">
      <c r="A72">
        <v>2878</v>
      </c>
      <c r="B72" t="s">
        <v>182</v>
      </c>
      <c r="C72" t="s">
        <v>164</v>
      </c>
      <c r="D72">
        <v>796.66668701171795</v>
      </c>
      <c r="E72">
        <v>134</v>
      </c>
      <c r="F72" t="s">
        <v>180</v>
      </c>
    </row>
    <row r="73" spans="1:6" x14ac:dyDescent="0.35">
      <c r="A73">
        <v>2893</v>
      </c>
      <c r="B73" t="s">
        <v>182</v>
      </c>
      <c r="C73" t="s">
        <v>164</v>
      </c>
      <c r="D73">
        <v>792</v>
      </c>
      <c r="E73">
        <v>138</v>
      </c>
      <c r="F73" t="s">
        <v>180</v>
      </c>
    </row>
    <row r="74" spans="1:6" x14ac:dyDescent="0.35">
      <c r="A74">
        <v>2913</v>
      </c>
      <c r="B74" t="s">
        <v>182</v>
      </c>
      <c r="C74" t="s">
        <v>164</v>
      </c>
      <c r="D74">
        <v>790.66668701171795</v>
      </c>
      <c r="E74">
        <v>142</v>
      </c>
      <c r="F74" t="s">
        <v>180</v>
      </c>
    </row>
    <row r="75" spans="1:6" x14ac:dyDescent="0.35">
      <c r="A75">
        <v>2928</v>
      </c>
      <c r="B75" t="s">
        <v>182</v>
      </c>
      <c r="C75" t="s">
        <v>164</v>
      </c>
      <c r="D75">
        <v>791.33337402343705</v>
      </c>
      <c r="E75">
        <v>145.33334350585901</v>
      </c>
      <c r="F75" t="s">
        <v>180</v>
      </c>
    </row>
    <row r="76" spans="1:6" x14ac:dyDescent="0.35">
      <c r="A76">
        <v>2947</v>
      </c>
      <c r="B76" t="s">
        <v>182</v>
      </c>
      <c r="C76" t="s">
        <v>164</v>
      </c>
      <c r="D76">
        <v>795.33337402343705</v>
      </c>
      <c r="E76">
        <v>150.66667175292901</v>
      </c>
      <c r="F76" t="s">
        <v>180</v>
      </c>
    </row>
    <row r="77" spans="1:6" x14ac:dyDescent="0.35">
      <c r="A77">
        <v>2958</v>
      </c>
      <c r="B77" t="s">
        <v>182</v>
      </c>
      <c r="C77" t="s">
        <v>164</v>
      </c>
      <c r="D77">
        <v>799.33337402343705</v>
      </c>
      <c r="E77">
        <v>152.66667175292901</v>
      </c>
      <c r="F77" t="s">
        <v>180</v>
      </c>
    </row>
    <row r="78" spans="1:6" x14ac:dyDescent="0.35">
      <c r="A78">
        <v>2978</v>
      </c>
      <c r="B78" t="s">
        <v>182</v>
      </c>
      <c r="C78" t="s">
        <v>164</v>
      </c>
      <c r="D78">
        <v>805.33337402343705</v>
      </c>
      <c r="E78">
        <v>153.33334350585901</v>
      </c>
      <c r="F78" t="s">
        <v>180</v>
      </c>
    </row>
    <row r="79" spans="1:6" x14ac:dyDescent="0.35">
      <c r="A79">
        <v>2993</v>
      </c>
      <c r="B79" t="s">
        <v>182</v>
      </c>
      <c r="C79" t="s">
        <v>164</v>
      </c>
      <c r="D79">
        <v>811.33337402343705</v>
      </c>
      <c r="E79">
        <v>150.66667175292901</v>
      </c>
      <c r="F79" t="s">
        <v>180</v>
      </c>
    </row>
    <row r="80" spans="1:6" x14ac:dyDescent="0.35">
      <c r="A80">
        <v>3010</v>
      </c>
      <c r="B80" t="s">
        <v>182</v>
      </c>
      <c r="C80" t="s">
        <v>164</v>
      </c>
      <c r="D80">
        <v>813.33337402343705</v>
      </c>
      <c r="E80">
        <v>148</v>
      </c>
      <c r="F80" t="s">
        <v>180</v>
      </c>
    </row>
    <row r="81" spans="1:6" x14ac:dyDescent="0.35">
      <c r="A81">
        <v>3019</v>
      </c>
      <c r="B81" t="s">
        <v>182</v>
      </c>
      <c r="C81" t="s">
        <v>164</v>
      </c>
      <c r="D81">
        <v>814</v>
      </c>
      <c r="E81">
        <v>147.33334350585901</v>
      </c>
      <c r="F81" t="s">
        <v>180</v>
      </c>
    </row>
    <row r="82" spans="1:6" x14ac:dyDescent="0.35">
      <c r="A82">
        <v>3033</v>
      </c>
      <c r="B82" t="s">
        <v>182</v>
      </c>
      <c r="C82" t="s">
        <v>164</v>
      </c>
      <c r="D82">
        <v>814</v>
      </c>
      <c r="E82">
        <v>146.66667175292901</v>
      </c>
      <c r="F82" t="s">
        <v>180</v>
      </c>
    </row>
    <row r="83" spans="1:6" x14ac:dyDescent="0.35">
      <c r="A83">
        <v>3058</v>
      </c>
      <c r="B83" t="s">
        <v>182</v>
      </c>
      <c r="C83" t="s">
        <v>164</v>
      </c>
      <c r="D83">
        <v>809.33337402343705</v>
      </c>
      <c r="E83">
        <v>146.66667175292901</v>
      </c>
      <c r="F83" t="s">
        <v>180</v>
      </c>
    </row>
    <row r="84" spans="1:6" x14ac:dyDescent="0.35">
      <c r="A84">
        <v>3078</v>
      </c>
      <c r="B84" t="s">
        <v>182</v>
      </c>
      <c r="C84" t="s">
        <v>164</v>
      </c>
      <c r="D84">
        <v>792</v>
      </c>
      <c r="E84">
        <v>157.33334350585901</v>
      </c>
      <c r="F84" t="s">
        <v>180</v>
      </c>
    </row>
    <row r="85" spans="1:6" x14ac:dyDescent="0.35">
      <c r="A85">
        <v>3094</v>
      </c>
      <c r="B85" t="s">
        <v>182</v>
      </c>
      <c r="C85" t="s">
        <v>164</v>
      </c>
      <c r="D85">
        <v>753.33337402343705</v>
      </c>
      <c r="E85">
        <v>185.33334350585901</v>
      </c>
      <c r="F85" t="s">
        <v>180</v>
      </c>
    </row>
    <row r="86" spans="1:6" x14ac:dyDescent="0.35">
      <c r="A86">
        <v>3113</v>
      </c>
      <c r="B86" t="s">
        <v>182</v>
      </c>
      <c r="C86" t="s">
        <v>164</v>
      </c>
      <c r="D86">
        <v>705.33337402343705</v>
      </c>
      <c r="E86">
        <v>225.33334350585901</v>
      </c>
      <c r="F86" t="s">
        <v>180</v>
      </c>
    </row>
    <row r="87" spans="1:6" x14ac:dyDescent="0.35">
      <c r="A87">
        <v>3129</v>
      </c>
      <c r="B87" t="s">
        <v>182</v>
      </c>
      <c r="C87" t="s">
        <v>164</v>
      </c>
      <c r="D87">
        <v>656</v>
      </c>
      <c r="E87">
        <v>269.33334350585898</v>
      </c>
      <c r="F87" t="s">
        <v>180</v>
      </c>
    </row>
    <row r="88" spans="1:6" x14ac:dyDescent="0.35">
      <c r="A88">
        <v>3139</v>
      </c>
      <c r="B88" t="s">
        <v>182</v>
      </c>
      <c r="C88" t="s">
        <v>164</v>
      </c>
      <c r="D88">
        <v>617.33337402343705</v>
      </c>
      <c r="E88">
        <v>301.33334350585898</v>
      </c>
      <c r="F88" t="s">
        <v>180</v>
      </c>
    </row>
    <row r="89" spans="1:6" x14ac:dyDescent="0.35">
      <c r="A89">
        <v>3159</v>
      </c>
      <c r="B89" t="s">
        <v>182</v>
      </c>
      <c r="C89" t="s">
        <v>164</v>
      </c>
      <c r="D89">
        <v>572</v>
      </c>
      <c r="E89">
        <v>337.33334350585898</v>
      </c>
      <c r="F89" t="s">
        <v>180</v>
      </c>
    </row>
    <row r="90" spans="1:6" x14ac:dyDescent="0.35">
      <c r="A90">
        <v>3179</v>
      </c>
      <c r="B90" t="s">
        <v>182</v>
      </c>
      <c r="C90" t="s">
        <v>164</v>
      </c>
      <c r="D90">
        <v>541.33337402343705</v>
      </c>
      <c r="E90">
        <v>362</v>
      </c>
      <c r="F90" t="s">
        <v>180</v>
      </c>
    </row>
    <row r="91" spans="1:6" x14ac:dyDescent="0.35">
      <c r="A91">
        <v>3194</v>
      </c>
      <c r="B91" t="s">
        <v>182</v>
      </c>
      <c r="C91" t="s">
        <v>164</v>
      </c>
      <c r="D91">
        <v>521.33337402343705</v>
      </c>
      <c r="E91">
        <v>371.33334350585898</v>
      </c>
      <c r="F91" t="s">
        <v>180</v>
      </c>
    </row>
    <row r="92" spans="1:6" x14ac:dyDescent="0.35">
      <c r="A92">
        <v>3214</v>
      </c>
      <c r="B92" t="s">
        <v>182</v>
      </c>
      <c r="C92" t="s">
        <v>164</v>
      </c>
      <c r="D92">
        <v>509.33334350585898</v>
      </c>
      <c r="E92">
        <v>374.66668701171801</v>
      </c>
      <c r="F92" t="s">
        <v>180</v>
      </c>
    </row>
    <row r="93" spans="1:6" x14ac:dyDescent="0.35">
      <c r="A93">
        <v>3229</v>
      </c>
      <c r="B93" t="s">
        <v>182</v>
      </c>
      <c r="C93" t="s">
        <v>164</v>
      </c>
      <c r="D93">
        <v>501.33334350585898</v>
      </c>
      <c r="E93">
        <v>376</v>
      </c>
      <c r="F93" t="s">
        <v>180</v>
      </c>
    </row>
    <row r="94" spans="1:6" x14ac:dyDescent="0.35">
      <c r="A94">
        <v>3248</v>
      </c>
      <c r="B94" t="s">
        <v>182</v>
      </c>
      <c r="C94" t="s">
        <v>164</v>
      </c>
      <c r="D94">
        <v>490</v>
      </c>
      <c r="E94">
        <v>377.33334350585898</v>
      </c>
      <c r="F94" t="s">
        <v>180</v>
      </c>
    </row>
    <row r="95" spans="1:6" x14ac:dyDescent="0.35">
      <c r="A95">
        <v>3259</v>
      </c>
      <c r="B95" t="s">
        <v>182</v>
      </c>
      <c r="C95" t="s">
        <v>164</v>
      </c>
      <c r="D95">
        <v>484</v>
      </c>
      <c r="E95">
        <v>378</v>
      </c>
      <c r="F95" t="s">
        <v>180</v>
      </c>
    </row>
    <row r="96" spans="1:6" x14ac:dyDescent="0.35">
      <c r="A96">
        <v>3279</v>
      </c>
      <c r="B96" t="s">
        <v>182</v>
      </c>
      <c r="C96" t="s">
        <v>164</v>
      </c>
      <c r="D96">
        <v>476</v>
      </c>
      <c r="E96">
        <v>378.66668701171801</v>
      </c>
      <c r="F96" t="s">
        <v>180</v>
      </c>
    </row>
    <row r="97" spans="1:6" x14ac:dyDescent="0.35">
      <c r="A97">
        <v>3295</v>
      </c>
      <c r="B97" t="s">
        <v>182</v>
      </c>
      <c r="C97" t="s">
        <v>164</v>
      </c>
      <c r="D97">
        <v>471.33334350585898</v>
      </c>
      <c r="E97">
        <v>378.66668701171801</v>
      </c>
      <c r="F97" t="s">
        <v>180</v>
      </c>
    </row>
    <row r="98" spans="1:6" x14ac:dyDescent="0.35">
      <c r="A98">
        <v>3302</v>
      </c>
      <c r="B98" t="s">
        <v>182</v>
      </c>
      <c r="C98" t="s">
        <v>164</v>
      </c>
      <c r="D98">
        <v>470.66668701171801</v>
      </c>
      <c r="E98">
        <v>378.66668701171801</v>
      </c>
      <c r="F98" t="s">
        <v>180</v>
      </c>
    </row>
    <row r="99" spans="1:6" x14ac:dyDescent="0.35">
      <c r="A99">
        <v>3320</v>
      </c>
      <c r="B99" t="s">
        <v>182</v>
      </c>
      <c r="C99" t="s">
        <v>164</v>
      </c>
      <c r="D99">
        <v>470</v>
      </c>
      <c r="E99">
        <v>378</v>
      </c>
      <c r="F99" t="s">
        <v>180</v>
      </c>
    </row>
    <row r="100" spans="1:6" x14ac:dyDescent="0.35">
      <c r="A100">
        <v>3359</v>
      </c>
      <c r="B100" t="s">
        <v>182</v>
      </c>
      <c r="C100" t="s">
        <v>164</v>
      </c>
      <c r="D100">
        <v>466</v>
      </c>
      <c r="E100">
        <v>378.66668701171801</v>
      </c>
      <c r="F100" t="s">
        <v>180</v>
      </c>
    </row>
    <row r="101" spans="1:6" x14ac:dyDescent="0.35">
      <c r="A101">
        <v>3380</v>
      </c>
      <c r="B101" t="s">
        <v>182</v>
      </c>
      <c r="C101" t="s">
        <v>164</v>
      </c>
      <c r="D101">
        <v>458.66668701171801</v>
      </c>
      <c r="E101">
        <v>383.33334350585898</v>
      </c>
      <c r="F101" t="s">
        <v>180</v>
      </c>
    </row>
    <row r="102" spans="1:6" x14ac:dyDescent="0.35">
      <c r="A102">
        <v>3395</v>
      </c>
      <c r="B102" t="s">
        <v>182</v>
      </c>
      <c r="C102" t="s">
        <v>164</v>
      </c>
      <c r="D102">
        <v>449.33334350585898</v>
      </c>
      <c r="E102">
        <v>385.33334350585898</v>
      </c>
      <c r="F102" t="s">
        <v>180</v>
      </c>
    </row>
    <row r="103" spans="1:6" x14ac:dyDescent="0.35">
      <c r="A103">
        <v>3412</v>
      </c>
      <c r="B103" t="s">
        <v>182</v>
      </c>
      <c r="C103" t="s">
        <v>164</v>
      </c>
      <c r="D103">
        <v>444</v>
      </c>
      <c r="E103">
        <v>387.33334350585898</v>
      </c>
      <c r="F103" t="s">
        <v>180</v>
      </c>
    </row>
    <row r="104" spans="1:6" x14ac:dyDescent="0.35">
      <c r="A104">
        <v>3421</v>
      </c>
      <c r="B104" t="s">
        <v>182</v>
      </c>
      <c r="C104" t="s">
        <v>164</v>
      </c>
      <c r="D104">
        <v>442.66668701171801</v>
      </c>
      <c r="E104">
        <v>387.33334350585898</v>
      </c>
      <c r="F104" t="s">
        <v>180</v>
      </c>
    </row>
    <row r="105" spans="1:6" x14ac:dyDescent="0.35">
      <c r="A105">
        <v>3439</v>
      </c>
      <c r="B105" t="s">
        <v>182</v>
      </c>
      <c r="C105" t="s">
        <v>164</v>
      </c>
      <c r="D105">
        <v>441.33334350585898</v>
      </c>
      <c r="E105">
        <v>387.33334350585898</v>
      </c>
      <c r="F105" t="s">
        <v>180</v>
      </c>
    </row>
    <row r="106" spans="1:6" x14ac:dyDescent="0.35">
      <c r="A106">
        <v>3460</v>
      </c>
      <c r="B106" t="s">
        <v>182</v>
      </c>
      <c r="C106" t="s">
        <v>164</v>
      </c>
      <c r="D106">
        <v>440.66668701171801</v>
      </c>
      <c r="E106">
        <v>387.33334350585898</v>
      </c>
      <c r="F106" t="s">
        <v>180</v>
      </c>
    </row>
    <row r="107" spans="1:6" x14ac:dyDescent="0.35">
      <c r="A107">
        <v>3480</v>
      </c>
      <c r="B107" t="s">
        <v>182</v>
      </c>
      <c r="C107" t="s">
        <v>164</v>
      </c>
      <c r="D107">
        <v>436</v>
      </c>
      <c r="E107">
        <v>389.33334350585898</v>
      </c>
      <c r="F107" t="s">
        <v>180</v>
      </c>
    </row>
    <row r="108" spans="1:6" x14ac:dyDescent="0.35">
      <c r="A108">
        <v>3495</v>
      </c>
      <c r="B108" t="s">
        <v>182</v>
      </c>
      <c r="C108" t="s">
        <v>164</v>
      </c>
      <c r="D108">
        <v>429.33334350585898</v>
      </c>
      <c r="E108">
        <v>391.33334350585898</v>
      </c>
      <c r="F108" t="s">
        <v>180</v>
      </c>
    </row>
    <row r="109" spans="1:6" x14ac:dyDescent="0.35">
      <c r="A109">
        <v>3513</v>
      </c>
      <c r="B109" t="s">
        <v>182</v>
      </c>
      <c r="C109" t="s">
        <v>164</v>
      </c>
      <c r="D109">
        <v>423.33334350585898</v>
      </c>
      <c r="E109">
        <v>392.66668701171801</v>
      </c>
      <c r="F109" t="s">
        <v>180</v>
      </c>
    </row>
    <row r="110" spans="1:6" x14ac:dyDescent="0.35">
      <c r="A110">
        <v>3525</v>
      </c>
      <c r="B110" t="s">
        <v>182</v>
      </c>
      <c r="C110" t="s">
        <v>164</v>
      </c>
      <c r="D110">
        <v>420</v>
      </c>
      <c r="E110">
        <v>392.66668701171801</v>
      </c>
      <c r="F110" t="s">
        <v>180</v>
      </c>
    </row>
    <row r="111" spans="1:6" x14ac:dyDescent="0.35">
      <c r="A111">
        <v>3545</v>
      </c>
      <c r="B111" t="s">
        <v>182</v>
      </c>
      <c r="C111" t="s">
        <v>164</v>
      </c>
      <c r="D111">
        <v>418.66668701171801</v>
      </c>
      <c r="E111">
        <v>392.66668701171801</v>
      </c>
      <c r="F111" t="s">
        <v>180</v>
      </c>
    </row>
    <row r="112" spans="1:6" x14ac:dyDescent="0.35">
      <c r="A112">
        <v>3586</v>
      </c>
      <c r="B112" t="s">
        <v>182</v>
      </c>
      <c r="C112" t="s">
        <v>164</v>
      </c>
      <c r="D112">
        <v>418.66668701171801</v>
      </c>
      <c r="E112">
        <v>392</v>
      </c>
      <c r="F112" t="s">
        <v>180</v>
      </c>
    </row>
    <row r="113" spans="1:6" x14ac:dyDescent="0.35">
      <c r="A113">
        <v>3605</v>
      </c>
      <c r="B113" t="s">
        <v>182</v>
      </c>
      <c r="C113" t="s">
        <v>164</v>
      </c>
      <c r="D113">
        <v>418.66668701171801</v>
      </c>
      <c r="E113">
        <v>391.33334350585898</v>
      </c>
      <c r="F113" t="s">
        <v>180</v>
      </c>
    </row>
    <row r="114" spans="1:6" x14ac:dyDescent="0.35">
      <c r="A114">
        <v>3670</v>
      </c>
      <c r="B114" t="s">
        <v>182</v>
      </c>
      <c r="C114" t="s">
        <v>164</v>
      </c>
      <c r="D114">
        <v>419.33334350585898</v>
      </c>
      <c r="E114">
        <v>392.66668701171801</v>
      </c>
      <c r="F114" t="s">
        <v>180</v>
      </c>
    </row>
    <row r="115" spans="1:6" x14ac:dyDescent="0.35">
      <c r="A115">
        <v>3691</v>
      </c>
      <c r="B115" t="s">
        <v>182</v>
      </c>
      <c r="C115" t="s">
        <v>164</v>
      </c>
      <c r="D115">
        <v>421.33334350585898</v>
      </c>
      <c r="E115">
        <v>393.33334350585898</v>
      </c>
      <c r="F115" t="s">
        <v>180</v>
      </c>
    </row>
    <row r="116" spans="1:6" x14ac:dyDescent="0.35">
      <c r="A116">
        <v>3751</v>
      </c>
      <c r="B116" t="s">
        <v>183</v>
      </c>
      <c r="C116" t="s">
        <v>164</v>
      </c>
      <c r="D116">
        <v>421.33334350585898</v>
      </c>
      <c r="E116">
        <v>393.33334350585898</v>
      </c>
      <c r="F116" t="s">
        <v>180</v>
      </c>
    </row>
    <row r="117" spans="1:6" x14ac:dyDescent="0.35">
      <c r="A117">
        <v>4523</v>
      </c>
      <c r="B117" t="s">
        <v>181</v>
      </c>
      <c r="C117" t="s">
        <v>165</v>
      </c>
      <c r="D117">
        <v>990</v>
      </c>
      <c r="E117">
        <v>138.66667175292901</v>
      </c>
      <c r="F117" t="s">
        <v>180</v>
      </c>
    </row>
    <row r="118" spans="1:6" x14ac:dyDescent="0.35">
      <c r="A118">
        <v>4530</v>
      </c>
      <c r="B118" t="s">
        <v>182</v>
      </c>
      <c r="C118" t="s">
        <v>165</v>
      </c>
      <c r="D118">
        <v>989.33337402343705</v>
      </c>
      <c r="E118">
        <v>138.66667175292901</v>
      </c>
      <c r="F118" t="s">
        <v>180</v>
      </c>
    </row>
    <row r="119" spans="1:6" x14ac:dyDescent="0.35">
      <c r="A119">
        <v>4567</v>
      </c>
      <c r="B119" t="s">
        <v>182</v>
      </c>
      <c r="C119" t="s">
        <v>165</v>
      </c>
      <c r="D119">
        <v>988.66668701171795</v>
      </c>
      <c r="E119">
        <v>138.66667175292901</v>
      </c>
      <c r="F119" t="s">
        <v>180</v>
      </c>
    </row>
    <row r="120" spans="1:6" x14ac:dyDescent="0.35">
      <c r="A120">
        <v>4612</v>
      </c>
      <c r="B120" t="s">
        <v>182</v>
      </c>
      <c r="C120" t="s">
        <v>165</v>
      </c>
      <c r="D120">
        <v>988</v>
      </c>
      <c r="E120">
        <v>138.66667175292901</v>
      </c>
      <c r="F120" t="s">
        <v>180</v>
      </c>
    </row>
    <row r="121" spans="1:6" x14ac:dyDescent="0.35">
      <c r="A121">
        <v>4641</v>
      </c>
      <c r="B121" t="s">
        <v>182</v>
      </c>
      <c r="C121" t="s">
        <v>165</v>
      </c>
      <c r="D121">
        <v>986.66668701171795</v>
      </c>
      <c r="E121">
        <v>138.66667175292901</v>
      </c>
      <c r="F121" t="s">
        <v>180</v>
      </c>
    </row>
    <row r="122" spans="1:6" x14ac:dyDescent="0.35">
      <c r="A122">
        <v>4660</v>
      </c>
      <c r="B122" t="s">
        <v>182</v>
      </c>
      <c r="C122" t="s">
        <v>165</v>
      </c>
      <c r="D122">
        <v>976.66668701171795</v>
      </c>
      <c r="E122">
        <v>138</v>
      </c>
      <c r="F122" t="s">
        <v>180</v>
      </c>
    </row>
    <row r="123" spans="1:6" x14ac:dyDescent="0.35">
      <c r="A123">
        <v>4676</v>
      </c>
      <c r="B123" t="s">
        <v>182</v>
      </c>
      <c r="C123" t="s">
        <v>165</v>
      </c>
      <c r="D123">
        <v>961.33337402343705</v>
      </c>
      <c r="E123">
        <v>136</v>
      </c>
      <c r="F123" t="s">
        <v>180</v>
      </c>
    </row>
    <row r="124" spans="1:6" x14ac:dyDescent="0.35">
      <c r="A124">
        <v>4695</v>
      </c>
      <c r="B124" t="s">
        <v>182</v>
      </c>
      <c r="C124" t="s">
        <v>165</v>
      </c>
      <c r="D124">
        <v>930</v>
      </c>
      <c r="E124">
        <v>134</v>
      </c>
      <c r="F124" t="s">
        <v>180</v>
      </c>
    </row>
    <row r="125" spans="1:6" x14ac:dyDescent="0.35">
      <c r="A125">
        <v>4712</v>
      </c>
      <c r="B125" t="s">
        <v>182</v>
      </c>
      <c r="C125" t="s">
        <v>165</v>
      </c>
      <c r="D125">
        <v>906</v>
      </c>
      <c r="E125">
        <v>132</v>
      </c>
      <c r="F125" t="s">
        <v>180</v>
      </c>
    </row>
    <row r="126" spans="1:6" x14ac:dyDescent="0.35">
      <c r="A126">
        <v>4730</v>
      </c>
      <c r="B126" t="s">
        <v>182</v>
      </c>
      <c r="C126" t="s">
        <v>165</v>
      </c>
      <c r="D126">
        <v>880</v>
      </c>
      <c r="E126">
        <v>130</v>
      </c>
      <c r="F126" t="s">
        <v>180</v>
      </c>
    </row>
    <row r="127" spans="1:6" x14ac:dyDescent="0.35">
      <c r="A127">
        <v>4740</v>
      </c>
      <c r="B127" t="s">
        <v>182</v>
      </c>
      <c r="C127" t="s">
        <v>165</v>
      </c>
      <c r="D127">
        <v>864.66668701171795</v>
      </c>
      <c r="E127">
        <v>128</v>
      </c>
      <c r="F127" t="s">
        <v>180</v>
      </c>
    </row>
    <row r="128" spans="1:6" x14ac:dyDescent="0.35">
      <c r="A128">
        <v>4760</v>
      </c>
      <c r="B128" t="s">
        <v>182</v>
      </c>
      <c r="C128" t="s">
        <v>165</v>
      </c>
      <c r="D128">
        <v>843.33337402343705</v>
      </c>
      <c r="E128">
        <v>128</v>
      </c>
      <c r="F128" t="s">
        <v>180</v>
      </c>
    </row>
    <row r="129" spans="1:6" x14ac:dyDescent="0.35">
      <c r="A129">
        <v>4776</v>
      </c>
      <c r="B129" t="s">
        <v>182</v>
      </c>
      <c r="C129" t="s">
        <v>165</v>
      </c>
      <c r="D129">
        <v>830</v>
      </c>
      <c r="E129">
        <v>128</v>
      </c>
      <c r="F129" t="s">
        <v>180</v>
      </c>
    </row>
    <row r="130" spans="1:6" x14ac:dyDescent="0.35">
      <c r="A130">
        <v>4795</v>
      </c>
      <c r="B130" t="s">
        <v>182</v>
      </c>
      <c r="C130" t="s">
        <v>165</v>
      </c>
      <c r="D130">
        <v>818.66668701171795</v>
      </c>
      <c r="E130">
        <v>126</v>
      </c>
      <c r="F130" t="s">
        <v>180</v>
      </c>
    </row>
    <row r="131" spans="1:6" x14ac:dyDescent="0.35">
      <c r="A131">
        <v>4812</v>
      </c>
      <c r="B131" t="s">
        <v>182</v>
      </c>
      <c r="C131" t="s">
        <v>165</v>
      </c>
      <c r="D131">
        <v>816</v>
      </c>
      <c r="E131">
        <v>125.33334350585901</v>
      </c>
      <c r="F131" t="s">
        <v>180</v>
      </c>
    </row>
    <row r="132" spans="1:6" x14ac:dyDescent="0.35">
      <c r="A132">
        <v>4830</v>
      </c>
      <c r="B132" t="s">
        <v>182</v>
      </c>
      <c r="C132" t="s">
        <v>165</v>
      </c>
      <c r="D132">
        <v>816</v>
      </c>
      <c r="E132">
        <v>123.33334350585901</v>
      </c>
      <c r="F132" t="s">
        <v>180</v>
      </c>
    </row>
    <row r="133" spans="1:6" x14ac:dyDescent="0.35">
      <c r="A133">
        <v>4931</v>
      </c>
      <c r="B133" t="s">
        <v>182</v>
      </c>
      <c r="C133" t="s">
        <v>165</v>
      </c>
      <c r="D133">
        <v>816.66668701171795</v>
      </c>
      <c r="E133">
        <v>123.33334350585901</v>
      </c>
      <c r="F133" t="s">
        <v>180</v>
      </c>
    </row>
    <row r="134" spans="1:6" x14ac:dyDescent="0.35">
      <c r="A134">
        <v>4949</v>
      </c>
      <c r="B134" t="s">
        <v>182</v>
      </c>
      <c r="C134" t="s">
        <v>165</v>
      </c>
      <c r="D134">
        <v>816.66668701171795</v>
      </c>
      <c r="E134">
        <v>124.66667175292901</v>
      </c>
      <c r="F134" t="s">
        <v>180</v>
      </c>
    </row>
    <row r="135" spans="1:6" x14ac:dyDescent="0.35">
      <c r="A135">
        <v>4976</v>
      </c>
      <c r="B135" t="s">
        <v>182</v>
      </c>
      <c r="C135" t="s">
        <v>165</v>
      </c>
      <c r="D135">
        <v>817.33337402343705</v>
      </c>
      <c r="E135">
        <v>125.33334350585901</v>
      </c>
      <c r="F135" t="s">
        <v>180</v>
      </c>
    </row>
    <row r="136" spans="1:6" x14ac:dyDescent="0.35">
      <c r="A136">
        <v>4995</v>
      </c>
      <c r="B136" t="s">
        <v>182</v>
      </c>
      <c r="C136" t="s">
        <v>165</v>
      </c>
      <c r="D136">
        <v>818</v>
      </c>
      <c r="E136">
        <v>126</v>
      </c>
      <c r="F136" t="s">
        <v>180</v>
      </c>
    </row>
    <row r="137" spans="1:6" x14ac:dyDescent="0.35">
      <c r="A137">
        <v>5013</v>
      </c>
      <c r="B137" t="s">
        <v>182</v>
      </c>
      <c r="C137" t="s">
        <v>165</v>
      </c>
      <c r="D137">
        <v>819.33337402343705</v>
      </c>
      <c r="E137">
        <v>126.66667175292901</v>
      </c>
      <c r="F137" t="s">
        <v>180</v>
      </c>
    </row>
    <row r="138" spans="1:6" x14ac:dyDescent="0.35">
      <c r="A138">
        <v>5026</v>
      </c>
      <c r="B138" t="s">
        <v>182</v>
      </c>
      <c r="C138" t="s">
        <v>165</v>
      </c>
      <c r="D138">
        <v>820</v>
      </c>
      <c r="E138">
        <v>127.33334350585901</v>
      </c>
      <c r="F138" t="s">
        <v>180</v>
      </c>
    </row>
    <row r="139" spans="1:6" x14ac:dyDescent="0.35">
      <c r="A139">
        <v>5061</v>
      </c>
      <c r="B139" t="s">
        <v>182</v>
      </c>
      <c r="C139" t="s">
        <v>165</v>
      </c>
      <c r="D139">
        <v>821.33337402343705</v>
      </c>
      <c r="E139">
        <v>127.33334350585901</v>
      </c>
      <c r="F139" t="s">
        <v>180</v>
      </c>
    </row>
    <row r="140" spans="1:6" x14ac:dyDescent="0.35">
      <c r="A140">
        <v>5095</v>
      </c>
      <c r="B140" t="s">
        <v>182</v>
      </c>
      <c r="C140" t="s">
        <v>165</v>
      </c>
      <c r="D140">
        <v>822.66668701171795</v>
      </c>
      <c r="E140">
        <v>128</v>
      </c>
      <c r="F140" t="s">
        <v>180</v>
      </c>
    </row>
    <row r="141" spans="1:6" x14ac:dyDescent="0.35">
      <c r="A141">
        <v>5106</v>
      </c>
      <c r="B141" t="s">
        <v>182</v>
      </c>
      <c r="C141" t="s">
        <v>165</v>
      </c>
      <c r="D141">
        <v>823.33337402343705</v>
      </c>
      <c r="E141">
        <v>128</v>
      </c>
      <c r="F141" t="s">
        <v>180</v>
      </c>
    </row>
    <row r="142" spans="1:6" x14ac:dyDescent="0.35">
      <c r="A142">
        <v>5122</v>
      </c>
      <c r="B142" t="s">
        <v>182</v>
      </c>
      <c r="C142" t="s">
        <v>165</v>
      </c>
      <c r="D142">
        <v>824</v>
      </c>
      <c r="E142">
        <v>128</v>
      </c>
      <c r="F142" t="s">
        <v>180</v>
      </c>
    </row>
    <row r="143" spans="1:6" x14ac:dyDescent="0.35">
      <c r="A143">
        <v>5159</v>
      </c>
      <c r="B143" t="s">
        <v>182</v>
      </c>
      <c r="C143" t="s">
        <v>165</v>
      </c>
      <c r="D143">
        <v>824.66668701171795</v>
      </c>
      <c r="E143">
        <v>128</v>
      </c>
      <c r="F143" t="s">
        <v>180</v>
      </c>
    </row>
    <row r="144" spans="1:6" x14ac:dyDescent="0.35">
      <c r="A144">
        <v>5186</v>
      </c>
      <c r="B144" t="s">
        <v>182</v>
      </c>
      <c r="C144" t="s">
        <v>165</v>
      </c>
      <c r="D144">
        <v>825.33337402343705</v>
      </c>
      <c r="E144">
        <v>128</v>
      </c>
      <c r="F144" t="s">
        <v>180</v>
      </c>
    </row>
    <row r="145" spans="1:6" x14ac:dyDescent="0.35">
      <c r="A145">
        <v>5232</v>
      </c>
      <c r="B145" t="s">
        <v>182</v>
      </c>
      <c r="C145" t="s">
        <v>165</v>
      </c>
      <c r="D145">
        <v>826</v>
      </c>
      <c r="E145">
        <v>128</v>
      </c>
      <c r="F145" t="s">
        <v>180</v>
      </c>
    </row>
    <row r="146" spans="1:6" x14ac:dyDescent="0.35">
      <c r="A146">
        <v>5379</v>
      </c>
      <c r="B146" t="s">
        <v>182</v>
      </c>
      <c r="C146" t="s">
        <v>165</v>
      </c>
      <c r="D146">
        <v>826.66668701171795</v>
      </c>
      <c r="E146">
        <v>128</v>
      </c>
      <c r="F146" t="s">
        <v>180</v>
      </c>
    </row>
    <row r="147" spans="1:6" x14ac:dyDescent="0.35">
      <c r="A147">
        <v>5452</v>
      </c>
      <c r="B147" t="s">
        <v>182</v>
      </c>
      <c r="C147" t="s">
        <v>165</v>
      </c>
      <c r="D147">
        <v>827.33337402343705</v>
      </c>
      <c r="E147">
        <v>128</v>
      </c>
      <c r="F147" t="s">
        <v>180</v>
      </c>
    </row>
    <row r="148" spans="1:6" x14ac:dyDescent="0.35">
      <c r="A148">
        <v>5506</v>
      </c>
      <c r="B148" t="s">
        <v>182</v>
      </c>
      <c r="C148" t="s">
        <v>165</v>
      </c>
      <c r="D148">
        <v>828</v>
      </c>
      <c r="E148">
        <v>128</v>
      </c>
      <c r="F148" t="s">
        <v>180</v>
      </c>
    </row>
    <row r="149" spans="1:6" x14ac:dyDescent="0.35">
      <c r="A149">
        <v>5552</v>
      </c>
      <c r="B149" t="s">
        <v>182</v>
      </c>
      <c r="C149" t="s">
        <v>165</v>
      </c>
      <c r="D149">
        <v>828.66668701171795</v>
      </c>
      <c r="E149">
        <v>128</v>
      </c>
      <c r="F149" t="s">
        <v>180</v>
      </c>
    </row>
    <row r="150" spans="1:6" x14ac:dyDescent="0.35">
      <c r="A150">
        <v>6229</v>
      </c>
      <c r="B150" t="s">
        <v>182</v>
      </c>
      <c r="C150" t="s">
        <v>165</v>
      </c>
      <c r="D150">
        <v>828.66668701171795</v>
      </c>
      <c r="E150">
        <v>128</v>
      </c>
      <c r="F150" t="s">
        <v>180</v>
      </c>
    </row>
    <row r="151" spans="1:6" x14ac:dyDescent="0.35">
      <c r="A151">
        <v>6413</v>
      </c>
      <c r="B151" t="s">
        <v>182</v>
      </c>
      <c r="C151" t="s">
        <v>165</v>
      </c>
      <c r="D151">
        <v>828.66668701171795</v>
      </c>
      <c r="E151">
        <v>128</v>
      </c>
      <c r="F151" t="s">
        <v>180</v>
      </c>
    </row>
    <row r="152" spans="1:6" x14ac:dyDescent="0.35">
      <c r="A152">
        <v>13967</v>
      </c>
      <c r="B152" t="s">
        <v>182</v>
      </c>
      <c r="C152" t="s">
        <v>165</v>
      </c>
      <c r="D152">
        <v>829.33337402343705</v>
      </c>
      <c r="E152">
        <v>128</v>
      </c>
      <c r="F152" t="s">
        <v>180</v>
      </c>
    </row>
    <row r="153" spans="1:6" x14ac:dyDescent="0.35">
      <c r="A153">
        <v>14022</v>
      </c>
      <c r="B153" t="s">
        <v>182</v>
      </c>
      <c r="C153" t="s">
        <v>165</v>
      </c>
      <c r="D153">
        <v>830</v>
      </c>
      <c r="E153">
        <v>128</v>
      </c>
      <c r="F153" t="s">
        <v>180</v>
      </c>
    </row>
    <row r="154" spans="1:6" x14ac:dyDescent="0.35">
      <c r="A154">
        <v>14040</v>
      </c>
      <c r="B154" t="s">
        <v>182</v>
      </c>
      <c r="C154" t="s">
        <v>165</v>
      </c>
      <c r="D154">
        <v>830.66668701171795</v>
      </c>
      <c r="E154">
        <v>128</v>
      </c>
      <c r="F154" t="s">
        <v>180</v>
      </c>
    </row>
    <row r="155" spans="1:6" x14ac:dyDescent="0.35">
      <c r="A155">
        <v>14067</v>
      </c>
      <c r="B155" t="s">
        <v>182</v>
      </c>
      <c r="C155" t="s">
        <v>165</v>
      </c>
      <c r="D155">
        <v>831.33337402343705</v>
      </c>
      <c r="E155">
        <v>128</v>
      </c>
      <c r="F155" t="s">
        <v>180</v>
      </c>
    </row>
    <row r="156" spans="1:6" x14ac:dyDescent="0.35">
      <c r="A156">
        <v>14085</v>
      </c>
      <c r="B156" t="s">
        <v>182</v>
      </c>
      <c r="C156" t="s">
        <v>165</v>
      </c>
      <c r="D156">
        <v>832</v>
      </c>
      <c r="E156">
        <v>128</v>
      </c>
      <c r="F156" t="s">
        <v>180</v>
      </c>
    </row>
    <row r="157" spans="1:6" x14ac:dyDescent="0.35">
      <c r="A157">
        <v>15157</v>
      </c>
      <c r="B157" t="s">
        <v>182</v>
      </c>
      <c r="C157" t="s">
        <v>165</v>
      </c>
      <c r="D157">
        <v>833.33337402343705</v>
      </c>
      <c r="E157">
        <v>128</v>
      </c>
      <c r="F157" t="s">
        <v>180</v>
      </c>
    </row>
    <row r="158" spans="1:6" x14ac:dyDescent="0.35">
      <c r="A158">
        <v>15194</v>
      </c>
      <c r="B158" t="s">
        <v>182</v>
      </c>
      <c r="C158" t="s">
        <v>165</v>
      </c>
      <c r="D158">
        <v>834</v>
      </c>
      <c r="E158">
        <v>128</v>
      </c>
      <c r="F158" t="s">
        <v>180</v>
      </c>
    </row>
    <row r="159" spans="1:6" x14ac:dyDescent="0.35">
      <c r="A159">
        <v>15214</v>
      </c>
      <c r="B159" t="s">
        <v>182</v>
      </c>
      <c r="C159" t="s">
        <v>165</v>
      </c>
      <c r="D159">
        <v>834.66668701171795</v>
      </c>
      <c r="E159">
        <v>128</v>
      </c>
      <c r="F159" t="s">
        <v>180</v>
      </c>
    </row>
    <row r="160" spans="1:6" x14ac:dyDescent="0.35">
      <c r="A160">
        <v>15248</v>
      </c>
      <c r="B160" t="s">
        <v>182</v>
      </c>
      <c r="C160" t="s">
        <v>165</v>
      </c>
      <c r="D160">
        <v>835.33337402343705</v>
      </c>
      <c r="E160">
        <v>128</v>
      </c>
      <c r="F160" t="s">
        <v>180</v>
      </c>
    </row>
    <row r="161" spans="1:6" x14ac:dyDescent="0.35">
      <c r="A161">
        <v>15266</v>
      </c>
      <c r="B161" t="s">
        <v>182</v>
      </c>
      <c r="C161" t="s">
        <v>165</v>
      </c>
      <c r="D161">
        <v>836</v>
      </c>
      <c r="E161">
        <v>128</v>
      </c>
      <c r="F161" t="s">
        <v>180</v>
      </c>
    </row>
    <row r="162" spans="1:6" x14ac:dyDescent="0.35">
      <c r="A162">
        <v>15311</v>
      </c>
      <c r="B162" t="s">
        <v>182</v>
      </c>
      <c r="C162" t="s">
        <v>165</v>
      </c>
      <c r="D162">
        <v>836.66668701171795</v>
      </c>
      <c r="E162">
        <v>128.66667175292901</v>
      </c>
      <c r="F162" t="s">
        <v>180</v>
      </c>
    </row>
    <row r="163" spans="1:6" x14ac:dyDescent="0.35">
      <c r="A163">
        <v>15329</v>
      </c>
      <c r="B163" t="s">
        <v>182</v>
      </c>
      <c r="C163" t="s">
        <v>165</v>
      </c>
      <c r="D163">
        <v>838</v>
      </c>
      <c r="E163">
        <v>128.66667175292901</v>
      </c>
      <c r="F163" t="s">
        <v>180</v>
      </c>
    </row>
    <row r="164" spans="1:6" x14ac:dyDescent="0.35">
      <c r="A164">
        <v>15367</v>
      </c>
      <c r="B164" t="s">
        <v>182</v>
      </c>
      <c r="C164" t="s">
        <v>165</v>
      </c>
      <c r="D164">
        <v>838.66668701171795</v>
      </c>
      <c r="E164">
        <v>128.66667175292901</v>
      </c>
      <c r="F164" t="s">
        <v>180</v>
      </c>
    </row>
    <row r="165" spans="1:6" x14ac:dyDescent="0.35">
      <c r="A165">
        <v>15384</v>
      </c>
      <c r="B165" t="s">
        <v>182</v>
      </c>
      <c r="C165" t="s">
        <v>165</v>
      </c>
      <c r="D165">
        <v>839.33337402343705</v>
      </c>
      <c r="E165">
        <v>128.66667175292901</v>
      </c>
      <c r="F165" t="s">
        <v>180</v>
      </c>
    </row>
    <row r="166" spans="1:6" x14ac:dyDescent="0.35">
      <c r="A166">
        <v>15676</v>
      </c>
      <c r="B166" t="s">
        <v>182</v>
      </c>
      <c r="C166" t="s">
        <v>165</v>
      </c>
      <c r="D166">
        <v>840</v>
      </c>
      <c r="E166">
        <v>128.66667175292901</v>
      </c>
      <c r="F166" t="s">
        <v>180</v>
      </c>
    </row>
    <row r="167" spans="1:6" x14ac:dyDescent="0.35">
      <c r="A167">
        <v>16725</v>
      </c>
      <c r="B167" t="s">
        <v>182</v>
      </c>
      <c r="C167" t="s">
        <v>165</v>
      </c>
      <c r="D167">
        <v>840</v>
      </c>
      <c r="E167">
        <v>128.66667175292901</v>
      </c>
      <c r="F167" t="s">
        <v>180</v>
      </c>
    </row>
    <row r="168" spans="1:6" x14ac:dyDescent="0.35">
      <c r="A168">
        <v>16942</v>
      </c>
      <c r="B168" t="s">
        <v>182</v>
      </c>
      <c r="C168" t="s">
        <v>165</v>
      </c>
      <c r="D168">
        <v>840</v>
      </c>
      <c r="E168">
        <v>128.66667175292901</v>
      </c>
      <c r="F168" t="s">
        <v>180</v>
      </c>
    </row>
    <row r="169" spans="1:6" x14ac:dyDescent="0.35">
      <c r="A169">
        <v>18903</v>
      </c>
      <c r="B169" t="s">
        <v>182</v>
      </c>
      <c r="C169" t="s">
        <v>165</v>
      </c>
      <c r="D169">
        <v>839.33337402343705</v>
      </c>
      <c r="E169">
        <v>128.66667175292901</v>
      </c>
      <c r="F169" t="s">
        <v>180</v>
      </c>
    </row>
    <row r="170" spans="1:6" x14ac:dyDescent="0.35">
      <c r="A170">
        <v>18919</v>
      </c>
      <c r="B170" t="s">
        <v>182</v>
      </c>
      <c r="C170" t="s">
        <v>165</v>
      </c>
      <c r="D170">
        <v>838</v>
      </c>
      <c r="E170">
        <v>128.66667175292901</v>
      </c>
      <c r="F170" t="s">
        <v>180</v>
      </c>
    </row>
    <row r="171" spans="1:6" x14ac:dyDescent="0.35">
      <c r="A171">
        <v>18938</v>
      </c>
      <c r="B171" t="s">
        <v>182</v>
      </c>
      <c r="C171" t="s">
        <v>165</v>
      </c>
      <c r="D171">
        <v>835.33337402343705</v>
      </c>
      <c r="E171">
        <v>128.66667175292901</v>
      </c>
      <c r="F171" t="s">
        <v>180</v>
      </c>
    </row>
    <row r="172" spans="1:6" x14ac:dyDescent="0.35">
      <c r="A172">
        <v>18958</v>
      </c>
      <c r="B172" t="s">
        <v>182</v>
      </c>
      <c r="C172" t="s">
        <v>165</v>
      </c>
      <c r="D172">
        <v>824</v>
      </c>
      <c r="E172">
        <v>128.66667175292901</v>
      </c>
      <c r="F172" t="s">
        <v>180</v>
      </c>
    </row>
    <row r="173" spans="1:6" x14ac:dyDescent="0.35">
      <c r="A173">
        <v>18973</v>
      </c>
      <c r="B173" t="s">
        <v>182</v>
      </c>
      <c r="C173" t="s">
        <v>165</v>
      </c>
      <c r="D173">
        <v>800</v>
      </c>
      <c r="E173">
        <v>130.66667175292901</v>
      </c>
      <c r="F173" t="s">
        <v>180</v>
      </c>
    </row>
    <row r="174" spans="1:6" x14ac:dyDescent="0.35">
      <c r="A174">
        <v>18984</v>
      </c>
      <c r="B174" t="s">
        <v>182</v>
      </c>
      <c r="C174" t="s">
        <v>165</v>
      </c>
      <c r="D174">
        <v>771.33337402343705</v>
      </c>
      <c r="E174">
        <v>133.33334350585901</v>
      </c>
      <c r="F174" t="s">
        <v>180</v>
      </c>
    </row>
    <row r="175" spans="1:6" x14ac:dyDescent="0.35">
      <c r="A175">
        <v>19003</v>
      </c>
      <c r="B175" t="s">
        <v>182</v>
      </c>
      <c r="C175" t="s">
        <v>165</v>
      </c>
      <c r="D175">
        <v>720</v>
      </c>
      <c r="E175">
        <v>135.33334350585901</v>
      </c>
      <c r="F175" t="s">
        <v>180</v>
      </c>
    </row>
    <row r="176" spans="1:6" x14ac:dyDescent="0.35">
      <c r="A176">
        <v>19023</v>
      </c>
      <c r="B176" t="s">
        <v>182</v>
      </c>
      <c r="C176" t="s">
        <v>165</v>
      </c>
      <c r="D176">
        <v>672</v>
      </c>
      <c r="E176">
        <v>136</v>
      </c>
      <c r="F176" t="s">
        <v>180</v>
      </c>
    </row>
    <row r="177" spans="1:6" x14ac:dyDescent="0.35">
      <c r="A177">
        <v>19039</v>
      </c>
      <c r="B177" t="s">
        <v>182</v>
      </c>
      <c r="C177" t="s">
        <v>165</v>
      </c>
      <c r="D177">
        <v>640</v>
      </c>
      <c r="E177">
        <v>136</v>
      </c>
      <c r="F177" t="s">
        <v>180</v>
      </c>
    </row>
    <row r="178" spans="1:6" x14ac:dyDescent="0.35">
      <c r="A178">
        <v>19058</v>
      </c>
      <c r="B178" t="s">
        <v>182</v>
      </c>
      <c r="C178" t="s">
        <v>165</v>
      </c>
      <c r="D178">
        <v>624.66668701171795</v>
      </c>
      <c r="E178">
        <v>136.66667175292901</v>
      </c>
      <c r="F178" t="s">
        <v>180</v>
      </c>
    </row>
    <row r="179" spans="1:6" x14ac:dyDescent="0.35">
      <c r="A179">
        <v>19074</v>
      </c>
      <c r="B179" t="s">
        <v>182</v>
      </c>
      <c r="C179" t="s">
        <v>165</v>
      </c>
      <c r="D179">
        <v>620</v>
      </c>
      <c r="E179">
        <v>136.66667175292901</v>
      </c>
      <c r="F179" t="s">
        <v>180</v>
      </c>
    </row>
    <row r="180" spans="1:6" x14ac:dyDescent="0.35">
      <c r="A180">
        <v>19078</v>
      </c>
      <c r="B180" t="s">
        <v>182</v>
      </c>
      <c r="C180" t="s">
        <v>165</v>
      </c>
      <c r="D180">
        <v>619.33337402343705</v>
      </c>
      <c r="E180">
        <v>136.66667175292901</v>
      </c>
      <c r="F180" t="s">
        <v>180</v>
      </c>
    </row>
    <row r="181" spans="1:6" x14ac:dyDescent="0.35">
      <c r="A181">
        <v>19241</v>
      </c>
      <c r="B181" t="s">
        <v>182</v>
      </c>
      <c r="C181" t="s">
        <v>165</v>
      </c>
      <c r="D181">
        <v>618.66668701171795</v>
      </c>
      <c r="E181">
        <v>136.66667175292901</v>
      </c>
      <c r="F181" t="s">
        <v>180</v>
      </c>
    </row>
    <row r="182" spans="1:6" x14ac:dyDescent="0.35">
      <c r="A182">
        <v>19258</v>
      </c>
      <c r="B182" t="s">
        <v>182</v>
      </c>
      <c r="C182" t="s">
        <v>165</v>
      </c>
      <c r="D182">
        <v>613.33337402343705</v>
      </c>
      <c r="E182">
        <v>137.33334350585901</v>
      </c>
      <c r="F182" t="s">
        <v>180</v>
      </c>
    </row>
    <row r="183" spans="1:6" x14ac:dyDescent="0.35">
      <c r="A183">
        <v>19269</v>
      </c>
      <c r="B183" t="s">
        <v>182</v>
      </c>
      <c r="C183" t="s">
        <v>165</v>
      </c>
      <c r="D183">
        <v>598.66668701171795</v>
      </c>
      <c r="E183">
        <v>141.33334350585901</v>
      </c>
      <c r="F183" t="s">
        <v>180</v>
      </c>
    </row>
    <row r="184" spans="1:6" x14ac:dyDescent="0.35">
      <c r="A184">
        <v>19290</v>
      </c>
      <c r="B184" t="s">
        <v>182</v>
      </c>
      <c r="C184" t="s">
        <v>165</v>
      </c>
      <c r="D184">
        <v>570</v>
      </c>
      <c r="E184">
        <v>146.66667175292901</v>
      </c>
      <c r="F184" t="s">
        <v>180</v>
      </c>
    </row>
    <row r="185" spans="1:6" x14ac:dyDescent="0.35">
      <c r="A185">
        <v>19324</v>
      </c>
      <c r="B185" t="s">
        <v>182</v>
      </c>
      <c r="C185" t="s">
        <v>165</v>
      </c>
      <c r="D185">
        <v>523.33337402343705</v>
      </c>
      <c r="E185">
        <v>157.33334350585901</v>
      </c>
      <c r="F185" t="s">
        <v>180</v>
      </c>
    </row>
    <row r="186" spans="1:6" x14ac:dyDescent="0.35">
      <c r="A186">
        <v>19341</v>
      </c>
      <c r="B186" t="s">
        <v>182</v>
      </c>
      <c r="C186" t="s">
        <v>165</v>
      </c>
      <c r="D186">
        <v>507.33334350585898</v>
      </c>
      <c r="E186">
        <v>165.33334350585901</v>
      </c>
      <c r="F186" t="s">
        <v>180</v>
      </c>
    </row>
    <row r="187" spans="1:6" x14ac:dyDescent="0.35">
      <c r="A187">
        <v>19358</v>
      </c>
      <c r="B187" t="s">
        <v>182</v>
      </c>
      <c r="C187" t="s">
        <v>165</v>
      </c>
      <c r="D187">
        <v>494</v>
      </c>
      <c r="E187">
        <v>174</v>
      </c>
      <c r="F187" t="s">
        <v>180</v>
      </c>
    </row>
    <row r="188" spans="1:6" x14ac:dyDescent="0.35">
      <c r="A188">
        <v>19369</v>
      </c>
      <c r="B188" t="s">
        <v>182</v>
      </c>
      <c r="C188" t="s">
        <v>165</v>
      </c>
      <c r="D188">
        <v>488</v>
      </c>
      <c r="E188">
        <v>178</v>
      </c>
      <c r="F188" t="s">
        <v>180</v>
      </c>
    </row>
    <row r="189" spans="1:6" x14ac:dyDescent="0.35">
      <c r="A189">
        <v>19390</v>
      </c>
      <c r="B189" t="s">
        <v>182</v>
      </c>
      <c r="C189" t="s">
        <v>165</v>
      </c>
      <c r="D189">
        <v>482</v>
      </c>
      <c r="E189">
        <v>184</v>
      </c>
      <c r="F189" t="s">
        <v>180</v>
      </c>
    </row>
    <row r="190" spans="1:6" x14ac:dyDescent="0.35">
      <c r="A190">
        <v>19405</v>
      </c>
      <c r="B190" t="s">
        <v>182</v>
      </c>
      <c r="C190" t="s">
        <v>165</v>
      </c>
      <c r="D190">
        <v>476</v>
      </c>
      <c r="E190">
        <v>188</v>
      </c>
      <c r="F190" t="s">
        <v>180</v>
      </c>
    </row>
    <row r="191" spans="1:6" x14ac:dyDescent="0.35">
      <c r="A191">
        <v>19422</v>
      </c>
      <c r="B191" t="s">
        <v>182</v>
      </c>
      <c r="C191" t="s">
        <v>165</v>
      </c>
      <c r="D191">
        <v>470.66668701171801</v>
      </c>
      <c r="E191">
        <v>192.66668701171801</v>
      </c>
      <c r="F191" t="s">
        <v>180</v>
      </c>
    </row>
    <row r="192" spans="1:6" x14ac:dyDescent="0.35">
      <c r="A192">
        <v>19441</v>
      </c>
      <c r="B192" t="s">
        <v>182</v>
      </c>
      <c r="C192" t="s">
        <v>165</v>
      </c>
      <c r="D192">
        <v>462.66668701171801</v>
      </c>
      <c r="E192">
        <v>198.66668701171801</v>
      </c>
      <c r="F192" t="s">
        <v>180</v>
      </c>
    </row>
    <row r="193" spans="1:6" x14ac:dyDescent="0.35">
      <c r="A193">
        <v>19458</v>
      </c>
      <c r="B193" t="s">
        <v>182</v>
      </c>
      <c r="C193" t="s">
        <v>165</v>
      </c>
      <c r="D193">
        <v>456</v>
      </c>
      <c r="E193">
        <v>202</v>
      </c>
      <c r="F193" t="s">
        <v>180</v>
      </c>
    </row>
    <row r="194" spans="1:6" x14ac:dyDescent="0.35">
      <c r="A194">
        <v>19469</v>
      </c>
      <c r="B194" t="s">
        <v>182</v>
      </c>
      <c r="C194" t="s">
        <v>165</v>
      </c>
      <c r="D194">
        <v>451.33334350585898</v>
      </c>
      <c r="E194">
        <v>206</v>
      </c>
      <c r="F194" t="s">
        <v>180</v>
      </c>
    </row>
    <row r="195" spans="1:6" x14ac:dyDescent="0.35">
      <c r="A195">
        <v>19490</v>
      </c>
      <c r="B195" t="s">
        <v>182</v>
      </c>
      <c r="C195" t="s">
        <v>165</v>
      </c>
      <c r="D195">
        <v>443.33334350585898</v>
      </c>
      <c r="E195">
        <v>209.33334350585901</v>
      </c>
      <c r="F195" t="s">
        <v>180</v>
      </c>
    </row>
    <row r="196" spans="1:6" x14ac:dyDescent="0.35">
      <c r="A196">
        <v>19505</v>
      </c>
      <c r="B196" t="s">
        <v>182</v>
      </c>
      <c r="C196" t="s">
        <v>165</v>
      </c>
      <c r="D196">
        <v>436.66668701171801</v>
      </c>
      <c r="E196">
        <v>213.33334350585901</v>
      </c>
      <c r="F196" t="s">
        <v>180</v>
      </c>
    </row>
    <row r="197" spans="1:6" x14ac:dyDescent="0.35">
      <c r="A197">
        <v>19522</v>
      </c>
      <c r="B197" t="s">
        <v>182</v>
      </c>
      <c r="C197" t="s">
        <v>165</v>
      </c>
      <c r="D197">
        <v>430.66668701171801</v>
      </c>
      <c r="E197">
        <v>215.33334350585901</v>
      </c>
      <c r="F197" t="s">
        <v>180</v>
      </c>
    </row>
    <row r="198" spans="1:6" x14ac:dyDescent="0.35">
      <c r="A198">
        <v>19540</v>
      </c>
      <c r="B198" t="s">
        <v>182</v>
      </c>
      <c r="C198" t="s">
        <v>165</v>
      </c>
      <c r="D198">
        <v>427.33334350585898</v>
      </c>
      <c r="E198">
        <v>217.33334350585901</v>
      </c>
      <c r="F198" t="s">
        <v>180</v>
      </c>
    </row>
    <row r="199" spans="1:6" x14ac:dyDescent="0.35">
      <c r="A199">
        <v>19551</v>
      </c>
      <c r="B199" t="s">
        <v>182</v>
      </c>
      <c r="C199" t="s">
        <v>165</v>
      </c>
      <c r="D199">
        <v>425.33334350585898</v>
      </c>
      <c r="E199">
        <v>217.33334350585901</v>
      </c>
      <c r="F199" t="s">
        <v>180</v>
      </c>
    </row>
    <row r="200" spans="1:6" x14ac:dyDescent="0.35">
      <c r="A200">
        <v>19586</v>
      </c>
      <c r="B200" t="s">
        <v>182</v>
      </c>
      <c r="C200" t="s">
        <v>165</v>
      </c>
      <c r="D200">
        <v>424</v>
      </c>
      <c r="E200">
        <v>217.33334350585901</v>
      </c>
      <c r="F200" t="s">
        <v>180</v>
      </c>
    </row>
    <row r="201" spans="1:6" x14ac:dyDescent="0.35">
      <c r="A201">
        <v>19606</v>
      </c>
      <c r="B201" t="s">
        <v>182</v>
      </c>
      <c r="C201" t="s">
        <v>165</v>
      </c>
      <c r="D201">
        <v>421.33334350585898</v>
      </c>
      <c r="E201">
        <v>218</v>
      </c>
      <c r="F201" t="s">
        <v>180</v>
      </c>
    </row>
    <row r="202" spans="1:6" x14ac:dyDescent="0.35">
      <c r="A202">
        <v>19625</v>
      </c>
      <c r="B202" t="s">
        <v>182</v>
      </c>
      <c r="C202" t="s">
        <v>165</v>
      </c>
      <c r="D202">
        <v>419.33334350585898</v>
      </c>
      <c r="E202">
        <v>218.66668701171801</v>
      </c>
      <c r="F202" t="s">
        <v>180</v>
      </c>
    </row>
    <row r="203" spans="1:6" x14ac:dyDescent="0.35">
      <c r="A203">
        <v>19641</v>
      </c>
      <c r="B203" t="s">
        <v>182</v>
      </c>
      <c r="C203" t="s">
        <v>165</v>
      </c>
      <c r="D203">
        <v>418</v>
      </c>
      <c r="E203">
        <v>220</v>
      </c>
      <c r="F203" t="s">
        <v>180</v>
      </c>
    </row>
    <row r="204" spans="1:6" x14ac:dyDescent="0.35">
      <c r="A204">
        <v>19650</v>
      </c>
      <c r="B204" t="s">
        <v>182</v>
      </c>
      <c r="C204" t="s">
        <v>165</v>
      </c>
      <c r="D204">
        <v>416.66668701171801</v>
      </c>
      <c r="E204">
        <v>221.33334350585901</v>
      </c>
      <c r="F204" t="s">
        <v>180</v>
      </c>
    </row>
    <row r="205" spans="1:6" x14ac:dyDescent="0.35">
      <c r="A205">
        <v>19669</v>
      </c>
      <c r="B205" t="s">
        <v>182</v>
      </c>
      <c r="C205" t="s">
        <v>165</v>
      </c>
      <c r="D205">
        <v>416</v>
      </c>
      <c r="E205">
        <v>222.66668701171801</v>
      </c>
      <c r="F205" t="s">
        <v>180</v>
      </c>
    </row>
    <row r="206" spans="1:6" x14ac:dyDescent="0.35">
      <c r="A206">
        <v>19687</v>
      </c>
      <c r="B206" t="s">
        <v>182</v>
      </c>
      <c r="C206" t="s">
        <v>165</v>
      </c>
      <c r="D206">
        <v>416</v>
      </c>
      <c r="E206">
        <v>224</v>
      </c>
      <c r="F206" t="s">
        <v>180</v>
      </c>
    </row>
    <row r="207" spans="1:6" x14ac:dyDescent="0.35">
      <c r="A207">
        <v>19707</v>
      </c>
      <c r="B207" t="s">
        <v>182</v>
      </c>
      <c r="C207" t="s">
        <v>165</v>
      </c>
      <c r="D207">
        <v>416</v>
      </c>
      <c r="E207">
        <v>225.33334350585901</v>
      </c>
      <c r="F207" t="s">
        <v>180</v>
      </c>
    </row>
    <row r="208" spans="1:6" x14ac:dyDescent="0.35">
      <c r="A208">
        <v>19724</v>
      </c>
      <c r="B208" t="s">
        <v>182</v>
      </c>
      <c r="C208" t="s">
        <v>165</v>
      </c>
      <c r="D208">
        <v>416</v>
      </c>
      <c r="E208">
        <v>227.33334350585901</v>
      </c>
      <c r="F208" t="s">
        <v>180</v>
      </c>
    </row>
    <row r="209" spans="1:6" x14ac:dyDescent="0.35">
      <c r="A209">
        <v>19736</v>
      </c>
      <c r="B209" t="s">
        <v>182</v>
      </c>
      <c r="C209" t="s">
        <v>165</v>
      </c>
      <c r="D209">
        <v>416</v>
      </c>
      <c r="E209">
        <v>229.33334350585901</v>
      </c>
      <c r="F209" t="s">
        <v>180</v>
      </c>
    </row>
    <row r="210" spans="1:6" x14ac:dyDescent="0.35">
      <c r="A210">
        <v>19751</v>
      </c>
      <c r="B210" t="s">
        <v>182</v>
      </c>
      <c r="C210" t="s">
        <v>165</v>
      </c>
      <c r="D210">
        <v>415.33334350585898</v>
      </c>
      <c r="E210">
        <v>232</v>
      </c>
      <c r="F210" t="s">
        <v>180</v>
      </c>
    </row>
    <row r="211" spans="1:6" x14ac:dyDescent="0.35">
      <c r="A211">
        <v>19761</v>
      </c>
      <c r="B211" t="s">
        <v>182</v>
      </c>
      <c r="C211" t="s">
        <v>165</v>
      </c>
      <c r="D211">
        <v>414.66668701171801</v>
      </c>
      <c r="E211">
        <v>234</v>
      </c>
      <c r="F211" t="s">
        <v>180</v>
      </c>
    </row>
    <row r="212" spans="1:6" x14ac:dyDescent="0.35">
      <c r="A212">
        <v>19791</v>
      </c>
      <c r="B212" t="s">
        <v>182</v>
      </c>
      <c r="C212" t="s">
        <v>165</v>
      </c>
      <c r="D212">
        <v>414.66668701171801</v>
      </c>
      <c r="E212">
        <v>236</v>
      </c>
      <c r="F212" t="s">
        <v>180</v>
      </c>
    </row>
    <row r="213" spans="1:6" x14ac:dyDescent="0.35">
      <c r="A213">
        <v>19806</v>
      </c>
      <c r="B213" t="s">
        <v>182</v>
      </c>
      <c r="C213" t="s">
        <v>165</v>
      </c>
      <c r="D213">
        <v>414</v>
      </c>
      <c r="E213">
        <v>236.66668701171801</v>
      </c>
      <c r="F213" t="s">
        <v>180</v>
      </c>
    </row>
    <row r="214" spans="1:6" x14ac:dyDescent="0.35">
      <c r="A214">
        <v>19879</v>
      </c>
      <c r="B214" t="s">
        <v>182</v>
      </c>
      <c r="C214" t="s">
        <v>165</v>
      </c>
      <c r="D214">
        <v>413.33334350585898</v>
      </c>
      <c r="E214">
        <v>236.66668701171801</v>
      </c>
      <c r="F214" t="s">
        <v>180</v>
      </c>
    </row>
    <row r="215" spans="1:6" x14ac:dyDescent="0.35">
      <c r="A215">
        <v>19916</v>
      </c>
      <c r="B215" t="s">
        <v>182</v>
      </c>
      <c r="C215" t="s">
        <v>165</v>
      </c>
      <c r="D215">
        <v>413.33334350585898</v>
      </c>
      <c r="E215">
        <v>237.33334350585901</v>
      </c>
      <c r="F215" t="s">
        <v>180</v>
      </c>
    </row>
    <row r="216" spans="1:6" x14ac:dyDescent="0.35">
      <c r="A216">
        <v>19962</v>
      </c>
      <c r="B216" t="s">
        <v>182</v>
      </c>
      <c r="C216" t="s">
        <v>165</v>
      </c>
      <c r="D216">
        <v>413.33334350585898</v>
      </c>
      <c r="E216">
        <v>238</v>
      </c>
      <c r="F216" t="s">
        <v>180</v>
      </c>
    </row>
    <row r="217" spans="1:6" x14ac:dyDescent="0.35">
      <c r="A217">
        <v>19980</v>
      </c>
      <c r="B217" t="s">
        <v>182</v>
      </c>
      <c r="C217" t="s">
        <v>165</v>
      </c>
      <c r="D217">
        <v>413.33334350585898</v>
      </c>
      <c r="E217">
        <v>238.66668701171801</v>
      </c>
      <c r="F217" t="s">
        <v>180</v>
      </c>
    </row>
    <row r="218" spans="1:6" x14ac:dyDescent="0.35">
      <c r="A218">
        <v>20043</v>
      </c>
      <c r="B218" t="s">
        <v>182</v>
      </c>
      <c r="C218" t="s">
        <v>165</v>
      </c>
      <c r="D218">
        <v>413.33334350585898</v>
      </c>
      <c r="E218">
        <v>238</v>
      </c>
      <c r="F218" t="s">
        <v>180</v>
      </c>
    </row>
    <row r="219" spans="1:6" x14ac:dyDescent="0.35">
      <c r="A219">
        <v>20254</v>
      </c>
      <c r="B219" t="s">
        <v>183</v>
      </c>
      <c r="C219" t="s">
        <v>165</v>
      </c>
      <c r="D219">
        <v>413.33334350585898</v>
      </c>
      <c r="E219">
        <v>238</v>
      </c>
      <c r="F219" t="s">
        <v>180</v>
      </c>
    </row>
    <row r="220" spans="1:6" x14ac:dyDescent="0.35">
      <c r="A220">
        <v>26044</v>
      </c>
      <c r="B220" t="s">
        <v>181</v>
      </c>
      <c r="C220" t="s">
        <v>166</v>
      </c>
      <c r="D220">
        <v>1147.33337402343</v>
      </c>
      <c r="E220">
        <v>151.33334350585901</v>
      </c>
      <c r="F220" t="s">
        <v>180</v>
      </c>
    </row>
    <row r="221" spans="1:6" x14ac:dyDescent="0.35">
      <c r="A221">
        <v>26098</v>
      </c>
      <c r="B221" t="s">
        <v>182</v>
      </c>
      <c r="C221" t="s">
        <v>166</v>
      </c>
      <c r="D221">
        <v>1146</v>
      </c>
      <c r="E221">
        <v>151.33334350585901</v>
      </c>
      <c r="F221" t="s">
        <v>180</v>
      </c>
    </row>
    <row r="222" spans="1:6" x14ac:dyDescent="0.35">
      <c r="A222">
        <v>26117</v>
      </c>
      <c r="B222" t="s">
        <v>182</v>
      </c>
      <c r="C222" t="s">
        <v>166</v>
      </c>
      <c r="D222">
        <v>1143.33337402343</v>
      </c>
      <c r="E222">
        <v>151.33334350585901</v>
      </c>
      <c r="F222" t="s">
        <v>180</v>
      </c>
    </row>
    <row r="223" spans="1:6" x14ac:dyDescent="0.35">
      <c r="A223">
        <v>26137</v>
      </c>
      <c r="B223" t="s">
        <v>182</v>
      </c>
      <c r="C223" t="s">
        <v>166</v>
      </c>
      <c r="D223">
        <v>1132</v>
      </c>
      <c r="E223">
        <v>149.33334350585901</v>
      </c>
      <c r="F223" t="s">
        <v>180</v>
      </c>
    </row>
    <row r="224" spans="1:6" x14ac:dyDescent="0.35">
      <c r="A224">
        <v>26153</v>
      </c>
      <c r="B224" t="s">
        <v>182</v>
      </c>
      <c r="C224" t="s">
        <v>166</v>
      </c>
      <c r="D224">
        <v>1099.33337402343</v>
      </c>
      <c r="E224">
        <v>142</v>
      </c>
      <c r="F224" t="s">
        <v>180</v>
      </c>
    </row>
    <row r="225" spans="1:6" x14ac:dyDescent="0.35">
      <c r="A225">
        <v>26172</v>
      </c>
      <c r="B225" t="s">
        <v>182</v>
      </c>
      <c r="C225" t="s">
        <v>166</v>
      </c>
      <c r="D225">
        <v>1048.66674804687</v>
      </c>
      <c r="E225">
        <v>127.33334350585901</v>
      </c>
      <c r="F225" t="s">
        <v>180</v>
      </c>
    </row>
    <row r="226" spans="1:6" x14ac:dyDescent="0.35">
      <c r="A226">
        <v>26198</v>
      </c>
      <c r="B226" t="s">
        <v>182</v>
      </c>
      <c r="C226" t="s">
        <v>166</v>
      </c>
      <c r="D226">
        <v>970</v>
      </c>
      <c r="E226">
        <v>113.33334350585901</v>
      </c>
      <c r="F226" t="s">
        <v>180</v>
      </c>
    </row>
    <row r="227" spans="1:6" x14ac:dyDescent="0.35">
      <c r="A227">
        <v>26217</v>
      </c>
      <c r="B227" t="s">
        <v>182</v>
      </c>
      <c r="C227" t="s">
        <v>166</v>
      </c>
      <c r="D227">
        <v>941.33337402343705</v>
      </c>
      <c r="E227">
        <v>112.66667175292901</v>
      </c>
      <c r="F227" t="s">
        <v>180</v>
      </c>
    </row>
    <row r="228" spans="1:6" x14ac:dyDescent="0.35">
      <c r="A228">
        <v>26238</v>
      </c>
      <c r="B228" t="s">
        <v>182</v>
      </c>
      <c r="C228" t="s">
        <v>166</v>
      </c>
      <c r="D228">
        <v>928.66668701171795</v>
      </c>
      <c r="E228">
        <v>112</v>
      </c>
      <c r="F228" t="s">
        <v>180</v>
      </c>
    </row>
    <row r="229" spans="1:6" x14ac:dyDescent="0.35">
      <c r="A229">
        <v>26243</v>
      </c>
      <c r="B229" t="s">
        <v>182</v>
      </c>
      <c r="C229" t="s">
        <v>166</v>
      </c>
      <c r="D229">
        <v>926.66668701171795</v>
      </c>
      <c r="E229">
        <v>111.33334350585901</v>
      </c>
      <c r="F229" t="s">
        <v>180</v>
      </c>
    </row>
    <row r="230" spans="1:6" x14ac:dyDescent="0.35">
      <c r="A230">
        <v>26453</v>
      </c>
      <c r="B230" t="s">
        <v>182</v>
      </c>
      <c r="C230" t="s">
        <v>166</v>
      </c>
      <c r="D230">
        <v>915.33337402343705</v>
      </c>
      <c r="E230">
        <v>112.66667175292901</v>
      </c>
      <c r="F230" t="s">
        <v>180</v>
      </c>
    </row>
    <row r="231" spans="1:6" x14ac:dyDescent="0.35">
      <c r="A231">
        <v>26469</v>
      </c>
      <c r="B231" t="s">
        <v>182</v>
      </c>
      <c r="C231" t="s">
        <v>166</v>
      </c>
      <c r="D231">
        <v>897.33337402343705</v>
      </c>
      <c r="E231">
        <v>121.33334350585901</v>
      </c>
      <c r="F231" t="s">
        <v>180</v>
      </c>
    </row>
    <row r="232" spans="1:6" x14ac:dyDescent="0.35">
      <c r="A232">
        <v>26488</v>
      </c>
      <c r="B232" t="s">
        <v>182</v>
      </c>
      <c r="C232" t="s">
        <v>166</v>
      </c>
      <c r="D232">
        <v>880</v>
      </c>
      <c r="E232">
        <v>134.66667175292901</v>
      </c>
      <c r="F232" t="s">
        <v>180</v>
      </c>
    </row>
    <row r="233" spans="1:6" x14ac:dyDescent="0.35">
      <c r="A233">
        <v>26505</v>
      </c>
      <c r="B233" t="s">
        <v>182</v>
      </c>
      <c r="C233" t="s">
        <v>166</v>
      </c>
      <c r="D233">
        <v>873.33337402343705</v>
      </c>
      <c r="E233">
        <v>146.66667175292901</v>
      </c>
      <c r="F233" t="s">
        <v>180</v>
      </c>
    </row>
    <row r="234" spans="1:6" x14ac:dyDescent="0.35">
      <c r="A234">
        <v>26519</v>
      </c>
      <c r="B234" t="s">
        <v>182</v>
      </c>
      <c r="C234" t="s">
        <v>166</v>
      </c>
      <c r="D234">
        <v>872.66668701171795</v>
      </c>
      <c r="E234">
        <v>152.66667175292901</v>
      </c>
      <c r="F234" t="s">
        <v>180</v>
      </c>
    </row>
    <row r="235" spans="1:6" x14ac:dyDescent="0.35">
      <c r="A235">
        <v>26534</v>
      </c>
      <c r="B235" t="s">
        <v>182</v>
      </c>
      <c r="C235" t="s">
        <v>166</v>
      </c>
      <c r="D235">
        <v>875.33337402343705</v>
      </c>
      <c r="E235">
        <v>164</v>
      </c>
      <c r="F235" t="s">
        <v>180</v>
      </c>
    </row>
    <row r="236" spans="1:6" x14ac:dyDescent="0.35">
      <c r="A236">
        <v>26569</v>
      </c>
      <c r="B236" t="s">
        <v>182</v>
      </c>
      <c r="C236" t="s">
        <v>166</v>
      </c>
      <c r="D236">
        <v>904.66668701171795</v>
      </c>
      <c r="E236">
        <v>182.66668701171801</v>
      </c>
      <c r="F236" t="s">
        <v>180</v>
      </c>
    </row>
    <row r="237" spans="1:6" x14ac:dyDescent="0.35">
      <c r="A237">
        <v>26589</v>
      </c>
      <c r="B237" t="s">
        <v>182</v>
      </c>
      <c r="C237" t="s">
        <v>166</v>
      </c>
      <c r="D237">
        <v>919.33337402343705</v>
      </c>
      <c r="E237">
        <v>184.66668701171801</v>
      </c>
      <c r="F237" t="s">
        <v>180</v>
      </c>
    </row>
    <row r="238" spans="1:6" x14ac:dyDescent="0.35">
      <c r="A238">
        <v>26605</v>
      </c>
      <c r="B238" t="s">
        <v>182</v>
      </c>
      <c r="C238" t="s">
        <v>166</v>
      </c>
      <c r="D238">
        <v>922.66668701171795</v>
      </c>
      <c r="E238">
        <v>184</v>
      </c>
      <c r="F238" t="s">
        <v>180</v>
      </c>
    </row>
    <row r="239" spans="1:6" x14ac:dyDescent="0.35">
      <c r="A239">
        <v>26619</v>
      </c>
      <c r="B239" t="s">
        <v>182</v>
      </c>
      <c r="C239" t="s">
        <v>166</v>
      </c>
      <c r="D239">
        <v>922.66668701171795</v>
      </c>
      <c r="E239">
        <v>181.33334350585901</v>
      </c>
      <c r="F239" t="s">
        <v>180</v>
      </c>
    </row>
    <row r="240" spans="1:6" x14ac:dyDescent="0.35">
      <c r="A240">
        <v>26634</v>
      </c>
      <c r="B240" t="s">
        <v>182</v>
      </c>
      <c r="C240" t="s">
        <v>166</v>
      </c>
      <c r="D240">
        <v>924</v>
      </c>
      <c r="E240">
        <v>175.33334350585901</v>
      </c>
      <c r="F240" t="s">
        <v>180</v>
      </c>
    </row>
    <row r="241" spans="1:6" x14ac:dyDescent="0.35">
      <c r="A241">
        <v>26654</v>
      </c>
      <c r="B241" t="s">
        <v>182</v>
      </c>
      <c r="C241" t="s">
        <v>166</v>
      </c>
      <c r="D241">
        <v>924</v>
      </c>
      <c r="E241">
        <v>167.33334350585901</v>
      </c>
      <c r="F241" t="s">
        <v>180</v>
      </c>
    </row>
    <row r="242" spans="1:6" x14ac:dyDescent="0.35">
      <c r="A242">
        <v>26689</v>
      </c>
      <c r="B242" t="s">
        <v>182</v>
      </c>
      <c r="C242" t="s">
        <v>166</v>
      </c>
      <c r="D242">
        <v>920</v>
      </c>
      <c r="E242">
        <v>156</v>
      </c>
      <c r="F242" t="s">
        <v>180</v>
      </c>
    </row>
    <row r="243" spans="1:6" x14ac:dyDescent="0.35">
      <c r="A243">
        <v>26706</v>
      </c>
      <c r="B243" t="s">
        <v>182</v>
      </c>
      <c r="C243" t="s">
        <v>166</v>
      </c>
      <c r="D243">
        <v>915.33337402343705</v>
      </c>
      <c r="E243">
        <v>153.33334350585901</v>
      </c>
      <c r="F243" t="s">
        <v>180</v>
      </c>
    </row>
    <row r="244" spans="1:6" x14ac:dyDescent="0.35">
      <c r="A244">
        <v>26719</v>
      </c>
      <c r="B244" t="s">
        <v>182</v>
      </c>
      <c r="C244" t="s">
        <v>166</v>
      </c>
      <c r="D244">
        <v>910.66668701171795</v>
      </c>
      <c r="E244">
        <v>152</v>
      </c>
      <c r="F244" t="s">
        <v>180</v>
      </c>
    </row>
    <row r="245" spans="1:6" x14ac:dyDescent="0.35">
      <c r="A245">
        <v>26734</v>
      </c>
      <c r="B245" t="s">
        <v>182</v>
      </c>
      <c r="C245" t="s">
        <v>166</v>
      </c>
      <c r="D245">
        <v>904.66668701171795</v>
      </c>
      <c r="E245">
        <v>150.66667175292901</v>
      </c>
      <c r="F245" t="s">
        <v>180</v>
      </c>
    </row>
    <row r="246" spans="1:6" x14ac:dyDescent="0.35">
      <c r="A246">
        <v>26751</v>
      </c>
      <c r="B246" t="s">
        <v>182</v>
      </c>
      <c r="C246" t="s">
        <v>166</v>
      </c>
      <c r="D246">
        <v>899.33337402343705</v>
      </c>
      <c r="E246">
        <v>150.66667175292901</v>
      </c>
      <c r="F246" t="s">
        <v>180</v>
      </c>
    </row>
    <row r="247" spans="1:6" x14ac:dyDescent="0.35">
      <c r="A247">
        <v>26787</v>
      </c>
      <c r="B247" t="s">
        <v>182</v>
      </c>
      <c r="C247" t="s">
        <v>166</v>
      </c>
      <c r="D247">
        <v>895.33337402343705</v>
      </c>
      <c r="E247">
        <v>152.66667175292901</v>
      </c>
      <c r="F247" t="s">
        <v>180</v>
      </c>
    </row>
    <row r="248" spans="1:6" x14ac:dyDescent="0.35">
      <c r="A248">
        <v>26799</v>
      </c>
      <c r="B248" t="s">
        <v>182</v>
      </c>
      <c r="C248" t="s">
        <v>166</v>
      </c>
      <c r="D248">
        <v>896</v>
      </c>
      <c r="E248">
        <v>153.33334350585901</v>
      </c>
      <c r="F248" t="s">
        <v>180</v>
      </c>
    </row>
    <row r="249" spans="1:6" x14ac:dyDescent="0.35">
      <c r="A249">
        <v>26819</v>
      </c>
      <c r="B249" t="s">
        <v>182</v>
      </c>
      <c r="C249" t="s">
        <v>166</v>
      </c>
      <c r="D249">
        <v>897.33337402343705</v>
      </c>
      <c r="E249">
        <v>154.66667175292901</v>
      </c>
      <c r="F249" t="s">
        <v>180</v>
      </c>
    </row>
    <row r="250" spans="1:6" x14ac:dyDescent="0.35">
      <c r="A250">
        <v>26834</v>
      </c>
      <c r="B250" t="s">
        <v>182</v>
      </c>
      <c r="C250" t="s">
        <v>166</v>
      </c>
      <c r="D250">
        <v>902.66668701171795</v>
      </c>
      <c r="E250">
        <v>156.66667175292901</v>
      </c>
      <c r="F250" t="s">
        <v>180</v>
      </c>
    </row>
    <row r="251" spans="1:6" x14ac:dyDescent="0.35">
      <c r="A251">
        <v>26854</v>
      </c>
      <c r="B251" t="s">
        <v>182</v>
      </c>
      <c r="C251" t="s">
        <v>166</v>
      </c>
      <c r="D251">
        <v>914.66668701171795</v>
      </c>
      <c r="E251">
        <v>158</v>
      </c>
      <c r="F251" t="s">
        <v>180</v>
      </c>
    </row>
    <row r="252" spans="1:6" x14ac:dyDescent="0.35">
      <c r="A252">
        <v>26870</v>
      </c>
      <c r="B252" t="s">
        <v>182</v>
      </c>
      <c r="C252" t="s">
        <v>166</v>
      </c>
      <c r="D252">
        <v>927.33337402343705</v>
      </c>
      <c r="E252">
        <v>157.33334350585901</v>
      </c>
      <c r="F252" t="s">
        <v>180</v>
      </c>
    </row>
    <row r="253" spans="1:6" x14ac:dyDescent="0.35">
      <c r="A253">
        <v>26889</v>
      </c>
      <c r="B253" t="s">
        <v>182</v>
      </c>
      <c r="C253" t="s">
        <v>166</v>
      </c>
      <c r="D253">
        <v>935.33337402343705</v>
      </c>
      <c r="E253">
        <v>153.33334350585901</v>
      </c>
      <c r="F253" t="s">
        <v>180</v>
      </c>
    </row>
    <row r="254" spans="1:6" x14ac:dyDescent="0.35">
      <c r="A254">
        <v>26906</v>
      </c>
      <c r="B254" t="s">
        <v>182</v>
      </c>
      <c r="C254" t="s">
        <v>166</v>
      </c>
      <c r="D254">
        <v>940</v>
      </c>
      <c r="E254">
        <v>150</v>
      </c>
      <c r="F254" t="s">
        <v>180</v>
      </c>
    </row>
    <row r="255" spans="1:6" x14ac:dyDescent="0.35">
      <c r="A255">
        <v>26915</v>
      </c>
      <c r="B255" t="s">
        <v>182</v>
      </c>
      <c r="C255" t="s">
        <v>166</v>
      </c>
      <c r="D255">
        <v>940.66668701171795</v>
      </c>
      <c r="E255">
        <v>148.66667175292901</v>
      </c>
      <c r="F255" t="s">
        <v>180</v>
      </c>
    </row>
    <row r="256" spans="1:6" x14ac:dyDescent="0.35">
      <c r="A256">
        <v>26933</v>
      </c>
      <c r="B256" t="s">
        <v>182</v>
      </c>
      <c r="C256" t="s">
        <v>166</v>
      </c>
      <c r="D256">
        <v>940.66668701171795</v>
      </c>
      <c r="E256">
        <v>146.66667175292901</v>
      </c>
      <c r="F256" t="s">
        <v>180</v>
      </c>
    </row>
    <row r="257" spans="1:6" x14ac:dyDescent="0.35">
      <c r="A257">
        <v>26955</v>
      </c>
      <c r="B257" t="s">
        <v>182</v>
      </c>
      <c r="C257" t="s">
        <v>166</v>
      </c>
      <c r="D257">
        <v>936.66668701171795</v>
      </c>
      <c r="E257">
        <v>142</v>
      </c>
      <c r="F257" t="s">
        <v>180</v>
      </c>
    </row>
    <row r="258" spans="1:6" x14ac:dyDescent="0.35">
      <c r="A258">
        <v>26971</v>
      </c>
      <c r="B258" t="s">
        <v>182</v>
      </c>
      <c r="C258" t="s">
        <v>166</v>
      </c>
      <c r="D258">
        <v>930.66668701171795</v>
      </c>
      <c r="E258">
        <v>140</v>
      </c>
      <c r="F258" t="s">
        <v>180</v>
      </c>
    </row>
    <row r="259" spans="1:6" x14ac:dyDescent="0.35">
      <c r="A259">
        <v>26988</v>
      </c>
      <c r="B259" t="s">
        <v>182</v>
      </c>
      <c r="C259" t="s">
        <v>166</v>
      </c>
      <c r="D259">
        <v>926</v>
      </c>
      <c r="E259">
        <v>140</v>
      </c>
      <c r="F259" t="s">
        <v>180</v>
      </c>
    </row>
    <row r="260" spans="1:6" x14ac:dyDescent="0.35">
      <c r="A260">
        <v>27006</v>
      </c>
      <c r="B260" t="s">
        <v>182</v>
      </c>
      <c r="C260" t="s">
        <v>166</v>
      </c>
      <c r="D260">
        <v>920.66668701171795</v>
      </c>
      <c r="E260">
        <v>141.33334350585901</v>
      </c>
      <c r="F260" t="s">
        <v>180</v>
      </c>
    </row>
    <row r="261" spans="1:6" x14ac:dyDescent="0.35">
      <c r="A261">
        <v>27020</v>
      </c>
      <c r="B261" t="s">
        <v>182</v>
      </c>
      <c r="C261" t="s">
        <v>166</v>
      </c>
      <c r="D261">
        <v>918.66668701171795</v>
      </c>
      <c r="E261">
        <v>143.33334350585901</v>
      </c>
      <c r="F261" t="s">
        <v>180</v>
      </c>
    </row>
    <row r="262" spans="1:6" x14ac:dyDescent="0.35">
      <c r="A262">
        <v>27042</v>
      </c>
      <c r="B262" t="s">
        <v>182</v>
      </c>
      <c r="C262" t="s">
        <v>166</v>
      </c>
      <c r="D262">
        <v>917.33337402343705</v>
      </c>
      <c r="E262">
        <v>144.66667175292901</v>
      </c>
      <c r="F262" t="s">
        <v>180</v>
      </c>
    </row>
    <row r="263" spans="1:6" x14ac:dyDescent="0.35">
      <c r="A263">
        <v>27070</v>
      </c>
      <c r="B263" t="s">
        <v>182</v>
      </c>
      <c r="C263" t="s">
        <v>166</v>
      </c>
      <c r="D263">
        <v>918</v>
      </c>
      <c r="E263">
        <v>144.66667175292901</v>
      </c>
      <c r="F263" t="s">
        <v>180</v>
      </c>
    </row>
    <row r="264" spans="1:6" x14ac:dyDescent="0.35">
      <c r="A264">
        <v>27088</v>
      </c>
      <c r="B264" t="s">
        <v>182</v>
      </c>
      <c r="C264" t="s">
        <v>166</v>
      </c>
      <c r="D264">
        <v>919.33337402343705</v>
      </c>
      <c r="E264">
        <v>144.66667175292901</v>
      </c>
      <c r="F264" t="s">
        <v>180</v>
      </c>
    </row>
    <row r="265" spans="1:6" x14ac:dyDescent="0.35">
      <c r="A265">
        <v>27097</v>
      </c>
      <c r="B265" t="s">
        <v>182</v>
      </c>
      <c r="C265" t="s">
        <v>166</v>
      </c>
      <c r="D265">
        <v>919.33337402343705</v>
      </c>
      <c r="E265">
        <v>144</v>
      </c>
      <c r="F265" t="s">
        <v>180</v>
      </c>
    </row>
    <row r="266" spans="1:6" x14ac:dyDescent="0.35">
      <c r="A266">
        <v>27223</v>
      </c>
      <c r="B266" t="s">
        <v>182</v>
      </c>
      <c r="C266" t="s">
        <v>166</v>
      </c>
      <c r="D266">
        <v>919.33337402343705</v>
      </c>
      <c r="E266">
        <v>144</v>
      </c>
      <c r="F266" t="s">
        <v>180</v>
      </c>
    </row>
    <row r="267" spans="1:6" x14ac:dyDescent="0.35">
      <c r="A267">
        <v>27422</v>
      </c>
      <c r="B267" t="s">
        <v>182</v>
      </c>
      <c r="C267" t="s">
        <v>166</v>
      </c>
      <c r="D267">
        <v>919.33337402343705</v>
      </c>
      <c r="E267">
        <v>144</v>
      </c>
      <c r="F267" t="s">
        <v>180</v>
      </c>
    </row>
    <row r="268" spans="1:6" x14ac:dyDescent="0.35">
      <c r="A268">
        <v>28616</v>
      </c>
      <c r="B268" t="s">
        <v>182</v>
      </c>
      <c r="C268" t="s">
        <v>166</v>
      </c>
      <c r="D268">
        <v>908</v>
      </c>
      <c r="E268">
        <v>145.33334350585901</v>
      </c>
      <c r="F268" t="s">
        <v>180</v>
      </c>
    </row>
    <row r="269" spans="1:6" x14ac:dyDescent="0.35">
      <c r="A269">
        <v>28636</v>
      </c>
      <c r="B269" t="s">
        <v>182</v>
      </c>
      <c r="C269" t="s">
        <v>166</v>
      </c>
      <c r="D269">
        <v>864</v>
      </c>
      <c r="E269">
        <v>156</v>
      </c>
      <c r="F269" t="s">
        <v>180</v>
      </c>
    </row>
    <row r="270" spans="1:6" x14ac:dyDescent="0.35">
      <c r="A270">
        <v>28652</v>
      </c>
      <c r="B270" t="s">
        <v>182</v>
      </c>
      <c r="C270" t="s">
        <v>166</v>
      </c>
      <c r="D270">
        <v>794.66668701171795</v>
      </c>
      <c r="E270">
        <v>174.66667175292901</v>
      </c>
      <c r="F270" t="s">
        <v>180</v>
      </c>
    </row>
    <row r="271" spans="1:6" x14ac:dyDescent="0.35">
      <c r="A271">
        <v>28671</v>
      </c>
      <c r="B271" t="s">
        <v>182</v>
      </c>
      <c r="C271" t="s">
        <v>166</v>
      </c>
      <c r="D271">
        <v>679.33337402343705</v>
      </c>
      <c r="E271">
        <v>213.33334350585901</v>
      </c>
      <c r="F271" t="s">
        <v>180</v>
      </c>
    </row>
    <row r="272" spans="1:6" x14ac:dyDescent="0.35">
      <c r="A272">
        <v>28687</v>
      </c>
      <c r="B272" t="s">
        <v>182</v>
      </c>
      <c r="C272" t="s">
        <v>166</v>
      </c>
      <c r="D272">
        <v>565.33337402343705</v>
      </c>
      <c r="E272">
        <v>254</v>
      </c>
      <c r="F272" t="s">
        <v>180</v>
      </c>
    </row>
    <row r="273" spans="1:6" x14ac:dyDescent="0.35">
      <c r="A273">
        <v>28705</v>
      </c>
      <c r="B273" t="s">
        <v>182</v>
      </c>
      <c r="C273" t="s">
        <v>166</v>
      </c>
      <c r="D273">
        <v>444.66668701171801</v>
      </c>
      <c r="E273">
        <v>305.33334350585898</v>
      </c>
      <c r="F273" t="s">
        <v>180</v>
      </c>
    </row>
    <row r="274" spans="1:6" x14ac:dyDescent="0.35">
      <c r="A274">
        <v>28716</v>
      </c>
      <c r="B274" t="s">
        <v>182</v>
      </c>
      <c r="C274" t="s">
        <v>166</v>
      </c>
      <c r="D274">
        <v>388</v>
      </c>
      <c r="E274">
        <v>332.66668701171801</v>
      </c>
      <c r="F274" t="s">
        <v>180</v>
      </c>
    </row>
    <row r="275" spans="1:6" x14ac:dyDescent="0.35">
      <c r="A275">
        <v>28737</v>
      </c>
      <c r="B275" t="s">
        <v>182</v>
      </c>
      <c r="C275" t="s">
        <v>166</v>
      </c>
      <c r="D275">
        <v>346.66668701171801</v>
      </c>
      <c r="E275">
        <v>350</v>
      </c>
      <c r="F275" t="s">
        <v>180</v>
      </c>
    </row>
    <row r="276" spans="1:6" x14ac:dyDescent="0.35">
      <c r="A276">
        <v>28751</v>
      </c>
      <c r="B276" t="s">
        <v>182</v>
      </c>
      <c r="C276" t="s">
        <v>166</v>
      </c>
      <c r="D276">
        <v>342</v>
      </c>
      <c r="E276">
        <v>351.33334350585898</v>
      </c>
      <c r="F276" t="s">
        <v>180</v>
      </c>
    </row>
    <row r="277" spans="1:6" x14ac:dyDescent="0.35">
      <c r="A277">
        <v>28903</v>
      </c>
      <c r="B277" t="s">
        <v>182</v>
      </c>
      <c r="C277" t="s">
        <v>166</v>
      </c>
      <c r="D277">
        <v>330.66668701171801</v>
      </c>
      <c r="E277">
        <v>353.33334350585898</v>
      </c>
      <c r="F277" t="s">
        <v>180</v>
      </c>
    </row>
    <row r="278" spans="1:6" x14ac:dyDescent="0.35">
      <c r="A278">
        <v>28919</v>
      </c>
      <c r="B278" t="s">
        <v>182</v>
      </c>
      <c r="C278" t="s">
        <v>166</v>
      </c>
      <c r="D278">
        <v>288</v>
      </c>
      <c r="E278">
        <v>366</v>
      </c>
      <c r="F278" t="s">
        <v>180</v>
      </c>
    </row>
    <row r="279" spans="1:6" x14ac:dyDescent="0.35">
      <c r="A279">
        <v>28937</v>
      </c>
      <c r="B279" t="s">
        <v>182</v>
      </c>
      <c r="C279" t="s">
        <v>166</v>
      </c>
      <c r="D279">
        <v>229.33334350585901</v>
      </c>
      <c r="E279">
        <v>386.66668701171801</v>
      </c>
      <c r="F279" t="s">
        <v>180</v>
      </c>
    </row>
    <row r="280" spans="1:6" x14ac:dyDescent="0.35">
      <c r="A280">
        <v>28953</v>
      </c>
      <c r="B280" t="s">
        <v>182</v>
      </c>
      <c r="C280" t="s">
        <v>166</v>
      </c>
      <c r="D280">
        <v>184</v>
      </c>
      <c r="E280">
        <v>398</v>
      </c>
      <c r="F280" t="s">
        <v>180</v>
      </c>
    </row>
    <row r="281" spans="1:6" x14ac:dyDescent="0.35">
      <c r="A281">
        <v>28964</v>
      </c>
      <c r="B281" t="s">
        <v>182</v>
      </c>
      <c r="C281" t="s">
        <v>166</v>
      </c>
      <c r="D281">
        <v>164</v>
      </c>
      <c r="E281">
        <v>403.33334350585898</v>
      </c>
      <c r="F281" t="s">
        <v>180</v>
      </c>
    </row>
    <row r="282" spans="1:6" x14ac:dyDescent="0.35">
      <c r="A282">
        <v>28982</v>
      </c>
      <c r="B282" t="s">
        <v>182</v>
      </c>
      <c r="C282" t="s">
        <v>166</v>
      </c>
      <c r="D282">
        <v>153.33334350585901</v>
      </c>
      <c r="E282">
        <v>404</v>
      </c>
      <c r="F282" t="s">
        <v>180</v>
      </c>
    </row>
    <row r="283" spans="1:6" x14ac:dyDescent="0.35">
      <c r="A283">
        <v>29018</v>
      </c>
      <c r="B283" t="s">
        <v>182</v>
      </c>
      <c r="C283" t="s">
        <v>166</v>
      </c>
      <c r="D283">
        <v>155.33334350585901</v>
      </c>
      <c r="E283">
        <v>403.33334350585898</v>
      </c>
      <c r="F283" t="s">
        <v>180</v>
      </c>
    </row>
    <row r="284" spans="1:6" x14ac:dyDescent="0.35">
      <c r="A284">
        <v>29037</v>
      </c>
      <c r="B284" t="s">
        <v>182</v>
      </c>
      <c r="C284" t="s">
        <v>166</v>
      </c>
      <c r="D284">
        <v>158</v>
      </c>
      <c r="E284">
        <v>403.33334350585898</v>
      </c>
      <c r="F284" t="s">
        <v>180</v>
      </c>
    </row>
    <row r="285" spans="1:6" x14ac:dyDescent="0.35">
      <c r="A285">
        <v>29053</v>
      </c>
      <c r="B285" t="s">
        <v>182</v>
      </c>
      <c r="C285" t="s">
        <v>166</v>
      </c>
      <c r="D285">
        <v>162</v>
      </c>
      <c r="E285">
        <v>402.66668701171801</v>
      </c>
      <c r="F285" t="s">
        <v>180</v>
      </c>
    </row>
    <row r="286" spans="1:6" x14ac:dyDescent="0.35">
      <c r="A286">
        <v>29071</v>
      </c>
      <c r="B286" t="s">
        <v>182</v>
      </c>
      <c r="C286" t="s">
        <v>166</v>
      </c>
      <c r="D286">
        <v>171.33334350585901</v>
      </c>
      <c r="E286">
        <v>402.66668701171801</v>
      </c>
      <c r="F286" t="s">
        <v>180</v>
      </c>
    </row>
    <row r="287" spans="1:6" x14ac:dyDescent="0.35">
      <c r="A287">
        <v>29083</v>
      </c>
      <c r="B287" t="s">
        <v>182</v>
      </c>
      <c r="C287" t="s">
        <v>166</v>
      </c>
      <c r="D287">
        <v>176.66667175292901</v>
      </c>
      <c r="E287">
        <v>402.66668701171801</v>
      </c>
      <c r="F287" t="s">
        <v>180</v>
      </c>
    </row>
    <row r="288" spans="1:6" x14ac:dyDescent="0.35">
      <c r="A288">
        <v>29103</v>
      </c>
      <c r="B288" t="s">
        <v>182</v>
      </c>
      <c r="C288" t="s">
        <v>166</v>
      </c>
      <c r="D288">
        <v>184</v>
      </c>
      <c r="E288">
        <v>402.66668701171801</v>
      </c>
      <c r="F288" t="s">
        <v>180</v>
      </c>
    </row>
    <row r="289" spans="1:6" x14ac:dyDescent="0.35">
      <c r="A289">
        <v>29117</v>
      </c>
      <c r="B289" t="s">
        <v>182</v>
      </c>
      <c r="C289" t="s">
        <v>166</v>
      </c>
      <c r="D289">
        <v>188.66667175292901</v>
      </c>
      <c r="E289">
        <v>403.33334350585898</v>
      </c>
      <c r="F289" t="s">
        <v>180</v>
      </c>
    </row>
    <row r="290" spans="1:6" x14ac:dyDescent="0.35">
      <c r="A290">
        <v>29136</v>
      </c>
      <c r="B290" t="s">
        <v>182</v>
      </c>
      <c r="C290" t="s">
        <v>166</v>
      </c>
      <c r="D290">
        <v>192</v>
      </c>
      <c r="E290">
        <v>403.33334350585898</v>
      </c>
      <c r="F290" t="s">
        <v>180</v>
      </c>
    </row>
    <row r="291" spans="1:6" x14ac:dyDescent="0.35">
      <c r="A291">
        <v>29164</v>
      </c>
      <c r="B291" t="s">
        <v>182</v>
      </c>
      <c r="C291" t="s">
        <v>166</v>
      </c>
      <c r="D291">
        <v>199.33334350585901</v>
      </c>
      <c r="E291">
        <v>403.33334350585898</v>
      </c>
      <c r="F291" t="s">
        <v>180</v>
      </c>
    </row>
    <row r="292" spans="1:6" x14ac:dyDescent="0.35">
      <c r="A292">
        <v>29181</v>
      </c>
      <c r="B292" t="s">
        <v>182</v>
      </c>
      <c r="C292" t="s">
        <v>166</v>
      </c>
      <c r="D292">
        <v>202</v>
      </c>
      <c r="E292">
        <v>402.66668701171801</v>
      </c>
      <c r="F292" t="s">
        <v>180</v>
      </c>
    </row>
    <row r="293" spans="1:6" x14ac:dyDescent="0.35">
      <c r="A293">
        <v>29199</v>
      </c>
      <c r="B293" t="s">
        <v>182</v>
      </c>
      <c r="C293" t="s">
        <v>166</v>
      </c>
      <c r="D293">
        <v>204.66667175292901</v>
      </c>
      <c r="E293">
        <v>401.33334350585898</v>
      </c>
      <c r="F293" t="s">
        <v>180</v>
      </c>
    </row>
    <row r="294" spans="1:6" x14ac:dyDescent="0.35">
      <c r="A294">
        <v>29299</v>
      </c>
      <c r="B294" t="s">
        <v>182</v>
      </c>
      <c r="C294" t="s">
        <v>166</v>
      </c>
      <c r="D294">
        <v>204.66667175292901</v>
      </c>
      <c r="E294">
        <v>402</v>
      </c>
      <c r="F294" t="s">
        <v>180</v>
      </c>
    </row>
    <row r="295" spans="1:6" x14ac:dyDescent="0.35">
      <c r="A295">
        <v>29355</v>
      </c>
      <c r="B295" t="s">
        <v>182</v>
      </c>
      <c r="C295" t="s">
        <v>166</v>
      </c>
      <c r="D295">
        <v>206.66667175292901</v>
      </c>
      <c r="E295">
        <v>402.66668701171801</v>
      </c>
      <c r="F295" t="s">
        <v>180</v>
      </c>
    </row>
    <row r="296" spans="1:6" x14ac:dyDescent="0.35">
      <c r="A296">
        <v>29364</v>
      </c>
      <c r="B296" t="s">
        <v>182</v>
      </c>
      <c r="C296" t="s">
        <v>166</v>
      </c>
      <c r="D296">
        <v>208</v>
      </c>
      <c r="E296">
        <v>402.66668701171801</v>
      </c>
      <c r="F296" t="s">
        <v>180</v>
      </c>
    </row>
    <row r="297" spans="1:6" x14ac:dyDescent="0.35">
      <c r="A297">
        <v>29381</v>
      </c>
      <c r="B297" t="s">
        <v>182</v>
      </c>
      <c r="C297" t="s">
        <v>166</v>
      </c>
      <c r="D297">
        <v>212</v>
      </c>
      <c r="E297">
        <v>404</v>
      </c>
      <c r="F297" t="s">
        <v>180</v>
      </c>
    </row>
    <row r="298" spans="1:6" x14ac:dyDescent="0.35">
      <c r="A298">
        <v>29401</v>
      </c>
      <c r="B298" t="s">
        <v>182</v>
      </c>
      <c r="C298" t="s">
        <v>166</v>
      </c>
      <c r="D298">
        <v>216.66667175292901</v>
      </c>
      <c r="E298">
        <v>404</v>
      </c>
      <c r="F298" t="s">
        <v>180</v>
      </c>
    </row>
    <row r="299" spans="1:6" x14ac:dyDescent="0.35">
      <c r="A299">
        <v>29417</v>
      </c>
      <c r="B299" t="s">
        <v>182</v>
      </c>
      <c r="C299" t="s">
        <v>166</v>
      </c>
      <c r="D299">
        <v>219.33334350585901</v>
      </c>
      <c r="E299">
        <v>404.66668701171801</v>
      </c>
      <c r="F299" t="s">
        <v>180</v>
      </c>
    </row>
    <row r="300" spans="1:6" x14ac:dyDescent="0.35">
      <c r="A300">
        <v>29436</v>
      </c>
      <c r="B300" t="s">
        <v>182</v>
      </c>
      <c r="C300" t="s">
        <v>166</v>
      </c>
      <c r="D300">
        <v>220.66667175292901</v>
      </c>
      <c r="E300">
        <v>404.66668701171801</v>
      </c>
      <c r="F300" t="s">
        <v>180</v>
      </c>
    </row>
    <row r="301" spans="1:6" x14ac:dyDescent="0.35">
      <c r="A301">
        <v>29445</v>
      </c>
      <c r="B301" t="s">
        <v>182</v>
      </c>
      <c r="C301" t="s">
        <v>166</v>
      </c>
      <c r="D301">
        <v>221.33334350585901</v>
      </c>
      <c r="E301">
        <v>404.66668701171801</v>
      </c>
      <c r="F301" t="s">
        <v>180</v>
      </c>
    </row>
    <row r="302" spans="1:6" x14ac:dyDescent="0.35">
      <c r="A302">
        <v>29481</v>
      </c>
      <c r="B302" t="s">
        <v>182</v>
      </c>
      <c r="C302" t="s">
        <v>166</v>
      </c>
      <c r="D302">
        <v>224</v>
      </c>
      <c r="E302">
        <v>404.66668701171801</v>
      </c>
      <c r="F302" t="s">
        <v>180</v>
      </c>
    </row>
    <row r="303" spans="1:6" x14ac:dyDescent="0.35">
      <c r="A303">
        <v>29499</v>
      </c>
      <c r="B303" t="s">
        <v>182</v>
      </c>
      <c r="C303" t="s">
        <v>166</v>
      </c>
      <c r="D303">
        <v>224.66667175292901</v>
      </c>
      <c r="E303">
        <v>404</v>
      </c>
      <c r="F303" t="s">
        <v>180</v>
      </c>
    </row>
    <row r="304" spans="1:6" x14ac:dyDescent="0.35">
      <c r="A304">
        <v>29509</v>
      </c>
      <c r="B304" t="s">
        <v>182</v>
      </c>
      <c r="C304" t="s">
        <v>166</v>
      </c>
      <c r="D304">
        <v>225.33334350585901</v>
      </c>
      <c r="E304">
        <v>404</v>
      </c>
      <c r="F304" t="s">
        <v>180</v>
      </c>
    </row>
    <row r="305" spans="1:6" x14ac:dyDescent="0.35">
      <c r="A305">
        <v>29526</v>
      </c>
      <c r="B305" t="s">
        <v>182</v>
      </c>
      <c r="C305" t="s">
        <v>166</v>
      </c>
      <c r="D305">
        <v>225.33334350585901</v>
      </c>
      <c r="E305">
        <v>403.33334350585898</v>
      </c>
      <c r="F305" t="s">
        <v>180</v>
      </c>
    </row>
    <row r="306" spans="1:6" x14ac:dyDescent="0.35">
      <c r="A306">
        <v>29565</v>
      </c>
      <c r="B306" t="s">
        <v>182</v>
      </c>
      <c r="C306" t="s">
        <v>166</v>
      </c>
      <c r="D306">
        <v>226.66667175292901</v>
      </c>
      <c r="E306">
        <v>403.33334350585898</v>
      </c>
      <c r="F306" t="s">
        <v>180</v>
      </c>
    </row>
    <row r="307" spans="1:6" x14ac:dyDescent="0.35">
      <c r="A307">
        <v>29585</v>
      </c>
      <c r="B307" t="s">
        <v>182</v>
      </c>
      <c r="C307" t="s">
        <v>166</v>
      </c>
      <c r="D307">
        <v>228</v>
      </c>
      <c r="E307">
        <v>403.33334350585898</v>
      </c>
      <c r="F307" t="s">
        <v>180</v>
      </c>
    </row>
    <row r="308" spans="1:6" x14ac:dyDescent="0.35">
      <c r="A308">
        <v>29618</v>
      </c>
      <c r="B308" t="s">
        <v>182</v>
      </c>
      <c r="C308" t="s">
        <v>166</v>
      </c>
      <c r="D308">
        <v>228.66667175292901</v>
      </c>
      <c r="E308">
        <v>403.33334350585898</v>
      </c>
      <c r="F308" t="s">
        <v>180</v>
      </c>
    </row>
    <row r="309" spans="1:6" x14ac:dyDescent="0.35">
      <c r="A309">
        <v>29786</v>
      </c>
      <c r="B309" t="s">
        <v>183</v>
      </c>
      <c r="C309" t="s">
        <v>166</v>
      </c>
      <c r="D309">
        <v>228.66667175292901</v>
      </c>
      <c r="E309">
        <v>403.33334350585898</v>
      </c>
      <c r="F309" t="s">
        <v>180</v>
      </c>
    </row>
    <row r="310" spans="1:6" x14ac:dyDescent="0.35">
      <c r="A310">
        <v>30890</v>
      </c>
      <c r="B310" t="s">
        <v>181</v>
      </c>
      <c r="C310" t="s">
        <v>167</v>
      </c>
      <c r="D310">
        <v>762.66668701171795</v>
      </c>
      <c r="E310">
        <v>316.66668701171801</v>
      </c>
      <c r="F310" t="s">
        <v>180</v>
      </c>
    </row>
    <row r="311" spans="1:6" x14ac:dyDescent="0.35">
      <c r="A311">
        <v>30916</v>
      </c>
      <c r="B311" t="s">
        <v>182</v>
      </c>
      <c r="C311" t="s">
        <v>167</v>
      </c>
      <c r="D311">
        <v>762.66668701171795</v>
      </c>
      <c r="E311">
        <v>317.33334350585898</v>
      </c>
      <c r="F311" t="s">
        <v>180</v>
      </c>
    </row>
    <row r="312" spans="1:6" x14ac:dyDescent="0.35">
      <c r="A312">
        <v>30971</v>
      </c>
      <c r="B312" t="s">
        <v>182</v>
      </c>
      <c r="C312" t="s">
        <v>167</v>
      </c>
      <c r="D312">
        <v>762.66668701171795</v>
      </c>
      <c r="E312">
        <v>316</v>
      </c>
      <c r="F312" t="s">
        <v>180</v>
      </c>
    </row>
    <row r="313" spans="1:6" x14ac:dyDescent="0.35">
      <c r="A313">
        <v>30985</v>
      </c>
      <c r="B313" t="s">
        <v>182</v>
      </c>
      <c r="C313" t="s">
        <v>167</v>
      </c>
      <c r="D313">
        <v>762.66668701171795</v>
      </c>
      <c r="E313">
        <v>314.66668701171801</v>
      </c>
      <c r="F313" t="s">
        <v>180</v>
      </c>
    </row>
    <row r="314" spans="1:6" x14ac:dyDescent="0.35">
      <c r="A314">
        <v>30999</v>
      </c>
      <c r="B314" t="s">
        <v>182</v>
      </c>
      <c r="C314" t="s">
        <v>167</v>
      </c>
      <c r="D314">
        <v>766</v>
      </c>
      <c r="E314">
        <v>300.66668701171801</v>
      </c>
      <c r="F314" t="s">
        <v>180</v>
      </c>
    </row>
    <row r="315" spans="1:6" x14ac:dyDescent="0.35">
      <c r="A315">
        <v>31020</v>
      </c>
      <c r="B315" t="s">
        <v>182</v>
      </c>
      <c r="C315" t="s">
        <v>167</v>
      </c>
      <c r="D315">
        <v>779.33337402343705</v>
      </c>
      <c r="E315">
        <v>260.66668701171801</v>
      </c>
      <c r="F315" t="s">
        <v>180</v>
      </c>
    </row>
    <row r="316" spans="1:6" x14ac:dyDescent="0.35">
      <c r="A316">
        <v>31035</v>
      </c>
      <c r="B316" t="s">
        <v>182</v>
      </c>
      <c r="C316" t="s">
        <v>167</v>
      </c>
      <c r="D316">
        <v>790</v>
      </c>
      <c r="E316">
        <v>221.33334350585901</v>
      </c>
      <c r="F316" t="s">
        <v>180</v>
      </c>
    </row>
    <row r="317" spans="1:6" x14ac:dyDescent="0.35">
      <c r="A317">
        <v>31070</v>
      </c>
      <c r="B317" t="s">
        <v>182</v>
      </c>
      <c r="C317" t="s">
        <v>167</v>
      </c>
      <c r="D317">
        <v>803.33337402343705</v>
      </c>
      <c r="E317">
        <v>179.33334350585901</v>
      </c>
      <c r="F317" t="s">
        <v>180</v>
      </c>
    </row>
    <row r="318" spans="1:6" x14ac:dyDescent="0.35">
      <c r="A318">
        <v>31080</v>
      </c>
      <c r="B318" t="s">
        <v>182</v>
      </c>
      <c r="C318" t="s">
        <v>167</v>
      </c>
      <c r="D318">
        <v>805.33337402343705</v>
      </c>
      <c r="E318">
        <v>172</v>
      </c>
      <c r="F318" t="s">
        <v>180</v>
      </c>
    </row>
    <row r="319" spans="1:6" x14ac:dyDescent="0.35">
      <c r="A319">
        <v>31099</v>
      </c>
      <c r="B319" t="s">
        <v>182</v>
      </c>
      <c r="C319" t="s">
        <v>167</v>
      </c>
      <c r="D319">
        <v>806</v>
      </c>
      <c r="E319">
        <v>164</v>
      </c>
      <c r="F319" t="s">
        <v>180</v>
      </c>
    </row>
    <row r="320" spans="1:6" x14ac:dyDescent="0.35">
      <c r="A320">
        <v>31120</v>
      </c>
      <c r="B320" t="s">
        <v>182</v>
      </c>
      <c r="C320" t="s">
        <v>167</v>
      </c>
      <c r="D320">
        <v>806</v>
      </c>
      <c r="E320">
        <v>158.66667175292901</v>
      </c>
      <c r="F320" t="s">
        <v>180</v>
      </c>
    </row>
    <row r="321" spans="1:6" x14ac:dyDescent="0.35">
      <c r="A321">
        <v>31134</v>
      </c>
      <c r="B321" t="s">
        <v>182</v>
      </c>
      <c r="C321" t="s">
        <v>167</v>
      </c>
      <c r="D321">
        <v>804.66668701171795</v>
      </c>
      <c r="E321">
        <v>156</v>
      </c>
      <c r="F321" t="s">
        <v>180</v>
      </c>
    </row>
    <row r="322" spans="1:6" x14ac:dyDescent="0.35">
      <c r="A322">
        <v>31144</v>
      </c>
      <c r="B322" t="s">
        <v>182</v>
      </c>
      <c r="C322" t="s">
        <v>167</v>
      </c>
      <c r="D322">
        <v>804</v>
      </c>
      <c r="E322">
        <v>156</v>
      </c>
      <c r="F322" t="s">
        <v>180</v>
      </c>
    </row>
    <row r="323" spans="1:6" x14ac:dyDescent="0.35">
      <c r="A323">
        <v>31187</v>
      </c>
      <c r="B323" t="s">
        <v>182</v>
      </c>
      <c r="C323" t="s">
        <v>167</v>
      </c>
      <c r="D323">
        <v>804</v>
      </c>
      <c r="E323">
        <v>156.66667175292901</v>
      </c>
      <c r="F323" t="s">
        <v>180</v>
      </c>
    </row>
    <row r="324" spans="1:6" x14ac:dyDescent="0.35">
      <c r="A324">
        <v>31205</v>
      </c>
      <c r="B324" t="s">
        <v>182</v>
      </c>
      <c r="C324" t="s">
        <v>167</v>
      </c>
      <c r="D324">
        <v>804</v>
      </c>
      <c r="E324">
        <v>157.33334350585901</v>
      </c>
      <c r="F324" t="s">
        <v>180</v>
      </c>
    </row>
    <row r="325" spans="1:6" x14ac:dyDescent="0.35">
      <c r="A325">
        <v>31271</v>
      </c>
      <c r="B325" t="s">
        <v>182</v>
      </c>
      <c r="C325" t="s">
        <v>167</v>
      </c>
      <c r="D325">
        <v>803.33337402343705</v>
      </c>
      <c r="E325">
        <v>157.33334350585901</v>
      </c>
      <c r="F325" t="s">
        <v>180</v>
      </c>
    </row>
    <row r="326" spans="1:6" x14ac:dyDescent="0.35">
      <c r="A326">
        <v>31286</v>
      </c>
      <c r="B326" t="s">
        <v>182</v>
      </c>
      <c r="C326" t="s">
        <v>167</v>
      </c>
      <c r="D326">
        <v>802.66668701171795</v>
      </c>
      <c r="E326">
        <v>157.33334350585901</v>
      </c>
      <c r="F326" t="s">
        <v>180</v>
      </c>
    </row>
    <row r="327" spans="1:6" x14ac:dyDescent="0.35">
      <c r="A327">
        <v>31295</v>
      </c>
      <c r="B327" t="s">
        <v>182</v>
      </c>
      <c r="C327" t="s">
        <v>167</v>
      </c>
      <c r="D327">
        <v>802</v>
      </c>
      <c r="E327">
        <v>158</v>
      </c>
      <c r="F327" t="s">
        <v>180</v>
      </c>
    </row>
    <row r="328" spans="1:6" x14ac:dyDescent="0.35">
      <c r="A328">
        <v>31315</v>
      </c>
      <c r="B328" t="s">
        <v>182</v>
      </c>
      <c r="C328" t="s">
        <v>167</v>
      </c>
      <c r="D328">
        <v>799.33337402343705</v>
      </c>
      <c r="E328">
        <v>158.66667175292901</v>
      </c>
      <c r="F328" t="s">
        <v>180</v>
      </c>
    </row>
    <row r="329" spans="1:6" x14ac:dyDescent="0.35">
      <c r="A329">
        <v>31335</v>
      </c>
      <c r="B329" t="s">
        <v>182</v>
      </c>
      <c r="C329" t="s">
        <v>167</v>
      </c>
      <c r="D329">
        <v>797.33337402343705</v>
      </c>
      <c r="E329">
        <v>158.66667175292901</v>
      </c>
      <c r="F329" t="s">
        <v>180</v>
      </c>
    </row>
    <row r="330" spans="1:6" x14ac:dyDescent="0.35">
      <c r="A330">
        <v>31349</v>
      </c>
      <c r="B330" t="s">
        <v>182</v>
      </c>
      <c r="C330" t="s">
        <v>167</v>
      </c>
      <c r="D330">
        <v>794</v>
      </c>
      <c r="E330">
        <v>158.66667175292901</v>
      </c>
      <c r="F330" t="s">
        <v>180</v>
      </c>
    </row>
    <row r="331" spans="1:6" x14ac:dyDescent="0.35">
      <c r="A331">
        <v>31367</v>
      </c>
      <c r="B331" t="s">
        <v>182</v>
      </c>
      <c r="C331" t="s">
        <v>167</v>
      </c>
      <c r="D331">
        <v>791.33337402343705</v>
      </c>
      <c r="E331">
        <v>158.66667175292901</v>
      </c>
      <c r="F331" t="s">
        <v>180</v>
      </c>
    </row>
    <row r="332" spans="1:6" x14ac:dyDescent="0.35">
      <c r="A332">
        <v>31381</v>
      </c>
      <c r="B332" t="s">
        <v>182</v>
      </c>
      <c r="C332" t="s">
        <v>167</v>
      </c>
      <c r="D332">
        <v>788</v>
      </c>
      <c r="E332">
        <v>158</v>
      </c>
      <c r="F332" t="s">
        <v>180</v>
      </c>
    </row>
    <row r="333" spans="1:6" x14ac:dyDescent="0.35">
      <c r="A333">
        <v>31406</v>
      </c>
      <c r="B333" t="s">
        <v>182</v>
      </c>
      <c r="C333" t="s">
        <v>167</v>
      </c>
      <c r="D333">
        <v>784.66668701171795</v>
      </c>
      <c r="E333">
        <v>156</v>
      </c>
      <c r="F333" t="s">
        <v>180</v>
      </c>
    </row>
    <row r="334" spans="1:6" x14ac:dyDescent="0.35">
      <c r="A334">
        <v>31431</v>
      </c>
      <c r="B334" t="s">
        <v>182</v>
      </c>
      <c r="C334" t="s">
        <v>167</v>
      </c>
      <c r="D334">
        <v>784</v>
      </c>
      <c r="E334">
        <v>156</v>
      </c>
      <c r="F334" t="s">
        <v>180</v>
      </c>
    </row>
    <row r="335" spans="1:6" x14ac:dyDescent="0.35">
      <c r="A335">
        <v>31476</v>
      </c>
      <c r="B335" t="s">
        <v>182</v>
      </c>
      <c r="C335" t="s">
        <v>167</v>
      </c>
      <c r="D335">
        <v>784</v>
      </c>
      <c r="E335">
        <v>155.33334350585901</v>
      </c>
      <c r="F335" t="s">
        <v>180</v>
      </c>
    </row>
    <row r="336" spans="1:6" x14ac:dyDescent="0.35">
      <c r="A336">
        <v>33852</v>
      </c>
      <c r="B336" t="s">
        <v>182</v>
      </c>
      <c r="C336" t="s">
        <v>167</v>
      </c>
      <c r="D336">
        <v>782.66668701171795</v>
      </c>
      <c r="E336">
        <v>156</v>
      </c>
      <c r="F336" t="s">
        <v>180</v>
      </c>
    </row>
    <row r="337" spans="1:6" x14ac:dyDescent="0.35">
      <c r="A337">
        <v>33865</v>
      </c>
      <c r="B337" t="s">
        <v>182</v>
      </c>
      <c r="C337" t="s">
        <v>167</v>
      </c>
      <c r="D337">
        <v>776.66668701171795</v>
      </c>
      <c r="E337">
        <v>157.33334350585901</v>
      </c>
      <c r="F337" t="s">
        <v>180</v>
      </c>
    </row>
    <row r="338" spans="1:6" x14ac:dyDescent="0.35">
      <c r="A338">
        <v>33881</v>
      </c>
      <c r="B338" t="s">
        <v>182</v>
      </c>
      <c r="C338" t="s">
        <v>167</v>
      </c>
      <c r="D338">
        <v>759.33337402343705</v>
      </c>
      <c r="E338">
        <v>158</v>
      </c>
      <c r="F338" t="s">
        <v>180</v>
      </c>
    </row>
    <row r="339" spans="1:6" x14ac:dyDescent="0.35">
      <c r="A339">
        <v>33900</v>
      </c>
      <c r="B339" t="s">
        <v>182</v>
      </c>
      <c r="C339" t="s">
        <v>167</v>
      </c>
      <c r="D339">
        <v>724</v>
      </c>
      <c r="E339">
        <v>156.66667175292901</v>
      </c>
      <c r="F339" t="s">
        <v>180</v>
      </c>
    </row>
    <row r="340" spans="1:6" x14ac:dyDescent="0.35">
      <c r="A340">
        <v>33916</v>
      </c>
      <c r="B340" t="s">
        <v>182</v>
      </c>
      <c r="C340" t="s">
        <v>167</v>
      </c>
      <c r="D340">
        <v>669.33337402343705</v>
      </c>
      <c r="E340">
        <v>149.33334350585901</v>
      </c>
      <c r="F340" t="s">
        <v>180</v>
      </c>
    </row>
    <row r="341" spans="1:6" x14ac:dyDescent="0.35">
      <c r="A341">
        <v>33935</v>
      </c>
      <c r="B341" t="s">
        <v>182</v>
      </c>
      <c r="C341" t="s">
        <v>167</v>
      </c>
      <c r="D341">
        <v>570.66668701171795</v>
      </c>
      <c r="E341">
        <v>140.66667175292901</v>
      </c>
      <c r="F341" t="s">
        <v>180</v>
      </c>
    </row>
    <row r="342" spans="1:6" x14ac:dyDescent="0.35">
      <c r="A342">
        <v>33952</v>
      </c>
      <c r="B342" t="s">
        <v>182</v>
      </c>
      <c r="C342" t="s">
        <v>167</v>
      </c>
      <c r="D342">
        <v>488</v>
      </c>
      <c r="E342">
        <v>144.66667175292901</v>
      </c>
      <c r="F342" t="s">
        <v>180</v>
      </c>
    </row>
    <row r="343" spans="1:6" x14ac:dyDescent="0.35">
      <c r="A343">
        <v>33966</v>
      </c>
      <c r="B343" t="s">
        <v>182</v>
      </c>
      <c r="C343" t="s">
        <v>167</v>
      </c>
      <c r="D343">
        <v>434.66668701171801</v>
      </c>
      <c r="E343">
        <v>150</v>
      </c>
      <c r="F343" t="s">
        <v>180</v>
      </c>
    </row>
    <row r="344" spans="1:6" x14ac:dyDescent="0.35">
      <c r="A344">
        <v>33980</v>
      </c>
      <c r="B344" t="s">
        <v>182</v>
      </c>
      <c r="C344" t="s">
        <v>167</v>
      </c>
      <c r="D344">
        <v>363.33334350585898</v>
      </c>
      <c r="E344">
        <v>160.66667175292901</v>
      </c>
      <c r="F344" t="s">
        <v>180</v>
      </c>
    </row>
    <row r="345" spans="1:6" x14ac:dyDescent="0.35">
      <c r="A345">
        <v>34000</v>
      </c>
      <c r="B345" t="s">
        <v>182</v>
      </c>
      <c r="C345" t="s">
        <v>167</v>
      </c>
      <c r="D345">
        <v>329.33334350585898</v>
      </c>
      <c r="E345">
        <v>166</v>
      </c>
      <c r="F345" t="s">
        <v>180</v>
      </c>
    </row>
    <row r="346" spans="1:6" x14ac:dyDescent="0.35">
      <c r="A346">
        <v>34016</v>
      </c>
      <c r="B346" t="s">
        <v>182</v>
      </c>
      <c r="C346" t="s">
        <v>167</v>
      </c>
      <c r="D346">
        <v>325.33334350585898</v>
      </c>
      <c r="E346">
        <v>165.33334350585901</v>
      </c>
      <c r="F346" t="s">
        <v>180</v>
      </c>
    </row>
    <row r="347" spans="1:6" x14ac:dyDescent="0.35">
      <c r="A347">
        <v>34020</v>
      </c>
      <c r="B347" t="s">
        <v>182</v>
      </c>
      <c r="C347" t="s">
        <v>167</v>
      </c>
      <c r="D347">
        <v>325.33334350585898</v>
      </c>
      <c r="E347">
        <v>164.66667175292901</v>
      </c>
      <c r="F347" t="s">
        <v>180</v>
      </c>
    </row>
    <row r="348" spans="1:6" x14ac:dyDescent="0.35">
      <c r="A348">
        <v>34166</v>
      </c>
      <c r="B348" t="s">
        <v>182</v>
      </c>
      <c r="C348" t="s">
        <v>167</v>
      </c>
      <c r="D348">
        <v>315.33334350585898</v>
      </c>
      <c r="E348">
        <v>165.33334350585901</v>
      </c>
      <c r="F348" t="s">
        <v>180</v>
      </c>
    </row>
    <row r="349" spans="1:6" x14ac:dyDescent="0.35">
      <c r="A349">
        <v>34187</v>
      </c>
      <c r="B349" t="s">
        <v>182</v>
      </c>
      <c r="C349" t="s">
        <v>167</v>
      </c>
      <c r="D349">
        <v>297.33334350585898</v>
      </c>
      <c r="E349">
        <v>171.33334350585901</v>
      </c>
      <c r="F349" t="s">
        <v>180</v>
      </c>
    </row>
    <row r="350" spans="1:6" x14ac:dyDescent="0.35">
      <c r="A350">
        <v>34201</v>
      </c>
      <c r="B350" t="s">
        <v>182</v>
      </c>
      <c r="C350" t="s">
        <v>167</v>
      </c>
      <c r="D350">
        <v>276.66668701171801</v>
      </c>
      <c r="E350">
        <v>176</v>
      </c>
      <c r="F350" t="s">
        <v>180</v>
      </c>
    </row>
    <row r="351" spans="1:6" x14ac:dyDescent="0.35">
      <c r="A351">
        <v>34219</v>
      </c>
      <c r="B351" t="s">
        <v>182</v>
      </c>
      <c r="C351" t="s">
        <v>167</v>
      </c>
      <c r="D351">
        <v>258</v>
      </c>
      <c r="E351">
        <v>178.66668701171801</v>
      </c>
      <c r="F351" t="s">
        <v>180</v>
      </c>
    </row>
    <row r="352" spans="1:6" x14ac:dyDescent="0.35">
      <c r="A352">
        <v>34236</v>
      </c>
      <c r="B352" t="s">
        <v>182</v>
      </c>
      <c r="C352" t="s">
        <v>167</v>
      </c>
      <c r="D352">
        <v>244</v>
      </c>
      <c r="E352">
        <v>181.33334350585901</v>
      </c>
      <c r="F352" t="s">
        <v>180</v>
      </c>
    </row>
    <row r="353" spans="1:6" x14ac:dyDescent="0.35">
      <c r="A353">
        <v>34247</v>
      </c>
      <c r="B353" t="s">
        <v>182</v>
      </c>
      <c r="C353" t="s">
        <v>167</v>
      </c>
      <c r="D353">
        <v>236.66667175292901</v>
      </c>
      <c r="E353">
        <v>183.33334350585901</v>
      </c>
      <c r="F353" t="s">
        <v>180</v>
      </c>
    </row>
    <row r="354" spans="1:6" x14ac:dyDescent="0.35">
      <c r="A354">
        <v>34266</v>
      </c>
      <c r="B354" t="s">
        <v>182</v>
      </c>
      <c r="C354" t="s">
        <v>167</v>
      </c>
      <c r="D354">
        <v>228.66667175292901</v>
      </c>
      <c r="E354">
        <v>187.33334350585901</v>
      </c>
      <c r="F354" t="s">
        <v>180</v>
      </c>
    </row>
    <row r="355" spans="1:6" x14ac:dyDescent="0.35">
      <c r="A355">
        <v>34286</v>
      </c>
      <c r="B355" t="s">
        <v>182</v>
      </c>
      <c r="C355" t="s">
        <v>167</v>
      </c>
      <c r="D355">
        <v>224</v>
      </c>
      <c r="E355">
        <v>190</v>
      </c>
      <c r="F355" t="s">
        <v>180</v>
      </c>
    </row>
    <row r="356" spans="1:6" x14ac:dyDescent="0.35">
      <c r="A356">
        <v>34301</v>
      </c>
      <c r="B356" t="s">
        <v>182</v>
      </c>
      <c r="C356" t="s">
        <v>167</v>
      </c>
      <c r="D356">
        <v>220.66667175292901</v>
      </c>
      <c r="E356">
        <v>194</v>
      </c>
      <c r="F356" t="s">
        <v>180</v>
      </c>
    </row>
    <row r="357" spans="1:6" x14ac:dyDescent="0.35">
      <c r="A357">
        <v>34319</v>
      </c>
      <c r="B357" t="s">
        <v>182</v>
      </c>
      <c r="C357" t="s">
        <v>167</v>
      </c>
      <c r="D357">
        <v>219.33334350585901</v>
      </c>
      <c r="E357">
        <v>198.66668701171801</v>
      </c>
      <c r="F357" t="s">
        <v>180</v>
      </c>
    </row>
    <row r="358" spans="1:6" x14ac:dyDescent="0.35">
      <c r="A358">
        <v>34338</v>
      </c>
      <c r="B358" t="s">
        <v>182</v>
      </c>
      <c r="C358" t="s">
        <v>167</v>
      </c>
      <c r="D358">
        <v>217.33334350585901</v>
      </c>
      <c r="E358">
        <v>204.66668701171801</v>
      </c>
      <c r="F358" t="s">
        <v>180</v>
      </c>
    </row>
    <row r="359" spans="1:6" x14ac:dyDescent="0.35">
      <c r="A359">
        <v>34347</v>
      </c>
      <c r="B359" t="s">
        <v>182</v>
      </c>
      <c r="C359" t="s">
        <v>167</v>
      </c>
      <c r="D359">
        <v>216</v>
      </c>
      <c r="E359">
        <v>207.33334350585901</v>
      </c>
      <c r="F359" t="s">
        <v>180</v>
      </c>
    </row>
    <row r="360" spans="1:6" x14ac:dyDescent="0.35">
      <c r="A360">
        <v>34367</v>
      </c>
      <c r="B360" t="s">
        <v>182</v>
      </c>
      <c r="C360" t="s">
        <v>167</v>
      </c>
      <c r="D360">
        <v>214.66667175292901</v>
      </c>
      <c r="E360">
        <v>210.66668701171801</v>
      </c>
      <c r="F360" t="s">
        <v>180</v>
      </c>
    </row>
    <row r="361" spans="1:6" x14ac:dyDescent="0.35">
      <c r="A361">
        <v>34382</v>
      </c>
      <c r="B361" t="s">
        <v>182</v>
      </c>
      <c r="C361" t="s">
        <v>167</v>
      </c>
      <c r="D361">
        <v>214</v>
      </c>
      <c r="E361">
        <v>214.66668701171801</v>
      </c>
      <c r="F361" t="s">
        <v>180</v>
      </c>
    </row>
    <row r="362" spans="1:6" x14ac:dyDescent="0.35">
      <c r="A362">
        <v>34402</v>
      </c>
      <c r="B362" t="s">
        <v>182</v>
      </c>
      <c r="C362" t="s">
        <v>167</v>
      </c>
      <c r="D362">
        <v>213.33334350585901</v>
      </c>
      <c r="E362">
        <v>218.66668701171801</v>
      </c>
      <c r="F362" t="s">
        <v>180</v>
      </c>
    </row>
    <row r="363" spans="1:6" x14ac:dyDescent="0.35">
      <c r="A363">
        <v>34412</v>
      </c>
      <c r="B363" t="s">
        <v>182</v>
      </c>
      <c r="C363" t="s">
        <v>167</v>
      </c>
      <c r="D363">
        <v>213.33334350585901</v>
      </c>
      <c r="E363">
        <v>219.33334350585901</v>
      </c>
      <c r="F363" t="s">
        <v>180</v>
      </c>
    </row>
    <row r="364" spans="1:6" x14ac:dyDescent="0.35">
      <c r="A364">
        <v>34423</v>
      </c>
      <c r="B364" t="s">
        <v>182</v>
      </c>
      <c r="C364" t="s">
        <v>167</v>
      </c>
      <c r="D364">
        <v>213.33334350585901</v>
      </c>
      <c r="E364">
        <v>220</v>
      </c>
      <c r="F364" t="s">
        <v>180</v>
      </c>
    </row>
    <row r="365" spans="1:6" x14ac:dyDescent="0.35">
      <c r="A365">
        <v>34465</v>
      </c>
      <c r="B365" t="s">
        <v>182</v>
      </c>
      <c r="C365" t="s">
        <v>167</v>
      </c>
      <c r="D365">
        <v>214</v>
      </c>
      <c r="E365">
        <v>220</v>
      </c>
      <c r="F365" t="s">
        <v>180</v>
      </c>
    </row>
    <row r="366" spans="1:6" x14ac:dyDescent="0.35">
      <c r="A366">
        <v>34483</v>
      </c>
      <c r="B366" t="s">
        <v>182</v>
      </c>
      <c r="C366" t="s">
        <v>167</v>
      </c>
      <c r="D366">
        <v>215.33334350585901</v>
      </c>
      <c r="E366">
        <v>220</v>
      </c>
      <c r="F366" t="s">
        <v>180</v>
      </c>
    </row>
    <row r="367" spans="1:6" x14ac:dyDescent="0.35">
      <c r="A367">
        <v>34501</v>
      </c>
      <c r="B367" t="s">
        <v>182</v>
      </c>
      <c r="C367" t="s">
        <v>167</v>
      </c>
      <c r="D367">
        <v>216.66667175292901</v>
      </c>
      <c r="E367">
        <v>220.66668701171801</v>
      </c>
      <c r="F367" t="s">
        <v>180</v>
      </c>
    </row>
    <row r="368" spans="1:6" x14ac:dyDescent="0.35">
      <c r="A368">
        <v>34519</v>
      </c>
      <c r="B368" t="s">
        <v>182</v>
      </c>
      <c r="C368" t="s">
        <v>167</v>
      </c>
      <c r="D368">
        <v>218</v>
      </c>
      <c r="E368">
        <v>224</v>
      </c>
      <c r="F368" t="s">
        <v>180</v>
      </c>
    </row>
    <row r="369" spans="1:6" x14ac:dyDescent="0.35">
      <c r="A369">
        <v>34533</v>
      </c>
      <c r="B369" t="s">
        <v>182</v>
      </c>
      <c r="C369" t="s">
        <v>167</v>
      </c>
      <c r="D369">
        <v>218.66667175292901</v>
      </c>
      <c r="E369">
        <v>224.66668701171801</v>
      </c>
      <c r="F369" t="s">
        <v>180</v>
      </c>
    </row>
    <row r="370" spans="1:6" x14ac:dyDescent="0.35">
      <c r="A370">
        <v>34547</v>
      </c>
      <c r="B370" t="s">
        <v>182</v>
      </c>
      <c r="C370" t="s">
        <v>167</v>
      </c>
      <c r="D370">
        <v>219.33334350585901</v>
      </c>
      <c r="E370">
        <v>227.33334350585901</v>
      </c>
      <c r="F370" t="s">
        <v>180</v>
      </c>
    </row>
    <row r="371" spans="1:6" x14ac:dyDescent="0.35">
      <c r="A371">
        <v>34565</v>
      </c>
      <c r="B371" t="s">
        <v>182</v>
      </c>
      <c r="C371" t="s">
        <v>167</v>
      </c>
      <c r="D371">
        <v>220</v>
      </c>
      <c r="E371">
        <v>228.66668701171801</v>
      </c>
      <c r="F371" t="s">
        <v>180</v>
      </c>
    </row>
    <row r="372" spans="1:6" x14ac:dyDescent="0.35">
      <c r="A372">
        <v>34600</v>
      </c>
      <c r="B372" t="s">
        <v>182</v>
      </c>
      <c r="C372" t="s">
        <v>167</v>
      </c>
      <c r="D372">
        <v>220.66667175292901</v>
      </c>
      <c r="E372">
        <v>229.33334350585901</v>
      </c>
      <c r="F372" t="s">
        <v>180</v>
      </c>
    </row>
    <row r="373" spans="1:6" x14ac:dyDescent="0.35">
      <c r="A373">
        <v>34647</v>
      </c>
      <c r="B373" t="s">
        <v>182</v>
      </c>
      <c r="C373" t="s">
        <v>167</v>
      </c>
      <c r="D373">
        <v>221.33334350585901</v>
      </c>
      <c r="E373">
        <v>229.33334350585901</v>
      </c>
      <c r="F373" t="s">
        <v>180</v>
      </c>
    </row>
    <row r="374" spans="1:6" x14ac:dyDescent="0.35">
      <c r="A374">
        <v>34656</v>
      </c>
      <c r="B374" t="s">
        <v>182</v>
      </c>
      <c r="C374" t="s">
        <v>167</v>
      </c>
      <c r="D374">
        <v>221.33334350585901</v>
      </c>
      <c r="E374">
        <v>230</v>
      </c>
      <c r="F374" t="s">
        <v>180</v>
      </c>
    </row>
    <row r="375" spans="1:6" x14ac:dyDescent="0.35">
      <c r="A375">
        <v>34684</v>
      </c>
      <c r="B375" t="s">
        <v>182</v>
      </c>
      <c r="C375" t="s">
        <v>167</v>
      </c>
      <c r="D375">
        <v>223.33334350585901</v>
      </c>
      <c r="E375">
        <v>231.33334350585901</v>
      </c>
      <c r="F375" t="s">
        <v>180</v>
      </c>
    </row>
    <row r="376" spans="1:6" x14ac:dyDescent="0.35">
      <c r="A376">
        <v>34703</v>
      </c>
      <c r="B376" t="s">
        <v>182</v>
      </c>
      <c r="C376" t="s">
        <v>167</v>
      </c>
      <c r="D376">
        <v>226</v>
      </c>
      <c r="E376">
        <v>233.33334350585901</v>
      </c>
      <c r="F376" t="s">
        <v>180</v>
      </c>
    </row>
    <row r="377" spans="1:6" x14ac:dyDescent="0.35">
      <c r="A377">
        <v>34719</v>
      </c>
      <c r="B377" t="s">
        <v>182</v>
      </c>
      <c r="C377" t="s">
        <v>167</v>
      </c>
      <c r="D377">
        <v>228</v>
      </c>
      <c r="E377">
        <v>234</v>
      </c>
      <c r="F377" t="s">
        <v>180</v>
      </c>
    </row>
    <row r="378" spans="1:6" x14ac:dyDescent="0.35">
      <c r="A378">
        <v>34730</v>
      </c>
      <c r="B378" t="s">
        <v>182</v>
      </c>
      <c r="C378" t="s">
        <v>167</v>
      </c>
      <c r="D378">
        <v>230</v>
      </c>
      <c r="E378">
        <v>234</v>
      </c>
      <c r="F378" t="s">
        <v>180</v>
      </c>
    </row>
    <row r="379" spans="1:6" x14ac:dyDescent="0.35">
      <c r="A379">
        <v>34755</v>
      </c>
      <c r="B379" t="s">
        <v>182</v>
      </c>
      <c r="C379" t="s">
        <v>167</v>
      </c>
      <c r="D379">
        <v>232</v>
      </c>
      <c r="E379">
        <v>234.66668701171801</v>
      </c>
      <c r="F379" t="s">
        <v>180</v>
      </c>
    </row>
    <row r="380" spans="1:6" x14ac:dyDescent="0.35">
      <c r="A380">
        <v>34783</v>
      </c>
      <c r="B380" t="s">
        <v>182</v>
      </c>
      <c r="C380" t="s">
        <v>167</v>
      </c>
      <c r="D380">
        <v>232.66667175292901</v>
      </c>
      <c r="E380">
        <v>234.66668701171801</v>
      </c>
      <c r="F380" t="s">
        <v>180</v>
      </c>
    </row>
    <row r="381" spans="1:6" x14ac:dyDescent="0.35">
      <c r="A381">
        <v>34810</v>
      </c>
      <c r="B381" t="s">
        <v>182</v>
      </c>
      <c r="C381" t="s">
        <v>167</v>
      </c>
      <c r="D381">
        <v>233.33334350585901</v>
      </c>
      <c r="E381">
        <v>234.66668701171801</v>
      </c>
      <c r="F381" t="s">
        <v>180</v>
      </c>
    </row>
    <row r="382" spans="1:6" x14ac:dyDescent="0.35">
      <c r="A382">
        <v>34951</v>
      </c>
      <c r="B382" t="s">
        <v>183</v>
      </c>
      <c r="C382" t="s">
        <v>167</v>
      </c>
      <c r="D382">
        <v>233.33334350585901</v>
      </c>
      <c r="E382">
        <v>234.66668701171801</v>
      </c>
      <c r="F382" t="s">
        <v>180</v>
      </c>
    </row>
    <row r="383" spans="1:6" x14ac:dyDescent="0.35">
      <c r="A383">
        <v>36253</v>
      </c>
      <c r="B383" t="s">
        <v>181</v>
      </c>
      <c r="C383" t="s">
        <v>168</v>
      </c>
      <c r="D383">
        <v>946.66668701171795</v>
      </c>
      <c r="E383">
        <v>310.66668701171801</v>
      </c>
      <c r="F383" t="s">
        <v>180</v>
      </c>
    </row>
    <row r="384" spans="1:6" x14ac:dyDescent="0.35">
      <c r="A384">
        <v>36280</v>
      </c>
      <c r="B384" t="s">
        <v>182</v>
      </c>
      <c r="C384" t="s">
        <v>168</v>
      </c>
      <c r="D384">
        <v>947.33337402343705</v>
      </c>
      <c r="E384">
        <v>295.33334350585898</v>
      </c>
      <c r="F384" t="s">
        <v>180</v>
      </c>
    </row>
    <row r="385" spans="1:6" x14ac:dyDescent="0.35">
      <c r="A385">
        <v>36300</v>
      </c>
      <c r="B385" t="s">
        <v>182</v>
      </c>
      <c r="C385" t="s">
        <v>168</v>
      </c>
      <c r="D385">
        <v>947.33337402343705</v>
      </c>
      <c r="E385">
        <v>264.66668701171801</v>
      </c>
      <c r="F385" t="s">
        <v>180</v>
      </c>
    </row>
    <row r="386" spans="1:6" x14ac:dyDescent="0.35">
      <c r="A386">
        <v>36317</v>
      </c>
      <c r="B386" t="s">
        <v>182</v>
      </c>
      <c r="C386" t="s">
        <v>168</v>
      </c>
      <c r="D386">
        <v>946.66668701171795</v>
      </c>
      <c r="E386">
        <v>256.66668701171801</v>
      </c>
      <c r="F386" t="s">
        <v>180</v>
      </c>
    </row>
    <row r="387" spans="1:6" x14ac:dyDescent="0.35">
      <c r="A387">
        <v>36335</v>
      </c>
      <c r="B387" t="s">
        <v>182</v>
      </c>
      <c r="C387" t="s">
        <v>168</v>
      </c>
      <c r="D387">
        <v>946.66668701171795</v>
      </c>
      <c r="E387">
        <v>252.66668701171801</v>
      </c>
      <c r="F387" t="s">
        <v>180</v>
      </c>
    </row>
    <row r="388" spans="1:6" x14ac:dyDescent="0.35">
      <c r="A388">
        <v>36351</v>
      </c>
      <c r="B388" t="s">
        <v>182</v>
      </c>
      <c r="C388" t="s">
        <v>168</v>
      </c>
      <c r="D388">
        <v>946</v>
      </c>
      <c r="E388">
        <v>244</v>
      </c>
      <c r="F388" t="s">
        <v>180</v>
      </c>
    </row>
    <row r="389" spans="1:6" x14ac:dyDescent="0.35">
      <c r="A389">
        <v>36366</v>
      </c>
      <c r="B389" t="s">
        <v>182</v>
      </c>
      <c r="C389" t="s">
        <v>168</v>
      </c>
      <c r="D389">
        <v>945.33337402343705</v>
      </c>
      <c r="E389">
        <v>234.66668701171801</v>
      </c>
      <c r="F389" t="s">
        <v>180</v>
      </c>
    </row>
    <row r="390" spans="1:6" x14ac:dyDescent="0.35">
      <c r="A390">
        <v>36380</v>
      </c>
      <c r="B390" t="s">
        <v>182</v>
      </c>
      <c r="C390" t="s">
        <v>168</v>
      </c>
      <c r="D390">
        <v>942.66668701171795</v>
      </c>
      <c r="E390">
        <v>211.33334350585901</v>
      </c>
      <c r="F390" t="s">
        <v>180</v>
      </c>
    </row>
    <row r="391" spans="1:6" x14ac:dyDescent="0.35">
      <c r="A391">
        <v>36401</v>
      </c>
      <c r="B391" t="s">
        <v>182</v>
      </c>
      <c r="C391" t="s">
        <v>168</v>
      </c>
      <c r="D391">
        <v>937.33337402343705</v>
      </c>
      <c r="E391">
        <v>184</v>
      </c>
      <c r="F391" t="s">
        <v>180</v>
      </c>
    </row>
    <row r="392" spans="1:6" x14ac:dyDescent="0.35">
      <c r="A392">
        <v>36416</v>
      </c>
      <c r="B392" t="s">
        <v>182</v>
      </c>
      <c r="C392" t="s">
        <v>168</v>
      </c>
      <c r="D392">
        <v>934</v>
      </c>
      <c r="E392">
        <v>170</v>
      </c>
      <c r="F392" t="s">
        <v>180</v>
      </c>
    </row>
    <row r="393" spans="1:6" x14ac:dyDescent="0.35">
      <c r="A393">
        <v>36435</v>
      </c>
      <c r="B393" t="s">
        <v>182</v>
      </c>
      <c r="C393" t="s">
        <v>168</v>
      </c>
      <c r="D393">
        <v>932</v>
      </c>
      <c r="E393">
        <v>167.33334350585901</v>
      </c>
      <c r="F393" t="s">
        <v>180</v>
      </c>
    </row>
    <row r="394" spans="1:6" x14ac:dyDescent="0.35">
      <c r="A394">
        <v>36442</v>
      </c>
      <c r="B394" t="s">
        <v>182</v>
      </c>
      <c r="C394" t="s">
        <v>168</v>
      </c>
      <c r="D394">
        <v>932</v>
      </c>
      <c r="E394">
        <v>166.66667175292901</v>
      </c>
      <c r="F394" t="s">
        <v>180</v>
      </c>
    </row>
    <row r="395" spans="1:6" x14ac:dyDescent="0.35">
      <c r="A395">
        <v>36460</v>
      </c>
      <c r="B395" t="s">
        <v>182</v>
      </c>
      <c r="C395" t="s">
        <v>168</v>
      </c>
      <c r="D395">
        <v>932</v>
      </c>
      <c r="E395">
        <v>166</v>
      </c>
      <c r="F395" t="s">
        <v>180</v>
      </c>
    </row>
    <row r="396" spans="1:6" x14ac:dyDescent="0.35">
      <c r="A396">
        <v>36497</v>
      </c>
      <c r="B396" t="s">
        <v>182</v>
      </c>
      <c r="C396" t="s">
        <v>168</v>
      </c>
      <c r="D396">
        <v>931.33337402343705</v>
      </c>
      <c r="E396">
        <v>164.66667175292901</v>
      </c>
      <c r="F396" t="s">
        <v>180</v>
      </c>
    </row>
    <row r="397" spans="1:6" x14ac:dyDescent="0.35">
      <c r="A397">
        <v>36515</v>
      </c>
      <c r="B397" t="s">
        <v>182</v>
      </c>
      <c r="C397" t="s">
        <v>168</v>
      </c>
      <c r="D397">
        <v>931.33337402343705</v>
      </c>
      <c r="E397">
        <v>163.33334350585901</v>
      </c>
      <c r="F397" t="s">
        <v>180</v>
      </c>
    </row>
    <row r="398" spans="1:6" x14ac:dyDescent="0.35">
      <c r="A398">
        <v>36597</v>
      </c>
      <c r="B398" t="s">
        <v>182</v>
      </c>
      <c r="C398" t="s">
        <v>168</v>
      </c>
      <c r="D398">
        <v>931.33337402343705</v>
      </c>
      <c r="E398">
        <v>164.66667175292901</v>
      </c>
      <c r="F398" t="s">
        <v>180</v>
      </c>
    </row>
    <row r="399" spans="1:6" x14ac:dyDescent="0.35">
      <c r="A399">
        <v>36607</v>
      </c>
      <c r="B399" t="s">
        <v>182</v>
      </c>
      <c r="C399" t="s">
        <v>168</v>
      </c>
      <c r="D399">
        <v>930.66668701171795</v>
      </c>
      <c r="E399">
        <v>164.66667175292901</v>
      </c>
      <c r="F399" t="s">
        <v>180</v>
      </c>
    </row>
    <row r="400" spans="1:6" x14ac:dyDescent="0.35">
      <c r="A400">
        <v>36634</v>
      </c>
      <c r="B400" t="s">
        <v>182</v>
      </c>
      <c r="C400" t="s">
        <v>168</v>
      </c>
      <c r="D400">
        <v>930</v>
      </c>
      <c r="E400">
        <v>164.66667175292901</v>
      </c>
      <c r="F400" t="s">
        <v>180</v>
      </c>
    </row>
    <row r="401" spans="1:6" x14ac:dyDescent="0.35">
      <c r="A401">
        <v>36642</v>
      </c>
      <c r="B401" t="s">
        <v>182</v>
      </c>
      <c r="C401" t="s">
        <v>168</v>
      </c>
      <c r="D401">
        <v>929.33337402343705</v>
      </c>
      <c r="E401">
        <v>164.66667175292901</v>
      </c>
      <c r="F401" t="s">
        <v>180</v>
      </c>
    </row>
    <row r="402" spans="1:6" x14ac:dyDescent="0.35">
      <c r="A402">
        <v>36662</v>
      </c>
      <c r="B402" t="s">
        <v>182</v>
      </c>
      <c r="C402" t="s">
        <v>168</v>
      </c>
      <c r="D402">
        <v>928.66668701171795</v>
      </c>
      <c r="E402">
        <v>164.66667175292901</v>
      </c>
      <c r="F402" t="s">
        <v>180</v>
      </c>
    </row>
    <row r="403" spans="1:6" x14ac:dyDescent="0.35">
      <c r="A403">
        <v>36678</v>
      </c>
      <c r="B403" t="s">
        <v>182</v>
      </c>
      <c r="C403" t="s">
        <v>168</v>
      </c>
      <c r="D403">
        <v>928</v>
      </c>
      <c r="E403">
        <v>164.66667175292901</v>
      </c>
      <c r="F403" t="s">
        <v>180</v>
      </c>
    </row>
    <row r="404" spans="1:6" x14ac:dyDescent="0.35">
      <c r="A404">
        <v>36692</v>
      </c>
      <c r="B404" t="s">
        <v>182</v>
      </c>
      <c r="C404" t="s">
        <v>168</v>
      </c>
      <c r="D404">
        <v>927.33337402343705</v>
      </c>
      <c r="E404">
        <v>164.66667175292901</v>
      </c>
      <c r="F404" t="s">
        <v>180</v>
      </c>
    </row>
    <row r="405" spans="1:6" x14ac:dyDescent="0.35">
      <c r="A405">
        <v>36808</v>
      </c>
      <c r="B405" t="s">
        <v>182</v>
      </c>
      <c r="C405" t="s">
        <v>168</v>
      </c>
      <c r="D405">
        <v>927.33337402343705</v>
      </c>
      <c r="E405">
        <v>165.33334350585901</v>
      </c>
      <c r="F405" t="s">
        <v>180</v>
      </c>
    </row>
    <row r="406" spans="1:6" x14ac:dyDescent="0.35">
      <c r="A406">
        <v>37718</v>
      </c>
      <c r="B406" t="s">
        <v>182</v>
      </c>
      <c r="C406" t="s">
        <v>168</v>
      </c>
      <c r="D406">
        <v>927.33337402343705</v>
      </c>
      <c r="E406">
        <v>165.33334350585901</v>
      </c>
      <c r="F406" t="s">
        <v>180</v>
      </c>
    </row>
    <row r="407" spans="1:6" x14ac:dyDescent="0.35">
      <c r="A407">
        <v>37902</v>
      </c>
      <c r="B407" t="s">
        <v>182</v>
      </c>
      <c r="C407" t="s">
        <v>168</v>
      </c>
      <c r="D407">
        <v>927.33337402343705</v>
      </c>
      <c r="E407">
        <v>165.33334350585901</v>
      </c>
      <c r="F407" t="s">
        <v>180</v>
      </c>
    </row>
    <row r="408" spans="1:6" x14ac:dyDescent="0.35">
      <c r="A408">
        <v>47074</v>
      </c>
      <c r="B408" t="s">
        <v>182</v>
      </c>
      <c r="C408" t="s">
        <v>168</v>
      </c>
      <c r="D408">
        <v>927.33337402343705</v>
      </c>
      <c r="E408">
        <v>166</v>
      </c>
      <c r="F408" t="s">
        <v>180</v>
      </c>
    </row>
    <row r="409" spans="1:6" x14ac:dyDescent="0.35">
      <c r="A409">
        <v>47446</v>
      </c>
      <c r="B409" t="s">
        <v>182</v>
      </c>
      <c r="C409" t="s">
        <v>168</v>
      </c>
      <c r="D409">
        <v>927.33337402343705</v>
      </c>
      <c r="E409">
        <v>167.33334350585901</v>
      </c>
      <c r="F409" t="s">
        <v>180</v>
      </c>
    </row>
    <row r="410" spans="1:6" x14ac:dyDescent="0.35">
      <c r="A410">
        <v>47465</v>
      </c>
      <c r="B410" t="s">
        <v>182</v>
      </c>
      <c r="C410" t="s">
        <v>168</v>
      </c>
      <c r="D410">
        <v>923.33337402343705</v>
      </c>
      <c r="E410">
        <v>174</v>
      </c>
      <c r="F410" t="s">
        <v>180</v>
      </c>
    </row>
    <row r="411" spans="1:6" x14ac:dyDescent="0.35">
      <c r="A411">
        <v>47475</v>
      </c>
      <c r="B411" t="s">
        <v>182</v>
      </c>
      <c r="C411" t="s">
        <v>168</v>
      </c>
      <c r="D411">
        <v>918.66668701171795</v>
      </c>
      <c r="E411">
        <v>183.33334350585901</v>
      </c>
      <c r="F411" t="s">
        <v>180</v>
      </c>
    </row>
    <row r="412" spans="1:6" x14ac:dyDescent="0.35">
      <c r="A412">
        <v>47495</v>
      </c>
      <c r="B412" t="s">
        <v>182</v>
      </c>
      <c r="C412" t="s">
        <v>168</v>
      </c>
      <c r="D412">
        <v>904</v>
      </c>
      <c r="E412">
        <v>210</v>
      </c>
      <c r="F412" t="s">
        <v>180</v>
      </c>
    </row>
    <row r="413" spans="1:6" x14ac:dyDescent="0.35">
      <c r="A413">
        <v>47515</v>
      </c>
      <c r="B413" t="s">
        <v>182</v>
      </c>
      <c r="C413" t="s">
        <v>168</v>
      </c>
      <c r="D413">
        <v>879.33337402343705</v>
      </c>
      <c r="E413">
        <v>248.66668701171801</v>
      </c>
      <c r="F413" t="s">
        <v>180</v>
      </c>
    </row>
    <row r="414" spans="1:6" x14ac:dyDescent="0.35">
      <c r="A414">
        <v>47530</v>
      </c>
      <c r="B414" t="s">
        <v>182</v>
      </c>
      <c r="C414" t="s">
        <v>168</v>
      </c>
      <c r="D414">
        <v>853.33337402343705</v>
      </c>
      <c r="E414">
        <v>292</v>
      </c>
      <c r="F414" t="s">
        <v>180</v>
      </c>
    </row>
    <row r="415" spans="1:6" x14ac:dyDescent="0.35">
      <c r="A415">
        <v>47546</v>
      </c>
      <c r="B415" t="s">
        <v>182</v>
      </c>
      <c r="C415" t="s">
        <v>168</v>
      </c>
      <c r="D415">
        <v>837.33337402343705</v>
      </c>
      <c r="E415">
        <v>320</v>
      </c>
      <c r="F415" t="s">
        <v>180</v>
      </c>
    </row>
    <row r="416" spans="1:6" x14ac:dyDescent="0.35">
      <c r="A416">
        <v>47564</v>
      </c>
      <c r="B416" t="s">
        <v>182</v>
      </c>
      <c r="C416" t="s">
        <v>168</v>
      </c>
      <c r="D416">
        <v>823.33337402343705</v>
      </c>
      <c r="E416">
        <v>341.33334350585898</v>
      </c>
      <c r="F416" t="s">
        <v>180</v>
      </c>
    </row>
    <row r="417" spans="1:6" x14ac:dyDescent="0.35">
      <c r="A417">
        <v>47575</v>
      </c>
      <c r="B417" t="s">
        <v>182</v>
      </c>
      <c r="C417" t="s">
        <v>168</v>
      </c>
      <c r="D417">
        <v>816.66668701171795</v>
      </c>
      <c r="E417">
        <v>347.33334350585898</v>
      </c>
      <c r="F417" t="s">
        <v>180</v>
      </c>
    </row>
    <row r="418" spans="1:6" x14ac:dyDescent="0.35">
      <c r="A418">
        <v>47732</v>
      </c>
      <c r="B418" t="s">
        <v>182</v>
      </c>
      <c r="C418" t="s">
        <v>168</v>
      </c>
      <c r="D418">
        <v>802</v>
      </c>
      <c r="E418">
        <v>358</v>
      </c>
      <c r="F418" t="s">
        <v>180</v>
      </c>
    </row>
    <row r="419" spans="1:6" x14ac:dyDescent="0.35">
      <c r="A419">
        <v>47749</v>
      </c>
      <c r="B419" t="s">
        <v>182</v>
      </c>
      <c r="C419" t="s">
        <v>168</v>
      </c>
      <c r="D419">
        <v>774.66668701171795</v>
      </c>
      <c r="E419">
        <v>380</v>
      </c>
      <c r="F419" t="s">
        <v>180</v>
      </c>
    </row>
    <row r="420" spans="1:6" x14ac:dyDescent="0.35">
      <c r="A420">
        <v>47767</v>
      </c>
      <c r="B420" t="s">
        <v>182</v>
      </c>
      <c r="C420" t="s">
        <v>168</v>
      </c>
      <c r="D420">
        <v>742</v>
      </c>
      <c r="E420">
        <v>406</v>
      </c>
      <c r="F420" t="s">
        <v>180</v>
      </c>
    </row>
    <row r="421" spans="1:6" x14ac:dyDescent="0.35">
      <c r="A421">
        <v>47777</v>
      </c>
      <c r="B421" t="s">
        <v>182</v>
      </c>
      <c r="C421" t="s">
        <v>168</v>
      </c>
      <c r="D421">
        <v>722.66668701171795</v>
      </c>
      <c r="E421">
        <v>420.66668701171801</v>
      </c>
      <c r="F421" t="s">
        <v>180</v>
      </c>
    </row>
    <row r="422" spans="1:6" x14ac:dyDescent="0.35">
      <c r="A422">
        <v>47795</v>
      </c>
      <c r="B422" t="s">
        <v>182</v>
      </c>
      <c r="C422" t="s">
        <v>168</v>
      </c>
      <c r="D422">
        <v>696</v>
      </c>
      <c r="E422">
        <v>442</v>
      </c>
      <c r="F422" t="s">
        <v>180</v>
      </c>
    </row>
    <row r="423" spans="1:6" x14ac:dyDescent="0.35">
      <c r="A423">
        <v>47812</v>
      </c>
      <c r="B423" t="s">
        <v>182</v>
      </c>
      <c r="C423" t="s">
        <v>168</v>
      </c>
      <c r="D423">
        <v>673.33337402343705</v>
      </c>
      <c r="E423">
        <v>462</v>
      </c>
      <c r="F423" t="s">
        <v>180</v>
      </c>
    </row>
    <row r="424" spans="1:6" x14ac:dyDescent="0.35">
      <c r="A424">
        <v>47832</v>
      </c>
      <c r="B424" t="s">
        <v>182</v>
      </c>
      <c r="C424" t="s">
        <v>168</v>
      </c>
      <c r="D424">
        <v>653.33337402343705</v>
      </c>
      <c r="E424">
        <v>483.33337402343699</v>
      </c>
      <c r="F424" t="s">
        <v>180</v>
      </c>
    </row>
    <row r="425" spans="1:6" x14ac:dyDescent="0.35">
      <c r="A425">
        <v>47841</v>
      </c>
      <c r="B425" t="s">
        <v>182</v>
      </c>
      <c r="C425" t="s">
        <v>168</v>
      </c>
      <c r="D425">
        <v>645.33337402343705</v>
      </c>
      <c r="E425">
        <v>490.66668701171801</v>
      </c>
      <c r="F425" t="s">
        <v>180</v>
      </c>
    </row>
    <row r="426" spans="1:6" x14ac:dyDescent="0.35">
      <c r="A426">
        <v>47861</v>
      </c>
      <c r="B426" t="s">
        <v>182</v>
      </c>
      <c r="C426" t="s">
        <v>168</v>
      </c>
      <c r="D426">
        <v>632.66668701171795</v>
      </c>
      <c r="E426">
        <v>502</v>
      </c>
      <c r="F426" t="s">
        <v>180</v>
      </c>
    </row>
    <row r="427" spans="1:6" x14ac:dyDescent="0.35">
      <c r="A427">
        <v>47877</v>
      </c>
      <c r="B427" t="s">
        <v>182</v>
      </c>
      <c r="C427" t="s">
        <v>168</v>
      </c>
      <c r="D427">
        <v>618</v>
      </c>
      <c r="E427">
        <v>510</v>
      </c>
      <c r="F427" t="s">
        <v>180</v>
      </c>
    </row>
    <row r="428" spans="1:6" x14ac:dyDescent="0.35">
      <c r="A428">
        <v>47896</v>
      </c>
      <c r="B428" t="s">
        <v>182</v>
      </c>
      <c r="C428" t="s">
        <v>168</v>
      </c>
      <c r="D428">
        <v>605.33337402343705</v>
      </c>
      <c r="E428">
        <v>516.66668701171795</v>
      </c>
      <c r="F428" t="s">
        <v>180</v>
      </c>
    </row>
    <row r="429" spans="1:6" x14ac:dyDescent="0.35">
      <c r="A429">
        <v>47912</v>
      </c>
      <c r="B429" t="s">
        <v>182</v>
      </c>
      <c r="C429" t="s">
        <v>168</v>
      </c>
      <c r="D429">
        <v>594</v>
      </c>
      <c r="E429">
        <v>519.33337402343705</v>
      </c>
      <c r="F429" t="s">
        <v>180</v>
      </c>
    </row>
    <row r="430" spans="1:6" x14ac:dyDescent="0.35">
      <c r="A430">
        <v>47931</v>
      </c>
      <c r="B430" t="s">
        <v>182</v>
      </c>
      <c r="C430" t="s">
        <v>168</v>
      </c>
      <c r="D430">
        <v>584.66668701171795</v>
      </c>
      <c r="E430">
        <v>520</v>
      </c>
      <c r="F430" t="s">
        <v>180</v>
      </c>
    </row>
    <row r="431" spans="1:6" x14ac:dyDescent="0.35">
      <c r="A431">
        <v>47940</v>
      </c>
      <c r="B431" t="s">
        <v>182</v>
      </c>
      <c r="C431" t="s">
        <v>168</v>
      </c>
      <c r="D431">
        <v>583.33337402343705</v>
      </c>
      <c r="E431">
        <v>520</v>
      </c>
      <c r="F431" t="s">
        <v>180</v>
      </c>
    </row>
    <row r="432" spans="1:6" x14ac:dyDescent="0.35">
      <c r="A432">
        <v>47951</v>
      </c>
      <c r="B432" t="s">
        <v>182</v>
      </c>
      <c r="C432" t="s">
        <v>168</v>
      </c>
      <c r="D432">
        <v>580</v>
      </c>
      <c r="E432">
        <v>520</v>
      </c>
      <c r="F432" t="s">
        <v>180</v>
      </c>
    </row>
    <row r="433" spans="1:6" x14ac:dyDescent="0.35">
      <c r="A433">
        <v>47977</v>
      </c>
      <c r="B433" t="s">
        <v>182</v>
      </c>
      <c r="C433" t="s">
        <v>168</v>
      </c>
      <c r="D433">
        <v>580</v>
      </c>
      <c r="E433">
        <v>519.33337402343705</v>
      </c>
      <c r="F433" t="s">
        <v>180</v>
      </c>
    </row>
    <row r="434" spans="1:6" x14ac:dyDescent="0.35">
      <c r="A434">
        <v>47996</v>
      </c>
      <c r="B434" t="s">
        <v>182</v>
      </c>
      <c r="C434" t="s">
        <v>168</v>
      </c>
      <c r="D434">
        <v>578</v>
      </c>
      <c r="E434">
        <v>518.66668701171795</v>
      </c>
      <c r="F434" t="s">
        <v>180</v>
      </c>
    </row>
    <row r="435" spans="1:6" x14ac:dyDescent="0.35">
      <c r="A435">
        <v>48013</v>
      </c>
      <c r="B435" t="s">
        <v>182</v>
      </c>
      <c r="C435" t="s">
        <v>168</v>
      </c>
      <c r="D435">
        <v>572.66668701171795</v>
      </c>
      <c r="E435">
        <v>518.66668701171795</v>
      </c>
      <c r="F435" t="s">
        <v>180</v>
      </c>
    </row>
    <row r="436" spans="1:6" x14ac:dyDescent="0.35">
      <c r="A436">
        <v>48041</v>
      </c>
      <c r="B436" t="s">
        <v>182</v>
      </c>
      <c r="C436" t="s">
        <v>168</v>
      </c>
      <c r="D436">
        <v>560</v>
      </c>
      <c r="E436">
        <v>518.66668701171795</v>
      </c>
      <c r="F436" t="s">
        <v>180</v>
      </c>
    </row>
    <row r="437" spans="1:6" x14ac:dyDescent="0.35">
      <c r="A437">
        <v>48062</v>
      </c>
      <c r="B437" t="s">
        <v>182</v>
      </c>
      <c r="C437" t="s">
        <v>168</v>
      </c>
      <c r="D437">
        <v>551.33337402343705</v>
      </c>
      <c r="E437">
        <v>519.33337402343705</v>
      </c>
      <c r="F437" t="s">
        <v>180</v>
      </c>
    </row>
    <row r="438" spans="1:6" x14ac:dyDescent="0.35">
      <c r="A438">
        <v>48078</v>
      </c>
      <c r="B438" t="s">
        <v>182</v>
      </c>
      <c r="C438" t="s">
        <v>168</v>
      </c>
      <c r="D438">
        <v>548</v>
      </c>
      <c r="E438">
        <v>520</v>
      </c>
      <c r="F438" t="s">
        <v>180</v>
      </c>
    </row>
    <row r="439" spans="1:6" x14ac:dyDescent="0.35">
      <c r="A439">
        <v>48095</v>
      </c>
      <c r="B439" t="s">
        <v>182</v>
      </c>
      <c r="C439" t="s">
        <v>168</v>
      </c>
      <c r="D439">
        <v>545.33337402343705</v>
      </c>
      <c r="E439">
        <v>520</v>
      </c>
      <c r="F439" t="s">
        <v>180</v>
      </c>
    </row>
    <row r="440" spans="1:6" x14ac:dyDescent="0.35">
      <c r="A440">
        <v>48112</v>
      </c>
      <c r="B440" t="s">
        <v>182</v>
      </c>
      <c r="C440" t="s">
        <v>168</v>
      </c>
      <c r="D440">
        <v>544</v>
      </c>
      <c r="E440">
        <v>520</v>
      </c>
      <c r="F440" t="s">
        <v>180</v>
      </c>
    </row>
    <row r="441" spans="1:6" x14ac:dyDescent="0.35">
      <c r="A441">
        <v>48131</v>
      </c>
      <c r="B441" t="s">
        <v>182</v>
      </c>
      <c r="C441" t="s">
        <v>168</v>
      </c>
      <c r="D441">
        <v>544</v>
      </c>
      <c r="E441">
        <v>519.33337402343705</v>
      </c>
      <c r="F441" t="s">
        <v>180</v>
      </c>
    </row>
    <row r="442" spans="1:6" x14ac:dyDescent="0.35">
      <c r="A442">
        <v>48142</v>
      </c>
      <c r="B442" t="s">
        <v>182</v>
      </c>
      <c r="C442" t="s">
        <v>168</v>
      </c>
      <c r="D442">
        <v>543.33337402343705</v>
      </c>
      <c r="E442">
        <v>518.66668701171795</v>
      </c>
      <c r="F442" t="s">
        <v>180</v>
      </c>
    </row>
    <row r="443" spans="1:6" x14ac:dyDescent="0.35">
      <c r="A443">
        <v>48162</v>
      </c>
      <c r="B443" t="s">
        <v>182</v>
      </c>
      <c r="C443" t="s">
        <v>168</v>
      </c>
      <c r="D443">
        <v>539.33337402343705</v>
      </c>
      <c r="E443">
        <v>517.33337402343705</v>
      </c>
      <c r="F443" t="s">
        <v>180</v>
      </c>
    </row>
    <row r="444" spans="1:6" x14ac:dyDescent="0.35">
      <c r="A444">
        <v>48197</v>
      </c>
      <c r="B444" t="s">
        <v>182</v>
      </c>
      <c r="C444" t="s">
        <v>168</v>
      </c>
      <c r="D444">
        <v>530.66668701171795</v>
      </c>
      <c r="E444">
        <v>516.66668701171795</v>
      </c>
      <c r="F444" t="s">
        <v>180</v>
      </c>
    </row>
    <row r="445" spans="1:6" x14ac:dyDescent="0.35">
      <c r="A445">
        <v>48215</v>
      </c>
      <c r="B445" t="s">
        <v>182</v>
      </c>
      <c r="C445" t="s">
        <v>168</v>
      </c>
      <c r="D445">
        <v>528.66668701171795</v>
      </c>
      <c r="E445">
        <v>516</v>
      </c>
      <c r="F445" t="s">
        <v>180</v>
      </c>
    </row>
    <row r="446" spans="1:6" x14ac:dyDescent="0.35">
      <c r="A446">
        <v>48222</v>
      </c>
      <c r="B446" t="s">
        <v>182</v>
      </c>
      <c r="C446" t="s">
        <v>168</v>
      </c>
      <c r="D446">
        <v>527.33337402343705</v>
      </c>
      <c r="E446">
        <v>515.33337402343705</v>
      </c>
      <c r="F446" t="s">
        <v>180</v>
      </c>
    </row>
    <row r="447" spans="1:6" x14ac:dyDescent="0.35">
      <c r="A447">
        <v>48249</v>
      </c>
      <c r="B447" t="s">
        <v>182</v>
      </c>
      <c r="C447" t="s">
        <v>168</v>
      </c>
      <c r="D447">
        <v>526</v>
      </c>
      <c r="E447">
        <v>514</v>
      </c>
      <c r="F447" t="s">
        <v>180</v>
      </c>
    </row>
    <row r="448" spans="1:6" x14ac:dyDescent="0.35">
      <c r="A448">
        <v>48259</v>
      </c>
      <c r="B448" t="s">
        <v>182</v>
      </c>
      <c r="C448" t="s">
        <v>168</v>
      </c>
      <c r="D448">
        <v>526</v>
      </c>
      <c r="E448">
        <v>513.33337402343705</v>
      </c>
      <c r="F448" t="s">
        <v>180</v>
      </c>
    </row>
    <row r="449" spans="1:6" x14ac:dyDescent="0.35">
      <c r="A449">
        <v>48277</v>
      </c>
      <c r="B449" t="s">
        <v>182</v>
      </c>
      <c r="C449" t="s">
        <v>168</v>
      </c>
      <c r="D449">
        <v>525.33337402343705</v>
      </c>
      <c r="E449">
        <v>512</v>
      </c>
      <c r="F449" t="s">
        <v>180</v>
      </c>
    </row>
    <row r="450" spans="1:6" x14ac:dyDescent="0.35">
      <c r="A450">
        <v>48295</v>
      </c>
      <c r="B450" t="s">
        <v>182</v>
      </c>
      <c r="C450" t="s">
        <v>168</v>
      </c>
      <c r="D450">
        <v>524.66668701171795</v>
      </c>
      <c r="E450">
        <v>511.33337402343699</v>
      </c>
      <c r="F450" t="s">
        <v>180</v>
      </c>
    </row>
    <row r="451" spans="1:6" x14ac:dyDescent="0.35">
      <c r="A451">
        <v>48304</v>
      </c>
      <c r="B451" t="s">
        <v>182</v>
      </c>
      <c r="C451" t="s">
        <v>168</v>
      </c>
      <c r="D451">
        <v>524.66668701171795</v>
      </c>
      <c r="E451">
        <v>510.66668701171801</v>
      </c>
      <c r="F451" t="s">
        <v>180</v>
      </c>
    </row>
    <row r="452" spans="1:6" x14ac:dyDescent="0.35">
      <c r="A452">
        <v>48317</v>
      </c>
      <c r="B452" t="s">
        <v>182</v>
      </c>
      <c r="C452" t="s">
        <v>168</v>
      </c>
      <c r="D452">
        <v>524</v>
      </c>
      <c r="E452">
        <v>510.66668701171801</v>
      </c>
      <c r="F452" t="s">
        <v>180</v>
      </c>
    </row>
    <row r="453" spans="1:6" x14ac:dyDescent="0.35">
      <c r="A453">
        <v>48333</v>
      </c>
      <c r="B453" t="s">
        <v>182</v>
      </c>
      <c r="C453" t="s">
        <v>168</v>
      </c>
      <c r="D453">
        <v>523.33337402343705</v>
      </c>
      <c r="E453">
        <v>510.66668701171801</v>
      </c>
      <c r="F453" t="s">
        <v>180</v>
      </c>
    </row>
    <row r="454" spans="1:6" x14ac:dyDescent="0.35">
      <c r="A454">
        <v>48410</v>
      </c>
      <c r="B454" t="s">
        <v>182</v>
      </c>
      <c r="C454" t="s">
        <v>168</v>
      </c>
      <c r="D454">
        <v>522</v>
      </c>
      <c r="E454">
        <v>510</v>
      </c>
      <c r="F454" t="s">
        <v>180</v>
      </c>
    </row>
    <row r="455" spans="1:6" x14ac:dyDescent="0.35">
      <c r="A455">
        <v>48429</v>
      </c>
      <c r="B455" t="s">
        <v>182</v>
      </c>
      <c r="C455" t="s">
        <v>168</v>
      </c>
      <c r="D455">
        <v>521.33337402343705</v>
      </c>
      <c r="E455">
        <v>510</v>
      </c>
      <c r="F455" t="s">
        <v>180</v>
      </c>
    </row>
    <row r="456" spans="1:6" x14ac:dyDescent="0.35">
      <c r="A456">
        <v>48482</v>
      </c>
      <c r="B456" t="s">
        <v>182</v>
      </c>
      <c r="C456" t="s">
        <v>168</v>
      </c>
      <c r="D456">
        <v>520.66668701171795</v>
      </c>
      <c r="E456">
        <v>510</v>
      </c>
      <c r="F456" t="s">
        <v>180</v>
      </c>
    </row>
    <row r="457" spans="1:6" x14ac:dyDescent="0.35">
      <c r="A457">
        <v>48615</v>
      </c>
      <c r="B457" t="s">
        <v>183</v>
      </c>
      <c r="C457" t="s">
        <v>168</v>
      </c>
      <c r="D457">
        <v>520.66668701171795</v>
      </c>
      <c r="E457">
        <v>510</v>
      </c>
      <c r="F457" t="s">
        <v>180</v>
      </c>
    </row>
    <row r="458" spans="1:6" x14ac:dyDescent="0.35">
      <c r="A458">
        <v>49400</v>
      </c>
      <c r="B458" t="s">
        <v>181</v>
      </c>
      <c r="C458" t="s">
        <v>170</v>
      </c>
      <c r="D458">
        <v>784.66668701171795</v>
      </c>
      <c r="E458">
        <v>503.33337402343699</v>
      </c>
      <c r="F458" t="s">
        <v>180</v>
      </c>
    </row>
    <row r="459" spans="1:6" x14ac:dyDescent="0.35">
      <c r="A459">
        <v>49434</v>
      </c>
      <c r="B459" t="s">
        <v>182</v>
      </c>
      <c r="C459" t="s">
        <v>170</v>
      </c>
      <c r="D459">
        <v>784</v>
      </c>
      <c r="E459">
        <v>503.33337402343699</v>
      </c>
      <c r="F459" t="s">
        <v>180</v>
      </c>
    </row>
    <row r="460" spans="1:6" x14ac:dyDescent="0.35">
      <c r="A460">
        <v>49462</v>
      </c>
      <c r="B460" t="s">
        <v>182</v>
      </c>
      <c r="C460" t="s">
        <v>170</v>
      </c>
      <c r="D460">
        <v>784</v>
      </c>
      <c r="E460">
        <v>500.66668701171801</v>
      </c>
      <c r="F460" t="s">
        <v>180</v>
      </c>
    </row>
    <row r="461" spans="1:6" x14ac:dyDescent="0.35">
      <c r="A461">
        <v>49479</v>
      </c>
      <c r="B461" t="s">
        <v>182</v>
      </c>
      <c r="C461" t="s">
        <v>170</v>
      </c>
      <c r="D461">
        <v>785.33337402343705</v>
      </c>
      <c r="E461">
        <v>488.66668701171801</v>
      </c>
      <c r="F461" t="s">
        <v>180</v>
      </c>
    </row>
    <row r="462" spans="1:6" x14ac:dyDescent="0.35">
      <c r="A462">
        <v>49508</v>
      </c>
      <c r="B462" t="s">
        <v>182</v>
      </c>
      <c r="C462" t="s">
        <v>170</v>
      </c>
      <c r="D462">
        <v>794</v>
      </c>
      <c r="E462">
        <v>431.33334350585898</v>
      </c>
      <c r="F462" t="s">
        <v>180</v>
      </c>
    </row>
    <row r="463" spans="1:6" x14ac:dyDescent="0.35">
      <c r="A463">
        <v>49527</v>
      </c>
      <c r="B463" t="s">
        <v>182</v>
      </c>
      <c r="C463" t="s">
        <v>170</v>
      </c>
      <c r="D463">
        <v>798</v>
      </c>
      <c r="E463">
        <v>398.66668701171801</v>
      </c>
      <c r="F463" t="s">
        <v>180</v>
      </c>
    </row>
    <row r="464" spans="1:6" x14ac:dyDescent="0.35">
      <c r="A464">
        <v>49548</v>
      </c>
      <c r="B464" t="s">
        <v>182</v>
      </c>
      <c r="C464" t="s">
        <v>170</v>
      </c>
      <c r="D464">
        <v>804</v>
      </c>
      <c r="E464">
        <v>363.33334350585898</v>
      </c>
      <c r="F464" t="s">
        <v>180</v>
      </c>
    </row>
    <row r="465" spans="1:6" x14ac:dyDescent="0.35">
      <c r="A465">
        <v>49563</v>
      </c>
      <c r="B465" t="s">
        <v>182</v>
      </c>
      <c r="C465" t="s">
        <v>170</v>
      </c>
      <c r="D465">
        <v>808.66668701171795</v>
      </c>
      <c r="E465">
        <v>334</v>
      </c>
      <c r="F465" t="s">
        <v>180</v>
      </c>
    </row>
    <row r="466" spans="1:6" x14ac:dyDescent="0.35">
      <c r="A466">
        <v>49579</v>
      </c>
      <c r="B466" t="s">
        <v>182</v>
      </c>
      <c r="C466" t="s">
        <v>170</v>
      </c>
      <c r="D466">
        <v>812</v>
      </c>
      <c r="E466">
        <v>309.33334350585898</v>
      </c>
      <c r="F466" t="s">
        <v>180</v>
      </c>
    </row>
    <row r="467" spans="1:6" x14ac:dyDescent="0.35">
      <c r="A467">
        <v>49597</v>
      </c>
      <c r="B467" t="s">
        <v>182</v>
      </c>
      <c r="C467" t="s">
        <v>170</v>
      </c>
      <c r="D467">
        <v>813.33337402343705</v>
      </c>
      <c r="E467">
        <v>291.33334350585898</v>
      </c>
      <c r="F467" t="s">
        <v>180</v>
      </c>
    </row>
    <row r="468" spans="1:6" x14ac:dyDescent="0.35">
      <c r="A468">
        <v>49614</v>
      </c>
      <c r="B468" t="s">
        <v>182</v>
      </c>
      <c r="C468" t="s">
        <v>170</v>
      </c>
      <c r="D468">
        <v>814</v>
      </c>
      <c r="E468">
        <v>281.33334350585898</v>
      </c>
      <c r="F468" t="s">
        <v>180</v>
      </c>
    </row>
    <row r="469" spans="1:6" x14ac:dyDescent="0.35">
      <c r="A469">
        <v>49628</v>
      </c>
      <c r="B469" t="s">
        <v>182</v>
      </c>
      <c r="C469" t="s">
        <v>170</v>
      </c>
      <c r="D469">
        <v>814</v>
      </c>
      <c r="E469">
        <v>280</v>
      </c>
      <c r="F469" t="s">
        <v>180</v>
      </c>
    </row>
    <row r="470" spans="1:6" x14ac:dyDescent="0.35">
      <c r="A470">
        <v>49633</v>
      </c>
      <c r="B470" t="s">
        <v>182</v>
      </c>
      <c r="C470" t="s">
        <v>170</v>
      </c>
      <c r="D470">
        <v>814</v>
      </c>
      <c r="E470">
        <v>279.33334350585898</v>
      </c>
      <c r="F470" t="s">
        <v>180</v>
      </c>
    </row>
    <row r="471" spans="1:6" x14ac:dyDescent="0.35">
      <c r="A471">
        <v>49696</v>
      </c>
      <c r="B471" t="s">
        <v>182</v>
      </c>
      <c r="C471" t="s">
        <v>170</v>
      </c>
      <c r="D471">
        <v>814</v>
      </c>
      <c r="E471">
        <v>277.33334350585898</v>
      </c>
      <c r="F471" t="s">
        <v>180</v>
      </c>
    </row>
    <row r="472" spans="1:6" x14ac:dyDescent="0.35">
      <c r="A472">
        <v>49714</v>
      </c>
      <c r="B472" t="s">
        <v>182</v>
      </c>
      <c r="C472" t="s">
        <v>170</v>
      </c>
      <c r="D472">
        <v>814.66668701171795</v>
      </c>
      <c r="E472">
        <v>274.66668701171801</v>
      </c>
      <c r="F472" t="s">
        <v>180</v>
      </c>
    </row>
    <row r="473" spans="1:6" x14ac:dyDescent="0.35">
      <c r="A473">
        <v>49718</v>
      </c>
      <c r="B473" t="s">
        <v>182</v>
      </c>
      <c r="C473" t="s">
        <v>170</v>
      </c>
      <c r="D473">
        <v>815.33337402343705</v>
      </c>
      <c r="E473">
        <v>274</v>
      </c>
      <c r="F473" t="s">
        <v>180</v>
      </c>
    </row>
    <row r="474" spans="1:6" x14ac:dyDescent="0.35">
      <c r="A474">
        <v>49740</v>
      </c>
      <c r="B474" t="s">
        <v>182</v>
      </c>
      <c r="C474" t="s">
        <v>170</v>
      </c>
      <c r="D474">
        <v>816</v>
      </c>
      <c r="E474">
        <v>274</v>
      </c>
      <c r="F474" t="s">
        <v>180</v>
      </c>
    </row>
    <row r="475" spans="1:6" x14ac:dyDescent="0.35">
      <c r="A475">
        <v>49763</v>
      </c>
      <c r="B475" t="s">
        <v>182</v>
      </c>
      <c r="C475" t="s">
        <v>170</v>
      </c>
      <c r="D475">
        <v>816.66668701171795</v>
      </c>
      <c r="E475">
        <v>274.66668701171801</v>
      </c>
      <c r="F475" t="s">
        <v>180</v>
      </c>
    </row>
    <row r="476" spans="1:6" x14ac:dyDescent="0.35">
      <c r="A476">
        <v>55046</v>
      </c>
      <c r="B476" t="s">
        <v>182</v>
      </c>
      <c r="C476" t="s">
        <v>170</v>
      </c>
      <c r="D476">
        <v>800</v>
      </c>
      <c r="E476">
        <v>279.33334350585898</v>
      </c>
      <c r="F476" t="s">
        <v>180</v>
      </c>
    </row>
    <row r="477" spans="1:6" x14ac:dyDescent="0.35">
      <c r="A477">
        <v>55061</v>
      </c>
      <c r="B477" t="s">
        <v>182</v>
      </c>
      <c r="C477" t="s">
        <v>170</v>
      </c>
      <c r="D477">
        <v>772</v>
      </c>
      <c r="E477">
        <v>295.33334350585898</v>
      </c>
      <c r="F477" t="s">
        <v>180</v>
      </c>
    </row>
    <row r="478" spans="1:6" x14ac:dyDescent="0.35">
      <c r="A478">
        <v>55078</v>
      </c>
      <c r="B478" t="s">
        <v>182</v>
      </c>
      <c r="C478" t="s">
        <v>170</v>
      </c>
      <c r="D478">
        <v>744</v>
      </c>
      <c r="E478">
        <v>313.33334350585898</v>
      </c>
      <c r="F478" t="s">
        <v>180</v>
      </c>
    </row>
    <row r="479" spans="1:6" x14ac:dyDescent="0.35">
      <c r="A479">
        <v>55091</v>
      </c>
      <c r="B479" t="s">
        <v>182</v>
      </c>
      <c r="C479" t="s">
        <v>170</v>
      </c>
      <c r="D479">
        <v>718.66668701171795</v>
      </c>
      <c r="E479">
        <v>329.33334350585898</v>
      </c>
      <c r="F479" t="s">
        <v>180</v>
      </c>
    </row>
    <row r="480" spans="1:6" x14ac:dyDescent="0.35">
      <c r="A480">
        <v>55107</v>
      </c>
      <c r="B480" t="s">
        <v>182</v>
      </c>
      <c r="C480" t="s">
        <v>170</v>
      </c>
      <c r="D480">
        <v>670.66668701171795</v>
      </c>
      <c r="E480">
        <v>358</v>
      </c>
      <c r="F480" t="s">
        <v>180</v>
      </c>
    </row>
    <row r="481" spans="1:6" x14ac:dyDescent="0.35">
      <c r="A481">
        <v>55126</v>
      </c>
      <c r="B481" t="s">
        <v>182</v>
      </c>
      <c r="C481" t="s">
        <v>170</v>
      </c>
      <c r="D481">
        <v>616</v>
      </c>
      <c r="E481">
        <v>394</v>
      </c>
      <c r="F481" t="s">
        <v>180</v>
      </c>
    </row>
    <row r="482" spans="1:6" x14ac:dyDescent="0.35">
      <c r="A482">
        <v>55142</v>
      </c>
      <c r="B482" t="s">
        <v>182</v>
      </c>
      <c r="C482" t="s">
        <v>170</v>
      </c>
      <c r="D482">
        <v>572.66668701171795</v>
      </c>
      <c r="E482">
        <v>423.33334350585898</v>
      </c>
      <c r="F482" t="s">
        <v>180</v>
      </c>
    </row>
    <row r="483" spans="1:6" x14ac:dyDescent="0.35">
      <c r="A483">
        <v>55162</v>
      </c>
      <c r="B483" t="s">
        <v>182</v>
      </c>
      <c r="C483" t="s">
        <v>170</v>
      </c>
      <c r="D483">
        <v>523.33337402343705</v>
      </c>
      <c r="E483">
        <v>457.33337402343699</v>
      </c>
      <c r="F483" t="s">
        <v>180</v>
      </c>
    </row>
    <row r="484" spans="1:6" x14ac:dyDescent="0.35">
      <c r="A484">
        <v>55179</v>
      </c>
      <c r="B484" t="s">
        <v>182</v>
      </c>
      <c r="C484" t="s">
        <v>170</v>
      </c>
      <c r="D484">
        <v>496</v>
      </c>
      <c r="E484">
        <v>474</v>
      </c>
      <c r="F484" t="s">
        <v>180</v>
      </c>
    </row>
    <row r="485" spans="1:6" x14ac:dyDescent="0.35">
      <c r="A485">
        <v>55191</v>
      </c>
      <c r="B485" t="s">
        <v>182</v>
      </c>
      <c r="C485" t="s">
        <v>170</v>
      </c>
      <c r="D485">
        <v>482</v>
      </c>
      <c r="E485">
        <v>482.66668701171801</v>
      </c>
      <c r="F485" t="s">
        <v>180</v>
      </c>
    </row>
    <row r="486" spans="1:6" x14ac:dyDescent="0.35">
      <c r="A486">
        <v>55208</v>
      </c>
      <c r="B486" t="s">
        <v>182</v>
      </c>
      <c r="C486" t="s">
        <v>170</v>
      </c>
      <c r="D486">
        <v>472</v>
      </c>
      <c r="E486">
        <v>488</v>
      </c>
      <c r="F486" t="s">
        <v>180</v>
      </c>
    </row>
    <row r="487" spans="1:6" x14ac:dyDescent="0.35">
      <c r="A487">
        <v>55224</v>
      </c>
      <c r="B487" t="s">
        <v>182</v>
      </c>
      <c r="C487" t="s">
        <v>170</v>
      </c>
      <c r="D487">
        <v>471.33334350585898</v>
      </c>
      <c r="E487">
        <v>487.33337402343699</v>
      </c>
      <c r="F487" t="s">
        <v>180</v>
      </c>
    </row>
    <row r="488" spans="1:6" x14ac:dyDescent="0.35">
      <c r="A488">
        <v>55357</v>
      </c>
      <c r="B488" t="s">
        <v>182</v>
      </c>
      <c r="C488" t="s">
        <v>170</v>
      </c>
      <c r="D488">
        <v>468</v>
      </c>
      <c r="E488">
        <v>487.33337402343699</v>
      </c>
      <c r="F488" t="s">
        <v>180</v>
      </c>
    </row>
    <row r="489" spans="1:6" x14ac:dyDescent="0.35">
      <c r="A489">
        <v>55378</v>
      </c>
      <c r="B489" t="s">
        <v>182</v>
      </c>
      <c r="C489" t="s">
        <v>170</v>
      </c>
      <c r="D489">
        <v>448.66668701171801</v>
      </c>
      <c r="E489">
        <v>498.66668701171801</v>
      </c>
      <c r="F489" t="s">
        <v>180</v>
      </c>
    </row>
    <row r="490" spans="1:6" x14ac:dyDescent="0.35">
      <c r="A490">
        <v>55393</v>
      </c>
      <c r="B490" t="s">
        <v>182</v>
      </c>
      <c r="C490" t="s">
        <v>170</v>
      </c>
      <c r="D490">
        <v>412.66668701171801</v>
      </c>
      <c r="E490">
        <v>523.33337402343705</v>
      </c>
      <c r="F490" t="s">
        <v>180</v>
      </c>
    </row>
    <row r="491" spans="1:6" x14ac:dyDescent="0.35">
      <c r="A491">
        <v>55412</v>
      </c>
      <c r="B491" t="s">
        <v>182</v>
      </c>
      <c r="C491" t="s">
        <v>170</v>
      </c>
      <c r="D491">
        <v>370</v>
      </c>
      <c r="E491">
        <v>542</v>
      </c>
      <c r="F491" t="s">
        <v>180</v>
      </c>
    </row>
    <row r="492" spans="1:6" x14ac:dyDescent="0.35">
      <c r="A492">
        <v>55428</v>
      </c>
      <c r="B492" t="s">
        <v>182</v>
      </c>
      <c r="C492" t="s">
        <v>170</v>
      </c>
      <c r="D492">
        <v>334</v>
      </c>
      <c r="E492">
        <v>553.33337402343705</v>
      </c>
      <c r="F492" t="s">
        <v>180</v>
      </c>
    </row>
    <row r="493" spans="1:6" x14ac:dyDescent="0.35">
      <c r="A493">
        <v>55438</v>
      </c>
      <c r="B493" t="s">
        <v>182</v>
      </c>
      <c r="C493" t="s">
        <v>170</v>
      </c>
      <c r="D493">
        <v>316.66668701171801</v>
      </c>
      <c r="E493">
        <v>556</v>
      </c>
      <c r="F493" t="s">
        <v>180</v>
      </c>
    </row>
    <row r="494" spans="1:6" x14ac:dyDescent="0.35">
      <c r="A494">
        <v>55458</v>
      </c>
      <c r="B494" t="s">
        <v>182</v>
      </c>
      <c r="C494" t="s">
        <v>170</v>
      </c>
      <c r="D494">
        <v>299.33334350585898</v>
      </c>
      <c r="E494">
        <v>559.33337402343705</v>
      </c>
      <c r="F494" t="s">
        <v>180</v>
      </c>
    </row>
    <row r="495" spans="1:6" x14ac:dyDescent="0.35">
      <c r="A495">
        <v>55478</v>
      </c>
      <c r="B495" t="s">
        <v>182</v>
      </c>
      <c r="C495" t="s">
        <v>170</v>
      </c>
      <c r="D495">
        <v>290.66668701171801</v>
      </c>
      <c r="E495">
        <v>557.33337402343705</v>
      </c>
      <c r="F495" t="s">
        <v>180</v>
      </c>
    </row>
    <row r="496" spans="1:6" x14ac:dyDescent="0.35">
      <c r="A496">
        <v>55493</v>
      </c>
      <c r="B496" t="s">
        <v>182</v>
      </c>
      <c r="C496" t="s">
        <v>170</v>
      </c>
      <c r="D496">
        <v>286</v>
      </c>
      <c r="E496">
        <v>555.33337402343705</v>
      </c>
      <c r="F496" t="s">
        <v>180</v>
      </c>
    </row>
    <row r="497" spans="1:6" x14ac:dyDescent="0.35">
      <c r="A497">
        <v>55510</v>
      </c>
      <c r="B497" t="s">
        <v>182</v>
      </c>
      <c r="C497" t="s">
        <v>170</v>
      </c>
      <c r="D497">
        <v>284</v>
      </c>
      <c r="E497">
        <v>552.66668701171795</v>
      </c>
      <c r="F497" t="s">
        <v>180</v>
      </c>
    </row>
    <row r="498" spans="1:6" x14ac:dyDescent="0.35">
      <c r="A498">
        <v>55528</v>
      </c>
      <c r="B498" t="s">
        <v>182</v>
      </c>
      <c r="C498" t="s">
        <v>170</v>
      </c>
      <c r="D498">
        <v>282.66668701171801</v>
      </c>
      <c r="E498">
        <v>551.33337402343705</v>
      </c>
      <c r="F498" t="s">
        <v>180</v>
      </c>
    </row>
    <row r="499" spans="1:6" x14ac:dyDescent="0.35">
      <c r="A499">
        <v>55546</v>
      </c>
      <c r="B499" t="s">
        <v>182</v>
      </c>
      <c r="C499" t="s">
        <v>170</v>
      </c>
      <c r="D499">
        <v>281.33334350585898</v>
      </c>
      <c r="E499">
        <v>550</v>
      </c>
      <c r="F499" t="s">
        <v>180</v>
      </c>
    </row>
    <row r="500" spans="1:6" x14ac:dyDescent="0.35">
      <c r="A500">
        <v>55558</v>
      </c>
      <c r="B500" t="s">
        <v>182</v>
      </c>
      <c r="C500" t="s">
        <v>170</v>
      </c>
      <c r="D500">
        <v>278.66668701171801</v>
      </c>
      <c r="E500">
        <v>548.66668701171795</v>
      </c>
      <c r="F500" t="s">
        <v>180</v>
      </c>
    </row>
    <row r="501" spans="1:6" x14ac:dyDescent="0.35">
      <c r="A501">
        <v>55578</v>
      </c>
      <c r="B501" t="s">
        <v>182</v>
      </c>
      <c r="C501" t="s">
        <v>170</v>
      </c>
      <c r="D501">
        <v>276.66668701171801</v>
      </c>
      <c r="E501">
        <v>547.33337402343705</v>
      </c>
      <c r="F501" t="s">
        <v>180</v>
      </c>
    </row>
    <row r="502" spans="1:6" x14ac:dyDescent="0.35">
      <c r="A502">
        <v>55592</v>
      </c>
      <c r="B502" t="s">
        <v>182</v>
      </c>
      <c r="C502" t="s">
        <v>170</v>
      </c>
      <c r="D502">
        <v>275.33334350585898</v>
      </c>
      <c r="E502">
        <v>546</v>
      </c>
      <c r="F502" t="s">
        <v>180</v>
      </c>
    </row>
    <row r="503" spans="1:6" x14ac:dyDescent="0.35">
      <c r="A503">
        <v>55613</v>
      </c>
      <c r="B503" t="s">
        <v>182</v>
      </c>
      <c r="C503" t="s">
        <v>170</v>
      </c>
      <c r="D503">
        <v>274.66668701171801</v>
      </c>
      <c r="E503">
        <v>544.66668701171795</v>
      </c>
      <c r="F503" t="s">
        <v>180</v>
      </c>
    </row>
    <row r="504" spans="1:6" x14ac:dyDescent="0.35">
      <c r="A504">
        <v>55628</v>
      </c>
      <c r="B504" t="s">
        <v>182</v>
      </c>
      <c r="C504" t="s">
        <v>170</v>
      </c>
      <c r="D504">
        <v>273.33334350585898</v>
      </c>
      <c r="E504">
        <v>543.33337402343705</v>
      </c>
      <c r="F504" t="s">
        <v>180</v>
      </c>
    </row>
    <row r="505" spans="1:6" x14ac:dyDescent="0.35">
      <c r="A505">
        <v>55637</v>
      </c>
      <c r="B505" t="s">
        <v>182</v>
      </c>
      <c r="C505" t="s">
        <v>170</v>
      </c>
      <c r="D505">
        <v>273.33334350585898</v>
      </c>
      <c r="E505">
        <v>542.66668701171795</v>
      </c>
      <c r="F505" t="s">
        <v>180</v>
      </c>
    </row>
    <row r="506" spans="1:6" x14ac:dyDescent="0.35">
      <c r="A506">
        <v>55659</v>
      </c>
      <c r="B506" t="s">
        <v>182</v>
      </c>
      <c r="C506" t="s">
        <v>170</v>
      </c>
      <c r="D506">
        <v>272.66668701171801</v>
      </c>
      <c r="E506">
        <v>539.33337402343705</v>
      </c>
      <c r="F506" t="s">
        <v>180</v>
      </c>
    </row>
    <row r="507" spans="1:6" x14ac:dyDescent="0.35">
      <c r="A507">
        <v>55675</v>
      </c>
      <c r="B507" t="s">
        <v>182</v>
      </c>
      <c r="C507" t="s">
        <v>170</v>
      </c>
      <c r="D507">
        <v>271.33334350585898</v>
      </c>
      <c r="E507">
        <v>535.33337402343705</v>
      </c>
      <c r="F507" t="s">
        <v>180</v>
      </c>
    </row>
    <row r="508" spans="1:6" x14ac:dyDescent="0.35">
      <c r="A508">
        <v>55692</v>
      </c>
      <c r="B508" t="s">
        <v>182</v>
      </c>
      <c r="C508" t="s">
        <v>170</v>
      </c>
      <c r="D508">
        <v>270.66668701171801</v>
      </c>
      <c r="E508">
        <v>532.66668701171795</v>
      </c>
      <c r="F508" t="s">
        <v>180</v>
      </c>
    </row>
    <row r="509" spans="1:6" x14ac:dyDescent="0.35">
      <c r="A509">
        <v>55704</v>
      </c>
      <c r="B509" t="s">
        <v>182</v>
      </c>
      <c r="C509" t="s">
        <v>170</v>
      </c>
      <c r="D509">
        <v>270.66668701171801</v>
      </c>
      <c r="E509">
        <v>532</v>
      </c>
      <c r="F509" t="s">
        <v>180</v>
      </c>
    </row>
    <row r="510" spans="1:6" x14ac:dyDescent="0.35">
      <c r="A510">
        <v>55714</v>
      </c>
      <c r="B510" t="s">
        <v>182</v>
      </c>
      <c r="C510" t="s">
        <v>170</v>
      </c>
      <c r="D510">
        <v>270.66668701171801</v>
      </c>
      <c r="E510">
        <v>531.33337402343705</v>
      </c>
      <c r="F510" t="s">
        <v>180</v>
      </c>
    </row>
    <row r="511" spans="1:6" x14ac:dyDescent="0.35">
      <c r="A511">
        <v>55756</v>
      </c>
      <c r="B511" t="s">
        <v>182</v>
      </c>
      <c r="C511" t="s">
        <v>170</v>
      </c>
      <c r="D511">
        <v>270.66668701171801</v>
      </c>
      <c r="E511">
        <v>530.66668701171795</v>
      </c>
      <c r="F511" t="s">
        <v>180</v>
      </c>
    </row>
    <row r="512" spans="1:6" x14ac:dyDescent="0.35">
      <c r="A512">
        <v>55774</v>
      </c>
      <c r="B512" t="s">
        <v>182</v>
      </c>
      <c r="C512" t="s">
        <v>170</v>
      </c>
      <c r="D512">
        <v>269.33334350585898</v>
      </c>
      <c r="E512">
        <v>529.33337402343705</v>
      </c>
      <c r="F512" t="s">
        <v>180</v>
      </c>
    </row>
    <row r="513" spans="1:6" x14ac:dyDescent="0.35">
      <c r="A513">
        <v>55794</v>
      </c>
      <c r="B513" t="s">
        <v>182</v>
      </c>
      <c r="C513" t="s">
        <v>170</v>
      </c>
      <c r="D513">
        <v>267.33334350585898</v>
      </c>
      <c r="E513">
        <v>526.66668701171795</v>
      </c>
      <c r="F513" t="s">
        <v>180</v>
      </c>
    </row>
    <row r="514" spans="1:6" x14ac:dyDescent="0.35">
      <c r="A514">
        <v>55810</v>
      </c>
      <c r="B514" t="s">
        <v>182</v>
      </c>
      <c r="C514" t="s">
        <v>170</v>
      </c>
      <c r="D514">
        <v>265.33334350585898</v>
      </c>
      <c r="E514">
        <v>525.33337402343705</v>
      </c>
      <c r="F514" t="s">
        <v>180</v>
      </c>
    </row>
    <row r="515" spans="1:6" x14ac:dyDescent="0.35">
      <c r="A515">
        <v>55825</v>
      </c>
      <c r="B515" t="s">
        <v>182</v>
      </c>
      <c r="C515" t="s">
        <v>170</v>
      </c>
      <c r="D515">
        <v>264</v>
      </c>
      <c r="E515">
        <v>524</v>
      </c>
      <c r="F515" t="s">
        <v>180</v>
      </c>
    </row>
    <row r="516" spans="1:6" x14ac:dyDescent="0.35">
      <c r="A516">
        <v>55865</v>
      </c>
      <c r="B516" t="s">
        <v>182</v>
      </c>
      <c r="C516" t="s">
        <v>170</v>
      </c>
      <c r="D516">
        <v>263.33334350585898</v>
      </c>
      <c r="E516">
        <v>524</v>
      </c>
      <c r="F516" t="s">
        <v>180</v>
      </c>
    </row>
    <row r="517" spans="1:6" x14ac:dyDescent="0.35">
      <c r="A517">
        <v>56061</v>
      </c>
      <c r="B517" t="s">
        <v>183</v>
      </c>
      <c r="C517" t="s">
        <v>170</v>
      </c>
      <c r="D517">
        <v>263.33334350585898</v>
      </c>
      <c r="E517">
        <v>524</v>
      </c>
      <c r="F517" t="s">
        <v>180</v>
      </c>
    </row>
    <row r="518" spans="1:6" x14ac:dyDescent="0.35">
      <c r="A518">
        <v>57015</v>
      </c>
      <c r="B518" t="s">
        <v>181</v>
      </c>
      <c r="C518" t="s">
        <v>171</v>
      </c>
      <c r="D518">
        <v>972</v>
      </c>
      <c r="E518">
        <v>506</v>
      </c>
      <c r="F518" t="s">
        <v>180</v>
      </c>
    </row>
    <row r="519" spans="1:6" x14ac:dyDescent="0.35">
      <c r="A519">
        <v>57021</v>
      </c>
      <c r="B519" t="s">
        <v>182</v>
      </c>
      <c r="C519" t="s">
        <v>171</v>
      </c>
      <c r="D519">
        <v>970.66668701171795</v>
      </c>
      <c r="E519">
        <v>506.66668701171801</v>
      </c>
      <c r="F519" t="s">
        <v>180</v>
      </c>
    </row>
    <row r="520" spans="1:6" x14ac:dyDescent="0.35">
      <c r="A520">
        <v>57034</v>
      </c>
      <c r="B520" t="s">
        <v>182</v>
      </c>
      <c r="C520" t="s">
        <v>171</v>
      </c>
      <c r="D520">
        <v>969.33337402343705</v>
      </c>
      <c r="E520">
        <v>506.66668701171801</v>
      </c>
      <c r="F520" t="s">
        <v>180</v>
      </c>
    </row>
    <row r="521" spans="1:6" x14ac:dyDescent="0.35">
      <c r="A521">
        <v>57049</v>
      </c>
      <c r="B521" t="s">
        <v>182</v>
      </c>
      <c r="C521" t="s">
        <v>171</v>
      </c>
      <c r="D521">
        <v>968.66668701171795</v>
      </c>
      <c r="E521">
        <v>506.66668701171801</v>
      </c>
      <c r="F521" t="s">
        <v>180</v>
      </c>
    </row>
    <row r="522" spans="1:6" x14ac:dyDescent="0.35">
      <c r="A522">
        <v>57075</v>
      </c>
      <c r="B522" t="s">
        <v>182</v>
      </c>
      <c r="C522" t="s">
        <v>171</v>
      </c>
      <c r="D522">
        <v>967.33337402343705</v>
      </c>
      <c r="E522">
        <v>506</v>
      </c>
      <c r="F522" t="s">
        <v>180</v>
      </c>
    </row>
    <row r="523" spans="1:6" x14ac:dyDescent="0.35">
      <c r="A523">
        <v>57111</v>
      </c>
      <c r="B523" t="s">
        <v>182</v>
      </c>
      <c r="C523" t="s">
        <v>171</v>
      </c>
      <c r="D523">
        <v>966</v>
      </c>
      <c r="E523">
        <v>489.33337402343699</v>
      </c>
      <c r="F523" t="s">
        <v>180</v>
      </c>
    </row>
    <row r="524" spans="1:6" x14ac:dyDescent="0.35">
      <c r="A524">
        <v>57125</v>
      </c>
      <c r="B524" t="s">
        <v>182</v>
      </c>
      <c r="C524" t="s">
        <v>171</v>
      </c>
      <c r="D524">
        <v>963.33337402343705</v>
      </c>
      <c r="E524">
        <v>475.33337402343699</v>
      </c>
      <c r="F524" t="s">
        <v>180</v>
      </c>
    </row>
    <row r="525" spans="1:6" x14ac:dyDescent="0.35">
      <c r="A525">
        <v>57140</v>
      </c>
      <c r="B525" t="s">
        <v>182</v>
      </c>
      <c r="C525" t="s">
        <v>171</v>
      </c>
      <c r="D525">
        <v>957.33337402343705</v>
      </c>
      <c r="E525">
        <v>437.33337402343699</v>
      </c>
      <c r="F525" t="s">
        <v>180</v>
      </c>
    </row>
    <row r="526" spans="1:6" x14ac:dyDescent="0.35">
      <c r="A526">
        <v>57160</v>
      </c>
      <c r="B526" t="s">
        <v>182</v>
      </c>
      <c r="C526" t="s">
        <v>171</v>
      </c>
      <c r="D526">
        <v>950</v>
      </c>
      <c r="E526">
        <v>396</v>
      </c>
      <c r="F526" t="s">
        <v>180</v>
      </c>
    </row>
    <row r="527" spans="1:6" x14ac:dyDescent="0.35">
      <c r="A527">
        <v>57176</v>
      </c>
      <c r="B527" t="s">
        <v>182</v>
      </c>
      <c r="C527" t="s">
        <v>171</v>
      </c>
      <c r="D527">
        <v>944.66668701171795</v>
      </c>
      <c r="E527">
        <v>367.33334350585898</v>
      </c>
      <c r="F527" t="s">
        <v>180</v>
      </c>
    </row>
    <row r="528" spans="1:6" x14ac:dyDescent="0.35">
      <c r="A528">
        <v>57195</v>
      </c>
      <c r="B528" t="s">
        <v>182</v>
      </c>
      <c r="C528" t="s">
        <v>171</v>
      </c>
      <c r="D528">
        <v>939.33337402343705</v>
      </c>
      <c r="E528">
        <v>354</v>
      </c>
      <c r="F528" t="s">
        <v>180</v>
      </c>
    </row>
    <row r="529" spans="1:6" x14ac:dyDescent="0.35">
      <c r="A529">
        <v>57211</v>
      </c>
      <c r="B529" t="s">
        <v>182</v>
      </c>
      <c r="C529" t="s">
        <v>171</v>
      </c>
      <c r="D529">
        <v>936</v>
      </c>
      <c r="E529">
        <v>347.33334350585898</v>
      </c>
      <c r="F529" t="s">
        <v>180</v>
      </c>
    </row>
    <row r="530" spans="1:6" x14ac:dyDescent="0.35">
      <c r="A530">
        <v>57228</v>
      </c>
      <c r="B530" t="s">
        <v>182</v>
      </c>
      <c r="C530" t="s">
        <v>171</v>
      </c>
      <c r="D530">
        <v>934.66668701171795</v>
      </c>
      <c r="E530">
        <v>343.33334350585898</v>
      </c>
      <c r="F530" t="s">
        <v>180</v>
      </c>
    </row>
    <row r="531" spans="1:6" x14ac:dyDescent="0.35">
      <c r="A531">
        <v>57541</v>
      </c>
      <c r="B531" t="s">
        <v>182</v>
      </c>
      <c r="C531" t="s">
        <v>171</v>
      </c>
      <c r="D531">
        <v>931.33337402343705</v>
      </c>
      <c r="E531">
        <v>340.66668701171801</v>
      </c>
      <c r="F531" t="s">
        <v>180</v>
      </c>
    </row>
    <row r="532" spans="1:6" x14ac:dyDescent="0.35">
      <c r="A532">
        <v>57561</v>
      </c>
      <c r="B532" t="s">
        <v>182</v>
      </c>
      <c r="C532" t="s">
        <v>171</v>
      </c>
      <c r="D532">
        <v>925.33337402343705</v>
      </c>
      <c r="E532">
        <v>334.66668701171801</v>
      </c>
      <c r="F532" t="s">
        <v>180</v>
      </c>
    </row>
    <row r="533" spans="1:6" x14ac:dyDescent="0.35">
      <c r="A533">
        <v>57576</v>
      </c>
      <c r="B533" t="s">
        <v>182</v>
      </c>
      <c r="C533" t="s">
        <v>171</v>
      </c>
      <c r="D533">
        <v>916.66668701171795</v>
      </c>
      <c r="E533">
        <v>320</v>
      </c>
      <c r="F533" t="s">
        <v>180</v>
      </c>
    </row>
    <row r="534" spans="1:6" x14ac:dyDescent="0.35">
      <c r="A534">
        <v>57593</v>
      </c>
      <c r="B534" t="s">
        <v>182</v>
      </c>
      <c r="C534" t="s">
        <v>171</v>
      </c>
      <c r="D534">
        <v>906</v>
      </c>
      <c r="E534">
        <v>298.66668701171801</v>
      </c>
      <c r="F534" t="s">
        <v>180</v>
      </c>
    </row>
    <row r="535" spans="1:6" x14ac:dyDescent="0.35">
      <c r="A535">
        <v>57612</v>
      </c>
      <c r="B535" t="s">
        <v>182</v>
      </c>
      <c r="C535" t="s">
        <v>171</v>
      </c>
      <c r="D535">
        <v>893.33337402343705</v>
      </c>
      <c r="E535">
        <v>272</v>
      </c>
      <c r="F535" t="s">
        <v>180</v>
      </c>
    </row>
    <row r="536" spans="1:6" x14ac:dyDescent="0.35">
      <c r="A536">
        <v>57628</v>
      </c>
      <c r="B536" t="s">
        <v>182</v>
      </c>
      <c r="C536" t="s">
        <v>171</v>
      </c>
      <c r="D536">
        <v>888</v>
      </c>
      <c r="E536">
        <v>258</v>
      </c>
      <c r="F536" t="s">
        <v>180</v>
      </c>
    </row>
    <row r="537" spans="1:6" x14ac:dyDescent="0.35">
      <c r="A537">
        <v>57641</v>
      </c>
      <c r="B537" t="s">
        <v>182</v>
      </c>
      <c r="C537" t="s">
        <v>171</v>
      </c>
      <c r="D537">
        <v>885.33337402343705</v>
      </c>
      <c r="E537">
        <v>252</v>
      </c>
      <c r="F537" t="s">
        <v>180</v>
      </c>
    </row>
    <row r="538" spans="1:6" x14ac:dyDescent="0.35">
      <c r="A538">
        <v>57657</v>
      </c>
      <c r="B538" t="s">
        <v>182</v>
      </c>
      <c r="C538" t="s">
        <v>171</v>
      </c>
      <c r="D538">
        <v>883.33337402343705</v>
      </c>
      <c r="E538">
        <v>246</v>
      </c>
      <c r="F538" t="s">
        <v>180</v>
      </c>
    </row>
    <row r="539" spans="1:6" x14ac:dyDescent="0.35">
      <c r="A539">
        <v>57676</v>
      </c>
      <c r="B539" t="s">
        <v>182</v>
      </c>
      <c r="C539" t="s">
        <v>171</v>
      </c>
      <c r="D539">
        <v>883.33337402343705</v>
      </c>
      <c r="E539">
        <v>241.33334350585901</v>
      </c>
      <c r="F539" t="s">
        <v>180</v>
      </c>
    </row>
    <row r="540" spans="1:6" x14ac:dyDescent="0.35">
      <c r="A540">
        <v>57692</v>
      </c>
      <c r="B540" t="s">
        <v>182</v>
      </c>
      <c r="C540" t="s">
        <v>171</v>
      </c>
      <c r="D540">
        <v>883.33337402343705</v>
      </c>
      <c r="E540">
        <v>238</v>
      </c>
      <c r="F540" t="s">
        <v>180</v>
      </c>
    </row>
    <row r="541" spans="1:6" x14ac:dyDescent="0.35">
      <c r="A541">
        <v>57710</v>
      </c>
      <c r="B541" t="s">
        <v>182</v>
      </c>
      <c r="C541" t="s">
        <v>171</v>
      </c>
      <c r="D541">
        <v>884.66668701171795</v>
      </c>
      <c r="E541">
        <v>234</v>
      </c>
      <c r="F541" t="s">
        <v>180</v>
      </c>
    </row>
    <row r="542" spans="1:6" x14ac:dyDescent="0.35">
      <c r="A542">
        <v>57728</v>
      </c>
      <c r="B542" t="s">
        <v>182</v>
      </c>
      <c r="C542" t="s">
        <v>171</v>
      </c>
      <c r="D542">
        <v>884.66668701171795</v>
      </c>
      <c r="E542">
        <v>232</v>
      </c>
      <c r="F542" t="s">
        <v>180</v>
      </c>
    </row>
    <row r="543" spans="1:6" x14ac:dyDescent="0.35">
      <c r="A543">
        <v>57864</v>
      </c>
      <c r="B543" t="s">
        <v>182</v>
      </c>
      <c r="C543" t="s">
        <v>171</v>
      </c>
      <c r="D543">
        <v>884.66668701171795</v>
      </c>
      <c r="E543">
        <v>232.66668701171801</v>
      </c>
      <c r="F543" t="s">
        <v>180</v>
      </c>
    </row>
    <row r="544" spans="1:6" x14ac:dyDescent="0.35">
      <c r="A544">
        <v>58287</v>
      </c>
      <c r="B544" t="s">
        <v>182</v>
      </c>
      <c r="C544" t="s">
        <v>171</v>
      </c>
      <c r="D544">
        <v>884.66668701171795</v>
      </c>
      <c r="E544">
        <v>233.33334350585901</v>
      </c>
      <c r="F544" t="s">
        <v>180</v>
      </c>
    </row>
    <row r="545" spans="1:6" x14ac:dyDescent="0.35">
      <c r="A545">
        <v>58712</v>
      </c>
      <c r="B545" t="s">
        <v>182</v>
      </c>
      <c r="C545" t="s">
        <v>171</v>
      </c>
      <c r="D545">
        <v>884.66668701171795</v>
      </c>
      <c r="E545">
        <v>233.33334350585901</v>
      </c>
      <c r="F545" t="s">
        <v>180</v>
      </c>
    </row>
    <row r="546" spans="1:6" x14ac:dyDescent="0.35">
      <c r="A546">
        <v>58728</v>
      </c>
      <c r="B546" t="s">
        <v>182</v>
      </c>
      <c r="C546" t="s">
        <v>171</v>
      </c>
      <c r="D546">
        <v>884.66668701171795</v>
      </c>
      <c r="E546">
        <v>233.33334350585901</v>
      </c>
      <c r="F546" t="s">
        <v>180</v>
      </c>
    </row>
    <row r="547" spans="1:6" x14ac:dyDescent="0.35">
      <c r="A547">
        <v>58895</v>
      </c>
      <c r="B547" t="s">
        <v>182</v>
      </c>
      <c r="C547" t="s">
        <v>171</v>
      </c>
      <c r="D547">
        <v>884.66668701171795</v>
      </c>
      <c r="E547">
        <v>233.33334350585901</v>
      </c>
      <c r="F547" t="s">
        <v>180</v>
      </c>
    </row>
    <row r="548" spans="1:6" x14ac:dyDescent="0.35">
      <c r="A548">
        <v>60510</v>
      </c>
      <c r="B548" t="s">
        <v>182</v>
      </c>
      <c r="C548" t="s">
        <v>171</v>
      </c>
      <c r="D548">
        <v>884.66668701171795</v>
      </c>
      <c r="E548">
        <v>234</v>
      </c>
      <c r="F548" t="s">
        <v>180</v>
      </c>
    </row>
    <row r="549" spans="1:6" x14ac:dyDescent="0.35">
      <c r="A549">
        <v>65306</v>
      </c>
      <c r="B549" t="s">
        <v>182</v>
      </c>
      <c r="C549" t="s">
        <v>171</v>
      </c>
      <c r="D549">
        <v>886</v>
      </c>
      <c r="E549">
        <v>234</v>
      </c>
      <c r="F549" t="s">
        <v>180</v>
      </c>
    </row>
    <row r="550" spans="1:6" x14ac:dyDescent="0.35">
      <c r="A550">
        <v>65325</v>
      </c>
      <c r="B550" t="s">
        <v>182</v>
      </c>
      <c r="C550" t="s">
        <v>171</v>
      </c>
      <c r="D550">
        <v>892</v>
      </c>
      <c r="E550">
        <v>234</v>
      </c>
      <c r="F550" t="s">
        <v>180</v>
      </c>
    </row>
    <row r="551" spans="1:6" x14ac:dyDescent="0.35">
      <c r="A551">
        <v>65341</v>
      </c>
      <c r="B551" t="s">
        <v>182</v>
      </c>
      <c r="C551" t="s">
        <v>171</v>
      </c>
      <c r="D551">
        <v>903.33337402343705</v>
      </c>
      <c r="E551">
        <v>234</v>
      </c>
      <c r="F551" t="s">
        <v>180</v>
      </c>
    </row>
    <row r="552" spans="1:6" x14ac:dyDescent="0.35">
      <c r="A552">
        <v>65358</v>
      </c>
      <c r="B552" t="s">
        <v>182</v>
      </c>
      <c r="C552" t="s">
        <v>171</v>
      </c>
      <c r="D552">
        <v>919.33337402343705</v>
      </c>
      <c r="E552">
        <v>230</v>
      </c>
      <c r="F552" t="s">
        <v>180</v>
      </c>
    </row>
    <row r="553" spans="1:6" x14ac:dyDescent="0.35">
      <c r="A553">
        <v>65376</v>
      </c>
      <c r="B553" t="s">
        <v>182</v>
      </c>
      <c r="C553" t="s">
        <v>171</v>
      </c>
      <c r="D553">
        <v>929.33337402343705</v>
      </c>
      <c r="E553">
        <v>224</v>
      </c>
      <c r="F553" t="s">
        <v>180</v>
      </c>
    </row>
    <row r="554" spans="1:6" x14ac:dyDescent="0.35">
      <c r="A554">
        <v>65390</v>
      </c>
      <c r="B554" t="s">
        <v>182</v>
      </c>
      <c r="C554" t="s">
        <v>171</v>
      </c>
      <c r="D554">
        <v>931.33337402343705</v>
      </c>
      <c r="E554">
        <v>221.33334350585901</v>
      </c>
      <c r="F554" t="s">
        <v>180</v>
      </c>
    </row>
    <row r="555" spans="1:6" x14ac:dyDescent="0.35">
      <c r="A555">
        <v>65405</v>
      </c>
      <c r="B555" t="s">
        <v>182</v>
      </c>
      <c r="C555" t="s">
        <v>171</v>
      </c>
      <c r="D555">
        <v>931.33337402343705</v>
      </c>
      <c r="E555">
        <v>220</v>
      </c>
      <c r="F555" t="s">
        <v>180</v>
      </c>
    </row>
    <row r="556" spans="1:6" x14ac:dyDescent="0.35">
      <c r="A556">
        <v>65458</v>
      </c>
      <c r="B556" t="s">
        <v>182</v>
      </c>
      <c r="C556" t="s">
        <v>171</v>
      </c>
      <c r="D556">
        <v>930.66668701171795</v>
      </c>
      <c r="E556">
        <v>220</v>
      </c>
      <c r="F556" t="s">
        <v>180</v>
      </c>
    </row>
    <row r="557" spans="1:6" x14ac:dyDescent="0.35">
      <c r="A557">
        <v>65476</v>
      </c>
      <c r="B557" t="s">
        <v>182</v>
      </c>
      <c r="C557" t="s">
        <v>171</v>
      </c>
      <c r="D557">
        <v>930</v>
      </c>
      <c r="E557">
        <v>220.66668701171801</v>
      </c>
      <c r="F557" t="s">
        <v>180</v>
      </c>
    </row>
    <row r="558" spans="1:6" x14ac:dyDescent="0.35">
      <c r="A558">
        <v>65485</v>
      </c>
      <c r="B558" t="s">
        <v>182</v>
      </c>
      <c r="C558" t="s">
        <v>171</v>
      </c>
      <c r="D558">
        <v>929.33337402343705</v>
      </c>
      <c r="E558">
        <v>222.66668701171801</v>
      </c>
      <c r="F558" t="s">
        <v>180</v>
      </c>
    </row>
    <row r="559" spans="1:6" x14ac:dyDescent="0.35">
      <c r="A559">
        <v>65526</v>
      </c>
      <c r="B559" t="s">
        <v>182</v>
      </c>
      <c r="C559" t="s">
        <v>171</v>
      </c>
      <c r="D559">
        <v>924</v>
      </c>
      <c r="E559">
        <v>242.66668701171801</v>
      </c>
      <c r="F559" t="s">
        <v>180</v>
      </c>
    </row>
    <row r="560" spans="1:6" x14ac:dyDescent="0.35">
      <c r="A560">
        <v>65541</v>
      </c>
      <c r="B560" t="s">
        <v>182</v>
      </c>
      <c r="C560" t="s">
        <v>171</v>
      </c>
      <c r="D560">
        <v>924</v>
      </c>
      <c r="E560">
        <v>252.66668701171801</v>
      </c>
      <c r="F560" t="s">
        <v>180</v>
      </c>
    </row>
    <row r="561" spans="1:6" x14ac:dyDescent="0.35">
      <c r="A561">
        <v>65558</v>
      </c>
      <c r="B561" t="s">
        <v>182</v>
      </c>
      <c r="C561" t="s">
        <v>171</v>
      </c>
      <c r="D561">
        <v>926</v>
      </c>
      <c r="E561">
        <v>258</v>
      </c>
      <c r="F561" t="s">
        <v>180</v>
      </c>
    </row>
    <row r="562" spans="1:6" x14ac:dyDescent="0.35">
      <c r="A562">
        <v>65576</v>
      </c>
      <c r="B562" t="s">
        <v>182</v>
      </c>
      <c r="C562" t="s">
        <v>171</v>
      </c>
      <c r="D562">
        <v>930</v>
      </c>
      <c r="E562">
        <v>260.66668701171801</v>
      </c>
      <c r="F562" t="s">
        <v>180</v>
      </c>
    </row>
    <row r="563" spans="1:6" x14ac:dyDescent="0.35">
      <c r="A563">
        <v>65585</v>
      </c>
      <c r="B563" t="s">
        <v>182</v>
      </c>
      <c r="C563" t="s">
        <v>171</v>
      </c>
      <c r="D563">
        <v>933.33337402343705</v>
      </c>
      <c r="E563">
        <v>260.66668701171801</v>
      </c>
      <c r="F563" t="s">
        <v>180</v>
      </c>
    </row>
    <row r="564" spans="1:6" x14ac:dyDescent="0.35">
      <c r="A564">
        <v>65606</v>
      </c>
      <c r="B564" t="s">
        <v>182</v>
      </c>
      <c r="C564" t="s">
        <v>171</v>
      </c>
      <c r="D564">
        <v>935.33337402343705</v>
      </c>
      <c r="E564">
        <v>257.33334350585898</v>
      </c>
      <c r="F564" t="s">
        <v>180</v>
      </c>
    </row>
    <row r="565" spans="1:6" x14ac:dyDescent="0.35">
      <c r="A565">
        <v>65623</v>
      </c>
      <c r="B565" t="s">
        <v>182</v>
      </c>
      <c r="C565" t="s">
        <v>171</v>
      </c>
      <c r="D565">
        <v>936</v>
      </c>
      <c r="E565">
        <v>253.33334350585901</v>
      </c>
      <c r="F565" t="s">
        <v>180</v>
      </c>
    </row>
    <row r="566" spans="1:6" x14ac:dyDescent="0.35">
      <c r="A566">
        <v>65641</v>
      </c>
      <c r="B566" t="s">
        <v>182</v>
      </c>
      <c r="C566" t="s">
        <v>171</v>
      </c>
      <c r="D566">
        <v>936</v>
      </c>
      <c r="E566">
        <v>250.66668701171801</v>
      </c>
      <c r="F566" t="s">
        <v>180</v>
      </c>
    </row>
    <row r="567" spans="1:6" x14ac:dyDescent="0.35">
      <c r="A567">
        <v>65657</v>
      </c>
      <c r="B567" t="s">
        <v>182</v>
      </c>
      <c r="C567" t="s">
        <v>171</v>
      </c>
      <c r="D567">
        <v>934</v>
      </c>
      <c r="E567">
        <v>248.66668701171801</v>
      </c>
      <c r="F567" t="s">
        <v>180</v>
      </c>
    </row>
    <row r="568" spans="1:6" x14ac:dyDescent="0.35">
      <c r="A568">
        <v>65676</v>
      </c>
      <c r="B568" t="s">
        <v>182</v>
      </c>
      <c r="C568" t="s">
        <v>171</v>
      </c>
      <c r="D568">
        <v>928.66668701171795</v>
      </c>
      <c r="E568">
        <v>246</v>
      </c>
      <c r="F568" t="s">
        <v>180</v>
      </c>
    </row>
    <row r="569" spans="1:6" x14ac:dyDescent="0.35">
      <c r="A569">
        <v>65687</v>
      </c>
      <c r="B569" t="s">
        <v>182</v>
      </c>
      <c r="C569" t="s">
        <v>171</v>
      </c>
      <c r="D569">
        <v>924</v>
      </c>
      <c r="E569">
        <v>245.33334350585901</v>
      </c>
      <c r="F569" t="s">
        <v>180</v>
      </c>
    </row>
    <row r="570" spans="1:6" x14ac:dyDescent="0.35">
      <c r="A570">
        <v>65706</v>
      </c>
      <c r="B570" t="s">
        <v>182</v>
      </c>
      <c r="C570" t="s">
        <v>171</v>
      </c>
      <c r="D570">
        <v>914.66668701171795</v>
      </c>
      <c r="E570">
        <v>245.33334350585901</v>
      </c>
      <c r="F570" t="s">
        <v>180</v>
      </c>
    </row>
    <row r="571" spans="1:6" x14ac:dyDescent="0.35">
      <c r="A571">
        <v>65723</v>
      </c>
      <c r="B571" t="s">
        <v>182</v>
      </c>
      <c r="C571" t="s">
        <v>171</v>
      </c>
      <c r="D571">
        <v>907.33337402343705</v>
      </c>
      <c r="E571">
        <v>247.33334350585901</v>
      </c>
      <c r="F571" t="s">
        <v>180</v>
      </c>
    </row>
    <row r="572" spans="1:6" x14ac:dyDescent="0.35">
      <c r="A572">
        <v>65742</v>
      </c>
      <c r="B572" t="s">
        <v>182</v>
      </c>
      <c r="C572" t="s">
        <v>171</v>
      </c>
      <c r="D572">
        <v>902.66668701171795</v>
      </c>
      <c r="E572">
        <v>251.33334350585901</v>
      </c>
      <c r="F572" t="s">
        <v>180</v>
      </c>
    </row>
    <row r="573" spans="1:6" x14ac:dyDescent="0.35">
      <c r="A573">
        <v>65758</v>
      </c>
      <c r="B573" t="s">
        <v>182</v>
      </c>
      <c r="C573" t="s">
        <v>171</v>
      </c>
      <c r="D573">
        <v>902.66668701171795</v>
      </c>
      <c r="E573">
        <v>252.66668701171801</v>
      </c>
      <c r="F573" t="s">
        <v>180</v>
      </c>
    </row>
    <row r="574" spans="1:6" x14ac:dyDescent="0.35">
      <c r="A574">
        <v>65772</v>
      </c>
      <c r="B574" t="s">
        <v>182</v>
      </c>
      <c r="C574" t="s">
        <v>171</v>
      </c>
      <c r="D574">
        <v>902.66668701171795</v>
      </c>
      <c r="E574">
        <v>253.33334350585901</v>
      </c>
      <c r="F574" t="s">
        <v>180</v>
      </c>
    </row>
    <row r="575" spans="1:6" x14ac:dyDescent="0.35">
      <c r="A575">
        <v>65804</v>
      </c>
      <c r="B575" t="s">
        <v>182</v>
      </c>
      <c r="C575" t="s">
        <v>171</v>
      </c>
      <c r="D575">
        <v>905.33337402343705</v>
      </c>
      <c r="E575">
        <v>252.66668701171801</v>
      </c>
      <c r="F575" t="s">
        <v>180</v>
      </c>
    </row>
    <row r="576" spans="1:6" x14ac:dyDescent="0.35">
      <c r="A576">
        <v>65823</v>
      </c>
      <c r="B576" t="s">
        <v>182</v>
      </c>
      <c r="C576" t="s">
        <v>171</v>
      </c>
      <c r="D576">
        <v>906.66668701171795</v>
      </c>
      <c r="E576">
        <v>250.66668701171801</v>
      </c>
      <c r="F576" t="s">
        <v>180</v>
      </c>
    </row>
    <row r="577" spans="1:6" x14ac:dyDescent="0.35">
      <c r="A577">
        <v>65858</v>
      </c>
      <c r="B577" t="s">
        <v>182</v>
      </c>
      <c r="C577" t="s">
        <v>171</v>
      </c>
      <c r="D577">
        <v>906</v>
      </c>
      <c r="E577">
        <v>247.33334350585901</v>
      </c>
      <c r="F577" t="s">
        <v>180</v>
      </c>
    </row>
    <row r="578" spans="1:6" x14ac:dyDescent="0.35">
      <c r="A578">
        <v>65872</v>
      </c>
      <c r="B578" t="s">
        <v>182</v>
      </c>
      <c r="C578" t="s">
        <v>171</v>
      </c>
      <c r="D578">
        <v>904.66668701171795</v>
      </c>
      <c r="E578">
        <v>246.66668701171801</v>
      </c>
      <c r="F578" t="s">
        <v>180</v>
      </c>
    </row>
    <row r="579" spans="1:6" x14ac:dyDescent="0.35">
      <c r="A579">
        <v>65887</v>
      </c>
      <c r="B579" t="s">
        <v>182</v>
      </c>
      <c r="C579" t="s">
        <v>171</v>
      </c>
      <c r="D579">
        <v>896.66668701171795</v>
      </c>
      <c r="E579">
        <v>248</v>
      </c>
      <c r="F579" t="s">
        <v>180</v>
      </c>
    </row>
    <row r="580" spans="1:6" x14ac:dyDescent="0.35">
      <c r="A580">
        <v>65907</v>
      </c>
      <c r="B580" t="s">
        <v>182</v>
      </c>
      <c r="C580" t="s">
        <v>171</v>
      </c>
      <c r="D580">
        <v>874</v>
      </c>
      <c r="E580">
        <v>260.66668701171801</v>
      </c>
      <c r="F580" t="s">
        <v>180</v>
      </c>
    </row>
    <row r="581" spans="1:6" x14ac:dyDescent="0.35">
      <c r="A581">
        <v>65923</v>
      </c>
      <c r="B581" t="s">
        <v>182</v>
      </c>
      <c r="C581" t="s">
        <v>171</v>
      </c>
      <c r="D581">
        <v>834</v>
      </c>
      <c r="E581">
        <v>290.66668701171801</v>
      </c>
      <c r="F581" t="s">
        <v>180</v>
      </c>
    </row>
    <row r="582" spans="1:6" x14ac:dyDescent="0.35">
      <c r="A582">
        <v>65942</v>
      </c>
      <c r="B582" t="s">
        <v>182</v>
      </c>
      <c r="C582" t="s">
        <v>171</v>
      </c>
      <c r="D582">
        <v>784.66668701171795</v>
      </c>
      <c r="E582">
        <v>334</v>
      </c>
      <c r="F582" t="s">
        <v>180</v>
      </c>
    </row>
    <row r="583" spans="1:6" x14ac:dyDescent="0.35">
      <c r="A583">
        <v>65953</v>
      </c>
      <c r="B583" t="s">
        <v>182</v>
      </c>
      <c r="C583" t="s">
        <v>171</v>
      </c>
      <c r="D583">
        <v>758.66668701171795</v>
      </c>
      <c r="E583">
        <v>358.66668701171801</v>
      </c>
      <c r="F583" t="s">
        <v>180</v>
      </c>
    </row>
    <row r="584" spans="1:6" x14ac:dyDescent="0.35">
      <c r="A584">
        <v>65972</v>
      </c>
      <c r="B584" t="s">
        <v>182</v>
      </c>
      <c r="C584" t="s">
        <v>171</v>
      </c>
      <c r="D584">
        <v>708</v>
      </c>
      <c r="E584">
        <v>407.33334350585898</v>
      </c>
      <c r="F584" t="s">
        <v>180</v>
      </c>
    </row>
    <row r="585" spans="1:6" x14ac:dyDescent="0.35">
      <c r="A585">
        <v>65987</v>
      </c>
      <c r="B585" t="s">
        <v>182</v>
      </c>
      <c r="C585" t="s">
        <v>171</v>
      </c>
      <c r="D585">
        <v>673.33337402343705</v>
      </c>
      <c r="E585">
        <v>437.33337402343699</v>
      </c>
      <c r="F585" t="s">
        <v>180</v>
      </c>
    </row>
    <row r="586" spans="1:6" x14ac:dyDescent="0.35">
      <c r="A586">
        <v>66007</v>
      </c>
      <c r="B586" t="s">
        <v>182</v>
      </c>
      <c r="C586" t="s">
        <v>171</v>
      </c>
      <c r="D586">
        <v>658</v>
      </c>
      <c r="E586">
        <v>445.33337402343699</v>
      </c>
      <c r="F586" t="s">
        <v>180</v>
      </c>
    </row>
    <row r="587" spans="1:6" x14ac:dyDescent="0.35">
      <c r="A587">
        <v>66018</v>
      </c>
      <c r="B587" t="s">
        <v>182</v>
      </c>
      <c r="C587" t="s">
        <v>171</v>
      </c>
      <c r="D587">
        <v>656.66668701171795</v>
      </c>
      <c r="E587">
        <v>445.33337402343699</v>
      </c>
      <c r="F587" t="s">
        <v>180</v>
      </c>
    </row>
    <row r="588" spans="1:6" x14ac:dyDescent="0.35">
      <c r="A588">
        <v>66032</v>
      </c>
      <c r="B588" t="s">
        <v>182</v>
      </c>
      <c r="C588" t="s">
        <v>171</v>
      </c>
      <c r="D588">
        <v>658</v>
      </c>
      <c r="E588">
        <v>442.66668701171801</v>
      </c>
      <c r="F588" t="s">
        <v>180</v>
      </c>
    </row>
    <row r="589" spans="1:6" x14ac:dyDescent="0.35">
      <c r="A589">
        <v>66159</v>
      </c>
      <c r="B589" t="s">
        <v>182</v>
      </c>
      <c r="C589" t="s">
        <v>171</v>
      </c>
      <c r="D589">
        <v>654</v>
      </c>
      <c r="E589">
        <v>443.33337402343699</v>
      </c>
      <c r="F589" t="s">
        <v>180</v>
      </c>
    </row>
    <row r="590" spans="1:6" x14ac:dyDescent="0.35">
      <c r="A590">
        <v>66174</v>
      </c>
      <c r="B590" t="s">
        <v>182</v>
      </c>
      <c r="C590" t="s">
        <v>171</v>
      </c>
      <c r="D590">
        <v>627.33337402343705</v>
      </c>
      <c r="E590">
        <v>456</v>
      </c>
      <c r="F590" t="s">
        <v>180</v>
      </c>
    </row>
    <row r="591" spans="1:6" x14ac:dyDescent="0.35">
      <c r="A591">
        <v>66191</v>
      </c>
      <c r="B591" t="s">
        <v>182</v>
      </c>
      <c r="C591" t="s">
        <v>171</v>
      </c>
      <c r="D591">
        <v>583.33337402343705</v>
      </c>
      <c r="E591">
        <v>472</v>
      </c>
      <c r="F591" t="s">
        <v>180</v>
      </c>
    </row>
    <row r="592" spans="1:6" x14ac:dyDescent="0.35">
      <c r="A592">
        <v>66204</v>
      </c>
      <c r="B592" t="s">
        <v>182</v>
      </c>
      <c r="C592" t="s">
        <v>171</v>
      </c>
      <c r="D592">
        <v>550</v>
      </c>
      <c r="E592">
        <v>482</v>
      </c>
      <c r="F592" t="s">
        <v>180</v>
      </c>
    </row>
    <row r="593" spans="1:6" x14ac:dyDescent="0.35">
      <c r="A593">
        <v>66220</v>
      </c>
      <c r="B593" t="s">
        <v>182</v>
      </c>
      <c r="C593" t="s">
        <v>171</v>
      </c>
      <c r="D593">
        <v>498.66668701171801</v>
      </c>
      <c r="E593">
        <v>494.66668701171801</v>
      </c>
      <c r="F593" t="s">
        <v>180</v>
      </c>
    </row>
    <row r="594" spans="1:6" x14ac:dyDescent="0.35">
      <c r="A594">
        <v>66239</v>
      </c>
      <c r="B594" t="s">
        <v>182</v>
      </c>
      <c r="C594" t="s">
        <v>171</v>
      </c>
      <c r="D594">
        <v>468</v>
      </c>
      <c r="E594">
        <v>502.66668701171801</v>
      </c>
      <c r="F594" t="s">
        <v>180</v>
      </c>
    </row>
    <row r="595" spans="1:6" x14ac:dyDescent="0.35">
      <c r="A595">
        <v>66255</v>
      </c>
      <c r="B595" t="s">
        <v>182</v>
      </c>
      <c r="C595" t="s">
        <v>171</v>
      </c>
      <c r="D595">
        <v>452</v>
      </c>
      <c r="E595">
        <v>508</v>
      </c>
      <c r="F595" t="s">
        <v>180</v>
      </c>
    </row>
    <row r="596" spans="1:6" x14ac:dyDescent="0.35">
      <c r="A596">
        <v>66274</v>
      </c>
      <c r="B596" t="s">
        <v>182</v>
      </c>
      <c r="C596" t="s">
        <v>171</v>
      </c>
      <c r="D596">
        <v>442.66668701171801</v>
      </c>
      <c r="E596">
        <v>510.66668701171801</v>
      </c>
      <c r="F596" t="s">
        <v>180</v>
      </c>
    </row>
    <row r="597" spans="1:6" x14ac:dyDescent="0.35">
      <c r="A597">
        <v>66291</v>
      </c>
      <c r="B597" t="s">
        <v>182</v>
      </c>
      <c r="C597" t="s">
        <v>171</v>
      </c>
      <c r="D597">
        <v>439.33334350585898</v>
      </c>
      <c r="E597">
        <v>513.33337402343705</v>
      </c>
      <c r="F597" t="s">
        <v>180</v>
      </c>
    </row>
    <row r="598" spans="1:6" x14ac:dyDescent="0.35">
      <c r="A598">
        <v>66304</v>
      </c>
      <c r="B598" t="s">
        <v>182</v>
      </c>
      <c r="C598" t="s">
        <v>171</v>
      </c>
      <c r="D598">
        <v>435.33334350585898</v>
      </c>
      <c r="E598">
        <v>514.66668701171795</v>
      </c>
      <c r="F598" t="s">
        <v>180</v>
      </c>
    </row>
    <row r="599" spans="1:6" x14ac:dyDescent="0.35">
      <c r="A599">
        <v>66320</v>
      </c>
      <c r="B599" t="s">
        <v>182</v>
      </c>
      <c r="C599" t="s">
        <v>171</v>
      </c>
      <c r="D599">
        <v>428</v>
      </c>
      <c r="E599">
        <v>518</v>
      </c>
      <c r="F599" t="s">
        <v>180</v>
      </c>
    </row>
    <row r="600" spans="1:6" x14ac:dyDescent="0.35">
      <c r="A600">
        <v>66339</v>
      </c>
      <c r="B600" t="s">
        <v>182</v>
      </c>
      <c r="C600" t="s">
        <v>171</v>
      </c>
      <c r="D600">
        <v>420.66668701171801</v>
      </c>
      <c r="E600">
        <v>521.33337402343705</v>
      </c>
      <c r="F600" t="s">
        <v>180</v>
      </c>
    </row>
    <row r="601" spans="1:6" x14ac:dyDescent="0.35">
      <c r="A601">
        <v>66355</v>
      </c>
      <c r="B601" t="s">
        <v>182</v>
      </c>
      <c r="C601" t="s">
        <v>171</v>
      </c>
      <c r="D601">
        <v>415.33334350585898</v>
      </c>
      <c r="E601">
        <v>522.66668701171795</v>
      </c>
      <c r="F601" t="s">
        <v>180</v>
      </c>
    </row>
    <row r="602" spans="1:6" x14ac:dyDescent="0.35">
      <c r="A602">
        <v>66373</v>
      </c>
      <c r="B602" t="s">
        <v>182</v>
      </c>
      <c r="C602" t="s">
        <v>171</v>
      </c>
      <c r="D602">
        <v>412</v>
      </c>
      <c r="E602">
        <v>522.66668701171795</v>
      </c>
      <c r="F602" t="s">
        <v>180</v>
      </c>
    </row>
    <row r="603" spans="1:6" x14ac:dyDescent="0.35">
      <c r="A603">
        <v>66401</v>
      </c>
      <c r="B603" t="s">
        <v>182</v>
      </c>
      <c r="C603" t="s">
        <v>171</v>
      </c>
      <c r="D603">
        <v>410.66668701171801</v>
      </c>
      <c r="E603">
        <v>521.33337402343705</v>
      </c>
      <c r="F603" t="s">
        <v>180</v>
      </c>
    </row>
    <row r="604" spans="1:6" x14ac:dyDescent="0.35">
      <c r="A604">
        <v>66418</v>
      </c>
      <c r="B604" t="s">
        <v>182</v>
      </c>
      <c r="C604" t="s">
        <v>171</v>
      </c>
      <c r="D604">
        <v>410.66668701171801</v>
      </c>
      <c r="E604">
        <v>520.66668701171795</v>
      </c>
      <c r="F604" t="s">
        <v>180</v>
      </c>
    </row>
    <row r="605" spans="1:6" x14ac:dyDescent="0.35">
      <c r="A605">
        <v>66437</v>
      </c>
      <c r="B605" t="s">
        <v>182</v>
      </c>
      <c r="C605" t="s">
        <v>171</v>
      </c>
      <c r="D605">
        <v>410.66668701171801</v>
      </c>
      <c r="E605">
        <v>519.33337402343705</v>
      </c>
      <c r="F605" t="s">
        <v>180</v>
      </c>
    </row>
    <row r="606" spans="1:6" x14ac:dyDescent="0.35">
      <c r="A606">
        <v>66475</v>
      </c>
      <c r="B606" t="s">
        <v>182</v>
      </c>
      <c r="C606" t="s">
        <v>171</v>
      </c>
      <c r="D606">
        <v>410.66668701171801</v>
      </c>
      <c r="E606">
        <v>518.66668701171795</v>
      </c>
      <c r="F606" t="s">
        <v>180</v>
      </c>
    </row>
    <row r="607" spans="1:6" x14ac:dyDescent="0.35">
      <c r="A607">
        <v>66510</v>
      </c>
      <c r="B607" t="s">
        <v>182</v>
      </c>
      <c r="C607" t="s">
        <v>171</v>
      </c>
      <c r="D607">
        <v>410</v>
      </c>
      <c r="E607">
        <v>518.66668701171795</v>
      </c>
      <c r="F607" t="s">
        <v>180</v>
      </c>
    </row>
    <row r="608" spans="1:6" x14ac:dyDescent="0.35">
      <c r="A608">
        <v>66576</v>
      </c>
      <c r="B608" t="s">
        <v>182</v>
      </c>
      <c r="C608" t="s">
        <v>171</v>
      </c>
      <c r="D608">
        <v>407.33334350585898</v>
      </c>
      <c r="E608">
        <v>520</v>
      </c>
      <c r="F608" t="s">
        <v>180</v>
      </c>
    </row>
    <row r="609" spans="1:6" x14ac:dyDescent="0.35">
      <c r="A609">
        <v>66592</v>
      </c>
      <c r="B609" t="s">
        <v>182</v>
      </c>
      <c r="C609" t="s">
        <v>171</v>
      </c>
      <c r="D609">
        <v>405.33334350585898</v>
      </c>
      <c r="E609">
        <v>520</v>
      </c>
      <c r="F609" t="s">
        <v>180</v>
      </c>
    </row>
    <row r="610" spans="1:6" x14ac:dyDescent="0.35">
      <c r="A610">
        <v>66610</v>
      </c>
      <c r="B610" t="s">
        <v>182</v>
      </c>
      <c r="C610" t="s">
        <v>171</v>
      </c>
      <c r="D610">
        <v>402</v>
      </c>
      <c r="E610">
        <v>520</v>
      </c>
      <c r="F610" t="s">
        <v>180</v>
      </c>
    </row>
    <row r="611" spans="1:6" x14ac:dyDescent="0.35">
      <c r="A611">
        <v>66621</v>
      </c>
      <c r="B611" t="s">
        <v>182</v>
      </c>
      <c r="C611" t="s">
        <v>171</v>
      </c>
      <c r="D611">
        <v>401.33334350585898</v>
      </c>
      <c r="E611">
        <v>520</v>
      </c>
      <c r="F611" t="s">
        <v>180</v>
      </c>
    </row>
    <row r="612" spans="1:6" x14ac:dyDescent="0.35">
      <c r="A612">
        <v>66629</v>
      </c>
      <c r="B612" t="s">
        <v>182</v>
      </c>
      <c r="C612" t="s">
        <v>171</v>
      </c>
      <c r="D612">
        <v>400.66668701171801</v>
      </c>
      <c r="E612">
        <v>520</v>
      </c>
      <c r="F612" t="s">
        <v>180</v>
      </c>
    </row>
    <row r="613" spans="1:6" x14ac:dyDescent="0.35">
      <c r="A613">
        <v>66646</v>
      </c>
      <c r="B613" t="s">
        <v>182</v>
      </c>
      <c r="C613" t="s">
        <v>171</v>
      </c>
      <c r="D613">
        <v>400</v>
      </c>
      <c r="E613">
        <v>519.33337402343705</v>
      </c>
      <c r="F613" t="s">
        <v>180</v>
      </c>
    </row>
    <row r="614" spans="1:6" x14ac:dyDescent="0.35">
      <c r="A614">
        <v>66792</v>
      </c>
      <c r="B614" t="s">
        <v>183</v>
      </c>
      <c r="C614" t="s">
        <v>171</v>
      </c>
      <c r="D614">
        <v>400</v>
      </c>
      <c r="E614">
        <v>519.33337402343705</v>
      </c>
      <c r="F614" t="s">
        <v>180</v>
      </c>
    </row>
    <row r="615" spans="1:6" x14ac:dyDescent="0.35">
      <c r="A615">
        <v>67728</v>
      </c>
      <c r="B615" t="s">
        <v>181</v>
      </c>
      <c r="C615" t="s">
        <v>169</v>
      </c>
      <c r="D615">
        <v>1166.66674804687</v>
      </c>
      <c r="E615">
        <v>332.66668701171801</v>
      </c>
      <c r="F615" t="s">
        <v>180</v>
      </c>
    </row>
    <row r="616" spans="1:6" x14ac:dyDescent="0.35">
      <c r="A616">
        <v>67736</v>
      </c>
      <c r="B616" t="s">
        <v>182</v>
      </c>
      <c r="C616" t="s">
        <v>169</v>
      </c>
      <c r="D616">
        <v>1166</v>
      </c>
      <c r="E616">
        <v>332.66668701171801</v>
      </c>
      <c r="F616" t="s">
        <v>180</v>
      </c>
    </row>
    <row r="617" spans="1:6" x14ac:dyDescent="0.35">
      <c r="A617">
        <v>67763</v>
      </c>
      <c r="B617" t="s">
        <v>182</v>
      </c>
      <c r="C617" t="s">
        <v>169</v>
      </c>
      <c r="D617">
        <v>1166</v>
      </c>
      <c r="E617">
        <v>332</v>
      </c>
      <c r="F617" t="s">
        <v>180</v>
      </c>
    </row>
    <row r="618" spans="1:6" x14ac:dyDescent="0.35">
      <c r="A618">
        <v>67792</v>
      </c>
      <c r="B618" t="s">
        <v>182</v>
      </c>
      <c r="C618" t="s">
        <v>169</v>
      </c>
      <c r="D618">
        <v>1165.33337402343</v>
      </c>
      <c r="E618">
        <v>327.33334350585898</v>
      </c>
      <c r="F618" t="s">
        <v>180</v>
      </c>
    </row>
    <row r="619" spans="1:6" x14ac:dyDescent="0.35">
      <c r="A619">
        <v>67808</v>
      </c>
      <c r="B619" t="s">
        <v>182</v>
      </c>
      <c r="C619" t="s">
        <v>169</v>
      </c>
      <c r="D619">
        <v>1164</v>
      </c>
      <c r="E619">
        <v>316</v>
      </c>
      <c r="F619" t="s">
        <v>180</v>
      </c>
    </row>
    <row r="620" spans="1:6" x14ac:dyDescent="0.35">
      <c r="A620">
        <v>67826</v>
      </c>
      <c r="B620" t="s">
        <v>182</v>
      </c>
      <c r="C620" t="s">
        <v>169</v>
      </c>
      <c r="D620">
        <v>1161.33337402343</v>
      </c>
      <c r="E620">
        <v>288.66668701171801</v>
      </c>
      <c r="F620" t="s">
        <v>180</v>
      </c>
    </row>
    <row r="621" spans="1:6" x14ac:dyDescent="0.35">
      <c r="A621">
        <v>67836</v>
      </c>
      <c r="B621" t="s">
        <v>182</v>
      </c>
      <c r="C621" t="s">
        <v>169</v>
      </c>
      <c r="D621">
        <v>1158</v>
      </c>
      <c r="E621">
        <v>268.66668701171801</v>
      </c>
      <c r="F621" t="s">
        <v>180</v>
      </c>
    </row>
    <row r="622" spans="1:6" x14ac:dyDescent="0.35">
      <c r="A622">
        <v>67856</v>
      </c>
      <c r="B622" t="s">
        <v>182</v>
      </c>
      <c r="C622" t="s">
        <v>169</v>
      </c>
      <c r="D622">
        <v>1153.33337402343</v>
      </c>
      <c r="E622">
        <v>243.33334350585901</v>
      </c>
      <c r="F622" t="s">
        <v>180</v>
      </c>
    </row>
    <row r="623" spans="1:6" x14ac:dyDescent="0.35">
      <c r="A623">
        <v>67891</v>
      </c>
      <c r="B623" t="s">
        <v>182</v>
      </c>
      <c r="C623" t="s">
        <v>169</v>
      </c>
      <c r="D623">
        <v>1142</v>
      </c>
      <c r="E623">
        <v>222.66668701171801</v>
      </c>
      <c r="F623" t="s">
        <v>180</v>
      </c>
    </row>
    <row r="624" spans="1:6" x14ac:dyDescent="0.35">
      <c r="A624">
        <v>67907</v>
      </c>
      <c r="B624" t="s">
        <v>182</v>
      </c>
      <c r="C624" t="s">
        <v>169</v>
      </c>
      <c r="D624">
        <v>1135.33337402343</v>
      </c>
      <c r="E624">
        <v>219.33334350585901</v>
      </c>
      <c r="F624" t="s">
        <v>180</v>
      </c>
    </row>
    <row r="625" spans="1:6" x14ac:dyDescent="0.35">
      <c r="A625">
        <v>67925</v>
      </c>
      <c r="B625" t="s">
        <v>182</v>
      </c>
      <c r="C625" t="s">
        <v>169</v>
      </c>
      <c r="D625">
        <v>1126</v>
      </c>
      <c r="E625">
        <v>217.33334350585901</v>
      </c>
      <c r="F625" t="s">
        <v>180</v>
      </c>
    </row>
    <row r="626" spans="1:6" x14ac:dyDescent="0.35">
      <c r="A626">
        <v>67936</v>
      </c>
      <c r="B626" t="s">
        <v>182</v>
      </c>
      <c r="C626" t="s">
        <v>169</v>
      </c>
      <c r="D626">
        <v>1118.66674804687</v>
      </c>
      <c r="E626">
        <v>216</v>
      </c>
      <c r="F626" t="s">
        <v>180</v>
      </c>
    </row>
    <row r="627" spans="1:6" x14ac:dyDescent="0.35">
      <c r="A627">
        <v>67956</v>
      </c>
      <c r="B627" t="s">
        <v>182</v>
      </c>
      <c r="C627" t="s">
        <v>169</v>
      </c>
      <c r="D627">
        <v>1104</v>
      </c>
      <c r="E627">
        <v>213.33334350585901</v>
      </c>
      <c r="F627" t="s">
        <v>180</v>
      </c>
    </row>
    <row r="628" spans="1:6" x14ac:dyDescent="0.35">
      <c r="A628">
        <v>67971</v>
      </c>
      <c r="B628" t="s">
        <v>182</v>
      </c>
      <c r="C628" t="s">
        <v>169</v>
      </c>
      <c r="D628">
        <v>1088</v>
      </c>
      <c r="E628">
        <v>213.33334350585901</v>
      </c>
      <c r="F628" t="s">
        <v>180</v>
      </c>
    </row>
    <row r="629" spans="1:6" x14ac:dyDescent="0.35">
      <c r="A629">
        <v>67992</v>
      </c>
      <c r="B629" t="s">
        <v>182</v>
      </c>
      <c r="C629" t="s">
        <v>169</v>
      </c>
      <c r="D629">
        <v>1076</v>
      </c>
      <c r="E629">
        <v>213.33334350585901</v>
      </c>
      <c r="F629" t="s">
        <v>180</v>
      </c>
    </row>
    <row r="630" spans="1:6" x14ac:dyDescent="0.35">
      <c r="A630">
        <v>68006</v>
      </c>
      <c r="B630" t="s">
        <v>182</v>
      </c>
      <c r="C630" t="s">
        <v>169</v>
      </c>
      <c r="D630">
        <v>1070</v>
      </c>
      <c r="E630">
        <v>213.33334350585901</v>
      </c>
      <c r="F630" t="s">
        <v>180</v>
      </c>
    </row>
    <row r="631" spans="1:6" x14ac:dyDescent="0.35">
      <c r="A631">
        <v>68023</v>
      </c>
      <c r="B631" t="s">
        <v>182</v>
      </c>
      <c r="C631" t="s">
        <v>169</v>
      </c>
      <c r="D631">
        <v>1068</v>
      </c>
      <c r="E631">
        <v>213.33334350585901</v>
      </c>
      <c r="F631" t="s">
        <v>180</v>
      </c>
    </row>
    <row r="632" spans="1:6" x14ac:dyDescent="0.35">
      <c r="A632">
        <v>68335</v>
      </c>
      <c r="B632" t="s">
        <v>182</v>
      </c>
      <c r="C632" t="s">
        <v>169</v>
      </c>
      <c r="D632">
        <v>1067.33337402343</v>
      </c>
      <c r="E632">
        <v>213.33334350585901</v>
      </c>
      <c r="F632" t="s">
        <v>180</v>
      </c>
    </row>
    <row r="633" spans="1:6" x14ac:dyDescent="0.35">
      <c r="A633">
        <v>68353</v>
      </c>
      <c r="B633" t="s">
        <v>182</v>
      </c>
      <c r="C633" t="s">
        <v>169</v>
      </c>
      <c r="D633">
        <v>1053.33337402343</v>
      </c>
      <c r="E633">
        <v>213.33334350585901</v>
      </c>
      <c r="F633" t="s">
        <v>180</v>
      </c>
    </row>
    <row r="634" spans="1:6" x14ac:dyDescent="0.35">
      <c r="A634">
        <v>68374</v>
      </c>
      <c r="B634" t="s">
        <v>182</v>
      </c>
      <c r="C634" t="s">
        <v>169</v>
      </c>
      <c r="D634">
        <v>1028.66674804687</v>
      </c>
      <c r="E634">
        <v>213.33334350585901</v>
      </c>
      <c r="F634" t="s">
        <v>180</v>
      </c>
    </row>
    <row r="635" spans="1:6" x14ac:dyDescent="0.35">
      <c r="A635">
        <v>68389</v>
      </c>
      <c r="B635" t="s">
        <v>182</v>
      </c>
      <c r="C635" t="s">
        <v>169</v>
      </c>
      <c r="D635">
        <v>1002</v>
      </c>
      <c r="E635">
        <v>212.66668701171801</v>
      </c>
      <c r="F635" t="s">
        <v>180</v>
      </c>
    </row>
    <row r="636" spans="1:6" x14ac:dyDescent="0.35">
      <c r="A636">
        <v>68406</v>
      </c>
      <c r="B636" t="s">
        <v>182</v>
      </c>
      <c r="C636" t="s">
        <v>169</v>
      </c>
      <c r="D636">
        <v>982.66668701171795</v>
      </c>
      <c r="E636">
        <v>212</v>
      </c>
      <c r="F636" t="s">
        <v>180</v>
      </c>
    </row>
    <row r="637" spans="1:6" x14ac:dyDescent="0.35">
      <c r="A637">
        <v>68424</v>
      </c>
      <c r="B637" t="s">
        <v>182</v>
      </c>
      <c r="C637" t="s">
        <v>169</v>
      </c>
      <c r="D637">
        <v>970.66668701171795</v>
      </c>
      <c r="E637">
        <v>212</v>
      </c>
      <c r="F637" t="s">
        <v>180</v>
      </c>
    </row>
    <row r="638" spans="1:6" x14ac:dyDescent="0.35">
      <c r="A638">
        <v>68442</v>
      </c>
      <c r="B638" t="s">
        <v>182</v>
      </c>
      <c r="C638" t="s">
        <v>169</v>
      </c>
      <c r="D638">
        <v>968</v>
      </c>
      <c r="E638">
        <v>212</v>
      </c>
      <c r="F638" t="s">
        <v>180</v>
      </c>
    </row>
    <row r="639" spans="1:6" x14ac:dyDescent="0.35">
      <c r="A639">
        <v>68488</v>
      </c>
      <c r="B639" t="s">
        <v>182</v>
      </c>
      <c r="C639" t="s">
        <v>169</v>
      </c>
      <c r="D639">
        <v>968.66668701171795</v>
      </c>
      <c r="E639">
        <v>212</v>
      </c>
      <c r="F639" t="s">
        <v>180</v>
      </c>
    </row>
    <row r="640" spans="1:6" x14ac:dyDescent="0.35">
      <c r="A640">
        <v>68497</v>
      </c>
      <c r="B640" t="s">
        <v>182</v>
      </c>
      <c r="C640" t="s">
        <v>169</v>
      </c>
      <c r="D640">
        <v>969.33337402343705</v>
      </c>
      <c r="E640">
        <v>212</v>
      </c>
      <c r="F640" t="s">
        <v>180</v>
      </c>
    </row>
    <row r="641" spans="1:6" x14ac:dyDescent="0.35">
      <c r="A641">
        <v>68552</v>
      </c>
      <c r="B641" t="s">
        <v>182</v>
      </c>
      <c r="C641" t="s">
        <v>169</v>
      </c>
      <c r="D641">
        <v>969.33337402343705</v>
      </c>
      <c r="E641">
        <v>211.33334350585901</v>
      </c>
      <c r="F641" t="s">
        <v>180</v>
      </c>
    </row>
    <row r="642" spans="1:6" x14ac:dyDescent="0.35">
      <c r="A642">
        <v>68560</v>
      </c>
      <c r="B642" t="s">
        <v>182</v>
      </c>
      <c r="C642" t="s">
        <v>169</v>
      </c>
      <c r="D642">
        <v>968.66668701171795</v>
      </c>
      <c r="E642">
        <v>211.33334350585901</v>
      </c>
      <c r="F642" t="s">
        <v>180</v>
      </c>
    </row>
    <row r="643" spans="1:6" x14ac:dyDescent="0.35">
      <c r="A643">
        <v>68625</v>
      </c>
      <c r="B643" t="s">
        <v>182</v>
      </c>
      <c r="C643" t="s">
        <v>169</v>
      </c>
      <c r="D643">
        <v>967.33337402343705</v>
      </c>
      <c r="E643">
        <v>211.33334350585901</v>
      </c>
      <c r="F643" t="s">
        <v>180</v>
      </c>
    </row>
    <row r="644" spans="1:6" x14ac:dyDescent="0.35">
      <c r="A644">
        <v>68655</v>
      </c>
      <c r="B644" t="s">
        <v>182</v>
      </c>
      <c r="C644" t="s">
        <v>169</v>
      </c>
      <c r="D644">
        <v>963.33337402343705</v>
      </c>
      <c r="E644">
        <v>211.33334350585901</v>
      </c>
      <c r="F644" t="s">
        <v>180</v>
      </c>
    </row>
    <row r="645" spans="1:6" x14ac:dyDescent="0.35">
      <c r="A645">
        <v>68671</v>
      </c>
      <c r="B645" t="s">
        <v>182</v>
      </c>
      <c r="C645" t="s">
        <v>169</v>
      </c>
      <c r="D645">
        <v>957.33337402343705</v>
      </c>
      <c r="E645">
        <v>211.33334350585901</v>
      </c>
      <c r="F645" t="s">
        <v>180</v>
      </c>
    </row>
    <row r="646" spans="1:6" x14ac:dyDescent="0.35">
      <c r="A646">
        <v>68689</v>
      </c>
      <c r="B646" t="s">
        <v>182</v>
      </c>
      <c r="C646" t="s">
        <v>169</v>
      </c>
      <c r="D646">
        <v>952</v>
      </c>
      <c r="E646">
        <v>211.33334350585901</v>
      </c>
      <c r="F646" t="s">
        <v>180</v>
      </c>
    </row>
    <row r="647" spans="1:6" x14ac:dyDescent="0.35">
      <c r="A647">
        <v>68707</v>
      </c>
      <c r="B647" t="s">
        <v>182</v>
      </c>
      <c r="C647" t="s">
        <v>169</v>
      </c>
      <c r="D647">
        <v>950</v>
      </c>
      <c r="E647">
        <v>212</v>
      </c>
      <c r="F647" t="s">
        <v>180</v>
      </c>
    </row>
    <row r="648" spans="1:6" x14ac:dyDescent="0.35">
      <c r="A648">
        <v>68725</v>
      </c>
      <c r="B648" t="s">
        <v>182</v>
      </c>
      <c r="C648" t="s">
        <v>169</v>
      </c>
      <c r="D648">
        <v>948</v>
      </c>
      <c r="E648">
        <v>212</v>
      </c>
      <c r="F648" t="s">
        <v>180</v>
      </c>
    </row>
    <row r="649" spans="1:6" x14ac:dyDescent="0.35">
      <c r="A649">
        <v>69116</v>
      </c>
      <c r="B649" t="s">
        <v>182</v>
      </c>
      <c r="C649" t="s">
        <v>169</v>
      </c>
      <c r="D649">
        <v>947.33337402343705</v>
      </c>
      <c r="E649">
        <v>212</v>
      </c>
      <c r="F649" t="s">
        <v>180</v>
      </c>
    </row>
    <row r="650" spans="1:6" x14ac:dyDescent="0.35">
      <c r="A650">
        <v>69141</v>
      </c>
      <c r="B650" t="s">
        <v>182</v>
      </c>
      <c r="C650" t="s">
        <v>169</v>
      </c>
      <c r="D650">
        <v>946.66668701171795</v>
      </c>
      <c r="E650">
        <v>212.66668701171801</v>
      </c>
      <c r="F650" t="s">
        <v>180</v>
      </c>
    </row>
    <row r="651" spans="1:6" x14ac:dyDescent="0.35">
      <c r="A651">
        <v>69151</v>
      </c>
      <c r="B651" t="s">
        <v>182</v>
      </c>
      <c r="C651" t="s">
        <v>169</v>
      </c>
      <c r="D651">
        <v>946</v>
      </c>
      <c r="E651">
        <v>213.33334350585901</v>
      </c>
      <c r="F651" t="s">
        <v>180</v>
      </c>
    </row>
    <row r="652" spans="1:6" x14ac:dyDescent="0.35">
      <c r="A652">
        <v>69208</v>
      </c>
      <c r="B652" t="s">
        <v>182</v>
      </c>
      <c r="C652" t="s">
        <v>169</v>
      </c>
      <c r="D652">
        <v>944.66668701171795</v>
      </c>
      <c r="E652">
        <v>214.66668701171801</v>
      </c>
      <c r="F652" t="s">
        <v>180</v>
      </c>
    </row>
    <row r="653" spans="1:6" x14ac:dyDescent="0.35">
      <c r="A653">
        <v>69222</v>
      </c>
      <c r="B653" t="s">
        <v>182</v>
      </c>
      <c r="C653" t="s">
        <v>169</v>
      </c>
      <c r="D653">
        <v>939.33337402343705</v>
      </c>
      <c r="E653">
        <v>218</v>
      </c>
      <c r="F653" t="s">
        <v>180</v>
      </c>
    </row>
    <row r="654" spans="1:6" x14ac:dyDescent="0.35">
      <c r="A654">
        <v>69241</v>
      </c>
      <c r="B654" t="s">
        <v>182</v>
      </c>
      <c r="C654" t="s">
        <v>169</v>
      </c>
      <c r="D654">
        <v>926.66668701171795</v>
      </c>
      <c r="E654">
        <v>224.66668701171801</v>
      </c>
      <c r="F654" t="s">
        <v>180</v>
      </c>
    </row>
    <row r="655" spans="1:6" x14ac:dyDescent="0.35">
      <c r="A655">
        <v>69257</v>
      </c>
      <c r="B655" t="s">
        <v>182</v>
      </c>
      <c r="C655" t="s">
        <v>169</v>
      </c>
      <c r="D655">
        <v>914.66668701171795</v>
      </c>
      <c r="E655">
        <v>231.33334350585901</v>
      </c>
      <c r="F655" t="s">
        <v>180</v>
      </c>
    </row>
    <row r="656" spans="1:6" x14ac:dyDescent="0.35">
      <c r="A656">
        <v>69275</v>
      </c>
      <c r="B656" t="s">
        <v>182</v>
      </c>
      <c r="C656" t="s">
        <v>169</v>
      </c>
      <c r="D656">
        <v>897.33337402343705</v>
      </c>
      <c r="E656">
        <v>241.33334350585901</v>
      </c>
      <c r="F656" t="s">
        <v>180</v>
      </c>
    </row>
    <row r="657" spans="1:6" x14ac:dyDescent="0.35">
      <c r="A657">
        <v>69286</v>
      </c>
      <c r="B657" t="s">
        <v>182</v>
      </c>
      <c r="C657" t="s">
        <v>169</v>
      </c>
      <c r="D657">
        <v>884.66668701171795</v>
      </c>
      <c r="E657">
        <v>248.66668701171801</v>
      </c>
      <c r="F657" t="s">
        <v>180</v>
      </c>
    </row>
    <row r="658" spans="1:6" x14ac:dyDescent="0.35">
      <c r="A658">
        <v>69307</v>
      </c>
      <c r="B658" t="s">
        <v>182</v>
      </c>
      <c r="C658" t="s">
        <v>169</v>
      </c>
      <c r="D658">
        <v>860.66668701171795</v>
      </c>
      <c r="E658">
        <v>262.66668701171801</v>
      </c>
      <c r="F658" t="s">
        <v>180</v>
      </c>
    </row>
    <row r="659" spans="1:6" x14ac:dyDescent="0.35">
      <c r="A659">
        <v>69322</v>
      </c>
      <c r="B659" t="s">
        <v>182</v>
      </c>
      <c r="C659" t="s">
        <v>169</v>
      </c>
      <c r="D659">
        <v>832</v>
      </c>
      <c r="E659">
        <v>282.66668701171801</v>
      </c>
      <c r="F659" t="s">
        <v>180</v>
      </c>
    </row>
    <row r="660" spans="1:6" x14ac:dyDescent="0.35">
      <c r="A660">
        <v>69339</v>
      </c>
      <c r="B660" t="s">
        <v>182</v>
      </c>
      <c r="C660" t="s">
        <v>169</v>
      </c>
      <c r="D660">
        <v>802</v>
      </c>
      <c r="E660">
        <v>300.66668701171801</v>
      </c>
      <c r="F660" t="s">
        <v>180</v>
      </c>
    </row>
    <row r="661" spans="1:6" x14ac:dyDescent="0.35">
      <c r="A661">
        <v>69358</v>
      </c>
      <c r="B661" t="s">
        <v>182</v>
      </c>
      <c r="C661" t="s">
        <v>169</v>
      </c>
      <c r="D661">
        <v>772.66668701171795</v>
      </c>
      <c r="E661">
        <v>320.66668701171801</v>
      </c>
      <c r="F661" t="s">
        <v>180</v>
      </c>
    </row>
    <row r="662" spans="1:6" x14ac:dyDescent="0.35">
      <c r="A662">
        <v>69368</v>
      </c>
      <c r="B662" t="s">
        <v>182</v>
      </c>
      <c r="C662" t="s">
        <v>169</v>
      </c>
      <c r="D662">
        <v>753.33337402343705</v>
      </c>
      <c r="E662">
        <v>332</v>
      </c>
      <c r="F662" t="s">
        <v>180</v>
      </c>
    </row>
    <row r="663" spans="1:6" x14ac:dyDescent="0.35">
      <c r="A663">
        <v>69387</v>
      </c>
      <c r="B663" t="s">
        <v>182</v>
      </c>
      <c r="C663" t="s">
        <v>169</v>
      </c>
      <c r="D663">
        <v>730.66668701171795</v>
      </c>
      <c r="E663">
        <v>347.33334350585898</v>
      </c>
      <c r="F663" t="s">
        <v>180</v>
      </c>
    </row>
    <row r="664" spans="1:6" x14ac:dyDescent="0.35">
      <c r="A664">
        <v>69407</v>
      </c>
      <c r="B664" t="s">
        <v>182</v>
      </c>
      <c r="C664" t="s">
        <v>169</v>
      </c>
      <c r="D664">
        <v>716</v>
      </c>
      <c r="E664">
        <v>360</v>
      </c>
      <c r="F664" t="s">
        <v>180</v>
      </c>
    </row>
    <row r="665" spans="1:6" x14ac:dyDescent="0.35">
      <c r="A665">
        <v>69423</v>
      </c>
      <c r="B665" t="s">
        <v>182</v>
      </c>
      <c r="C665" t="s">
        <v>169</v>
      </c>
      <c r="D665">
        <v>706</v>
      </c>
      <c r="E665">
        <v>368.66668701171801</v>
      </c>
      <c r="F665" t="s">
        <v>180</v>
      </c>
    </row>
    <row r="666" spans="1:6" x14ac:dyDescent="0.35">
      <c r="A666">
        <v>69440</v>
      </c>
      <c r="B666" t="s">
        <v>182</v>
      </c>
      <c r="C666" t="s">
        <v>169</v>
      </c>
      <c r="D666">
        <v>698.66668701171795</v>
      </c>
      <c r="E666">
        <v>374.66668701171801</v>
      </c>
      <c r="F666" t="s">
        <v>180</v>
      </c>
    </row>
    <row r="667" spans="1:6" x14ac:dyDescent="0.35">
      <c r="A667">
        <v>69468</v>
      </c>
      <c r="B667" t="s">
        <v>182</v>
      </c>
      <c r="C667" t="s">
        <v>169</v>
      </c>
      <c r="D667">
        <v>688</v>
      </c>
      <c r="E667">
        <v>382</v>
      </c>
      <c r="F667" t="s">
        <v>180</v>
      </c>
    </row>
    <row r="668" spans="1:6" x14ac:dyDescent="0.35">
      <c r="A668">
        <v>69487</v>
      </c>
      <c r="B668" t="s">
        <v>182</v>
      </c>
      <c r="C668" t="s">
        <v>169</v>
      </c>
      <c r="D668">
        <v>684.66668701171795</v>
      </c>
      <c r="E668">
        <v>384.66668701171801</v>
      </c>
      <c r="F668" t="s">
        <v>180</v>
      </c>
    </row>
    <row r="669" spans="1:6" x14ac:dyDescent="0.35">
      <c r="A669">
        <v>69504</v>
      </c>
      <c r="B669" t="s">
        <v>182</v>
      </c>
      <c r="C669" t="s">
        <v>169</v>
      </c>
      <c r="D669">
        <v>682.66668701171795</v>
      </c>
      <c r="E669">
        <v>385.33334350585898</v>
      </c>
      <c r="F669" t="s">
        <v>180</v>
      </c>
    </row>
    <row r="670" spans="1:6" x14ac:dyDescent="0.35">
      <c r="A670">
        <v>69523</v>
      </c>
      <c r="B670" t="s">
        <v>182</v>
      </c>
      <c r="C670" t="s">
        <v>169</v>
      </c>
      <c r="D670">
        <v>681.33337402343705</v>
      </c>
      <c r="E670">
        <v>385.33334350585898</v>
      </c>
      <c r="F670" t="s">
        <v>180</v>
      </c>
    </row>
    <row r="671" spans="1:6" x14ac:dyDescent="0.35">
      <c r="A671">
        <v>69575</v>
      </c>
      <c r="B671" t="s">
        <v>182</v>
      </c>
      <c r="C671" t="s">
        <v>169</v>
      </c>
      <c r="D671">
        <v>678.66668701171795</v>
      </c>
      <c r="E671">
        <v>385.33334350585898</v>
      </c>
      <c r="F671" t="s">
        <v>180</v>
      </c>
    </row>
    <row r="672" spans="1:6" x14ac:dyDescent="0.35">
      <c r="A672">
        <v>69587</v>
      </c>
      <c r="B672" t="s">
        <v>182</v>
      </c>
      <c r="C672" t="s">
        <v>169</v>
      </c>
      <c r="D672">
        <v>672</v>
      </c>
      <c r="E672">
        <v>386</v>
      </c>
      <c r="F672" t="s">
        <v>180</v>
      </c>
    </row>
    <row r="673" spans="1:6" x14ac:dyDescent="0.35">
      <c r="A673">
        <v>69607</v>
      </c>
      <c r="B673" t="s">
        <v>182</v>
      </c>
      <c r="C673" t="s">
        <v>169</v>
      </c>
      <c r="D673">
        <v>666</v>
      </c>
      <c r="E673">
        <v>386</v>
      </c>
      <c r="F673" t="s">
        <v>180</v>
      </c>
    </row>
    <row r="674" spans="1:6" x14ac:dyDescent="0.35">
      <c r="A674">
        <v>69623</v>
      </c>
      <c r="B674" t="s">
        <v>182</v>
      </c>
      <c r="C674" t="s">
        <v>169</v>
      </c>
      <c r="D674">
        <v>659.33337402343705</v>
      </c>
      <c r="E674">
        <v>386.66668701171801</v>
      </c>
      <c r="F674" t="s">
        <v>180</v>
      </c>
    </row>
    <row r="675" spans="1:6" x14ac:dyDescent="0.35">
      <c r="A675">
        <v>69640</v>
      </c>
      <c r="B675" t="s">
        <v>182</v>
      </c>
      <c r="C675" t="s">
        <v>169</v>
      </c>
      <c r="D675">
        <v>652.66668701171795</v>
      </c>
      <c r="E675">
        <v>387.33334350585898</v>
      </c>
      <c r="F675" t="s">
        <v>180</v>
      </c>
    </row>
    <row r="676" spans="1:6" x14ac:dyDescent="0.35">
      <c r="A676">
        <v>69668</v>
      </c>
      <c r="B676" t="s">
        <v>182</v>
      </c>
      <c r="C676" t="s">
        <v>169</v>
      </c>
      <c r="D676">
        <v>640.66668701171795</v>
      </c>
      <c r="E676">
        <v>387.33334350585898</v>
      </c>
      <c r="F676" t="s">
        <v>180</v>
      </c>
    </row>
    <row r="677" spans="1:6" x14ac:dyDescent="0.35">
      <c r="A677">
        <v>69687</v>
      </c>
      <c r="B677" t="s">
        <v>182</v>
      </c>
      <c r="C677" t="s">
        <v>169</v>
      </c>
      <c r="D677">
        <v>634</v>
      </c>
      <c r="E677">
        <v>387.33334350585898</v>
      </c>
      <c r="F677" t="s">
        <v>180</v>
      </c>
    </row>
    <row r="678" spans="1:6" x14ac:dyDescent="0.35">
      <c r="A678">
        <v>69708</v>
      </c>
      <c r="B678" t="s">
        <v>182</v>
      </c>
      <c r="C678" t="s">
        <v>169</v>
      </c>
      <c r="D678">
        <v>627.33337402343705</v>
      </c>
      <c r="E678">
        <v>387.33334350585898</v>
      </c>
      <c r="F678" t="s">
        <v>180</v>
      </c>
    </row>
    <row r="679" spans="1:6" x14ac:dyDescent="0.35">
      <c r="A679">
        <v>69723</v>
      </c>
      <c r="B679" t="s">
        <v>182</v>
      </c>
      <c r="C679" t="s">
        <v>169</v>
      </c>
      <c r="D679">
        <v>620.66668701171795</v>
      </c>
      <c r="E679">
        <v>387.33334350585898</v>
      </c>
      <c r="F679" t="s">
        <v>180</v>
      </c>
    </row>
    <row r="680" spans="1:6" x14ac:dyDescent="0.35">
      <c r="A680">
        <v>69741</v>
      </c>
      <c r="B680" t="s">
        <v>182</v>
      </c>
      <c r="C680" t="s">
        <v>169</v>
      </c>
      <c r="D680">
        <v>613.33337402343705</v>
      </c>
      <c r="E680">
        <v>388.66668701171801</v>
      </c>
      <c r="F680" t="s">
        <v>180</v>
      </c>
    </row>
    <row r="681" spans="1:6" x14ac:dyDescent="0.35">
      <c r="A681">
        <v>69753</v>
      </c>
      <c r="B681" t="s">
        <v>182</v>
      </c>
      <c r="C681" t="s">
        <v>169</v>
      </c>
      <c r="D681">
        <v>608.66668701171795</v>
      </c>
      <c r="E681">
        <v>389.33334350585898</v>
      </c>
      <c r="F681" t="s">
        <v>180</v>
      </c>
    </row>
    <row r="682" spans="1:6" x14ac:dyDescent="0.35">
      <c r="A682">
        <v>69787</v>
      </c>
      <c r="B682" t="s">
        <v>182</v>
      </c>
      <c r="C682" t="s">
        <v>169</v>
      </c>
      <c r="D682">
        <v>598.66668701171795</v>
      </c>
      <c r="E682">
        <v>389.33334350585898</v>
      </c>
      <c r="F682" t="s">
        <v>180</v>
      </c>
    </row>
    <row r="683" spans="1:6" x14ac:dyDescent="0.35">
      <c r="A683">
        <v>69808</v>
      </c>
      <c r="B683" t="s">
        <v>182</v>
      </c>
      <c r="C683" t="s">
        <v>169</v>
      </c>
      <c r="D683">
        <v>597.33337402343705</v>
      </c>
      <c r="E683">
        <v>389.33334350585898</v>
      </c>
      <c r="F683" t="s">
        <v>180</v>
      </c>
    </row>
    <row r="684" spans="1:6" x14ac:dyDescent="0.35">
      <c r="A684">
        <v>69850</v>
      </c>
      <c r="B684" t="s">
        <v>182</v>
      </c>
      <c r="C684" t="s">
        <v>169</v>
      </c>
      <c r="D684">
        <v>596</v>
      </c>
      <c r="E684">
        <v>389.33334350585898</v>
      </c>
      <c r="F684" t="s">
        <v>180</v>
      </c>
    </row>
    <row r="685" spans="1:6" x14ac:dyDescent="0.35">
      <c r="A685">
        <v>69868</v>
      </c>
      <c r="B685" t="s">
        <v>182</v>
      </c>
      <c r="C685" t="s">
        <v>169</v>
      </c>
      <c r="D685">
        <v>594</v>
      </c>
      <c r="E685">
        <v>390</v>
      </c>
      <c r="F685" t="s">
        <v>180</v>
      </c>
    </row>
    <row r="686" spans="1:6" x14ac:dyDescent="0.35">
      <c r="A686">
        <v>69887</v>
      </c>
      <c r="B686" t="s">
        <v>182</v>
      </c>
      <c r="C686" t="s">
        <v>169</v>
      </c>
      <c r="D686">
        <v>591.33337402343705</v>
      </c>
      <c r="E686">
        <v>390.66668701171801</v>
      </c>
      <c r="F686" t="s">
        <v>180</v>
      </c>
    </row>
    <row r="687" spans="1:6" x14ac:dyDescent="0.35">
      <c r="A687">
        <v>69924</v>
      </c>
      <c r="B687" t="s">
        <v>182</v>
      </c>
      <c r="C687" t="s">
        <v>169</v>
      </c>
      <c r="D687">
        <v>587.33337402343705</v>
      </c>
      <c r="E687">
        <v>390.66668701171801</v>
      </c>
      <c r="F687" t="s">
        <v>180</v>
      </c>
    </row>
    <row r="688" spans="1:6" x14ac:dyDescent="0.35">
      <c r="A688">
        <v>70090</v>
      </c>
      <c r="B688" t="s">
        <v>182</v>
      </c>
      <c r="C688" t="s">
        <v>169</v>
      </c>
      <c r="D688">
        <v>588</v>
      </c>
      <c r="E688">
        <v>390.66668701171801</v>
      </c>
      <c r="F688" t="s">
        <v>180</v>
      </c>
    </row>
    <row r="689" spans="1:6" x14ac:dyDescent="0.35">
      <c r="A689">
        <v>70305</v>
      </c>
      <c r="B689" t="s">
        <v>182</v>
      </c>
      <c r="C689" t="s">
        <v>169</v>
      </c>
      <c r="D689">
        <v>580.66668701171795</v>
      </c>
      <c r="E689">
        <v>390.66668701171801</v>
      </c>
      <c r="F689" t="s">
        <v>180</v>
      </c>
    </row>
    <row r="690" spans="1:6" x14ac:dyDescent="0.35">
      <c r="A690">
        <v>70322</v>
      </c>
      <c r="B690" t="s">
        <v>182</v>
      </c>
      <c r="C690" t="s">
        <v>169</v>
      </c>
      <c r="D690">
        <v>570.66668701171795</v>
      </c>
      <c r="E690">
        <v>390.66668701171801</v>
      </c>
      <c r="F690" t="s">
        <v>180</v>
      </c>
    </row>
    <row r="691" spans="1:6" x14ac:dyDescent="0.35">
      <c r="A691">
        <v>70336</v>
      </c>
      <c r="B691" t="s">
        <v>182</v>
      </c>
      <c r="C691" t="s">
        <v>169</v>
      </c>
      <c r="D691">
        <v>564.66668701171795</v>
      </c>
      <c r="E691">
        <v>390.66668701171801</v>
      </c>
      <c r="F691" t="s">
        <v>180</v>
      </c>
    </row>
    <row r="692" spans="1:6" x14ac:dyDescent="0.35">
      <c r="A692">
        <v>70355</v>
      </c>
      <c r="B692" t="s">
        <v>182</v>
      </c>
      <c r="C692" t="s">
        <v>169</v>
      </c>
      <c r="D692">
        <v>560</v>
      </c>
      <c r="E692">
        <v>389.33334350585898</v>
      </c>
      <c r="F692" t="s">
        <v>180</v>
      </c>
    </row>
    <row r="693" spans="1:6" x14ac:dyDescent="0.35">
      <c r="A693">
        <v>70371</v>
      </c>
      <c r="B693" t="s">
        <v>182</v>
      </c>
      <c r="C693" t="s">
        <v>169</v>
      </c>
      <c r="D693">
        <v>558</v>
      </c>
      <c r="E693">
        <v>389.33334350585898</v>
      </c>
      <c r="F693" t="s">
        <v>180</v>
      </c>
    </row>
    <row r="694" spans="1:6" x14ac:dyDescent="0.35">
      <c r="A694">
        <v>70389</v>
      </c>
      <c r="B694" t="s">
        <v>182</v>
      </c>
      <c r="C694" t="s">
        <v>169</v>
      </c>
      <c r="D694">
        <v>558</v>
      </c>
      <c r="E694">
        <v>388.66668701171801</v>
      </c>
      <c r="F694" t="s">
        <v>180</v>
      </c>
    </row>
    <row r="695" spans="1:6" x14ac:dyDescent="0.35">
      <c r="A695">
        <v>70467</v>
      </c>
      <c r="B695" t="s">
        <v>182</v>
      </c>
      <c r="C695" t="s">
        <v>169</v>
      </c>
      <c r="D695">
        <v>558</v>
      </c>
      <c r="E695">
        <v>389.33334350585898</v>
      </c>
      <c r="F695" t="s">
        <v>180</v>
      </c>
    </row>
    <row r="696" spans="1:6" x14ac:dyDescent="0.35">
      <c r="A696">
        <v>70576</v>
      </c>
      <c r="B696" t="s">
        <v>183</v>
      </c>
      <c r="C696" t="s">
        <v>169</v>
      </c>
      <c r="D696">
        <v>558</v>
      </c>
      <c r="E696">
        <v>389.33334350585898</v>
      </c>
      <c r="F696" t="s">
        <v>180</v>
      </c>
    </row>
    <row r="697" spans="1:6" x14ac:dyDescent="0.35">
      <c r="A697">
        <v>71566</v>
      </c>
      <c r="B697" t="s">
        <v>181</v>
      </c>
      <c r="C697" t="s">
        <v>172</v>
      </c>
      <c r="D697">
        <v>1151.33337402343</v>
      </c>
      <c r="E697">
        <v>491.33337402343699</v>
      </c>
      <c r="F697" t="s">
        <v>180</v>
      </c>
    </row>
    <row r="698" spans="1:6" x14ac:dyDescent="0.35">
      <c r="A698">
        <v>71574</v>
      </c>
      <c r="B698" t="s">
        <v>182</v>
      </c>
      <c r="C698" t="s">
        <v>172</v>
      </c>
      <c r="D698">
        <v>1150.66674804687</v>
      </c>
      <c r="E698">
        <v>491.33337402343699</v>
      </c>
      <c r="F698" t="s">
        <v>180</v>
      </c>
    </row>
    <row r="699" spans="1:6" x14ac:dyDescent="0.35">
      <c r="A699">
        <v>71584</v>
      </c>
      <c r="B699" t="s">
        <v>182</v>
      </c>
      <c r="C699" t="s">
        <v>172</v>
      </c>
      <c r="D699">
        <v>1149.33337402343</v>
      </c>
      <c r="E699">
        <v>490.66668701171801</v>
      </c>
      <c r="F699" t="s">
        <v>180</v>
      </c>
    </row>
    <row r="700" spans="1:6" x14ac:dyDescent="0.35">
      <c r="A700">
        <v>71604</v>
      </c>
      <c r="B700" t="s">
        <v>182</v>
      </c>
      <c r="C700" t="s">
        <v>172</v>
      </c>
      <c r="D700">
        <v>1142</v>
      </c>
      <c r="E700">
        <v>487.33337402343699</v>
      </c>
      <c r="F700" t="s">
        <v>180</v>
      </c>
    </row>
    <row r="701" spans="1:6" x14ac:dyDescent="0.35">
      <c r="A701">
        <v>71619</v>
      </c>
      <c r="B701" t="s">
        <v>182</v>
      </c>
      <c r="C701" t="s">
        <v>172</v>
      </c>
      <c r="D701">
        <v>1118</v>
      </c>
      <c r="E701">
        <v>473.33337402343699</v>
      </c>
      <c r="F701" t="s">
        <v>180</v>
      </c>
    </row>
    <row r="702" spans="1:6" x14ac:dyDescent="0.35">
      <c r="A702">
        <v>71639</v>
      </c>
      <c r="B702" t="s">
        <v>182</v>
      </c>
      <c r="C702" t="s">
        <v>172</v>
      </c>
      <c r="D702">
        <v>1075.33337402343</v>
      </c>
      <c r="E702">
        <v>444.66668701171801</v>
      </c>
      <c r="F702" t="s">
        <v>180</v>
      </c>
    </row>
    <row r="703" spans="1:6" x14ac:dyDescent="0.35">
      <c r="A703">
        <v>71655</v>
      </c>
      <c r="B703" t="s">
        <v>182</v>
      </c>
      <c r="C703" t="s">
        <v>172</v>
      </c>
      <c r="D703">
        <v>1027.33337402343</v>
      </c>
      <c r="E703">
        <v>414.66668701171801</v>
      </c>
      <c r="F703" t="s">
        <v>180</v>
      </c>
    </row>
    <row r="704" spans="1:6" x14ac:dyDescent="0.35">
      <c r="A704">
        <v>71673</v>
      </c>
      <c r="B704" t="s">
        <v>182</v>
      </c>
      <c r="C704" t="s">
        <v>172</v>
      </c>
      <c r="D704">
        <v>969.33337402343705</v>
      </c>
      <c r="E704">
        <v>380</v>
      </c>
      <c r="F704" t="s">
        <v>180</v>
      </c>
    </row>
    <row r="705" spans="1:6" x14ac:dyDescent="0.35">
      <c r="A705">
        <v>71684</v>
      </c>
      <c r="B705" t="s">
        <v>182</v>
      </c>
      <c r="C705" t="s">
        <v>172</v>
      </c>
      <c r="D705">
        <v>934.66668701171795</v>
      </c>
      <c r="E705">
        <v>360</v>
      </c>
      <c r="F705" t="s">
        <v>180</v>
      </c>
    </row>
    <row r="706" spans="1:6" x14ac:dyDescent="0.35">
      <c r="A706">
        <v>71705</v>
      </c>
      <c r="B706" t="s">
        <v>182</v>
      </c>
      <c r="C706" t="s">
        <v>172</v>
      </c>
      <c r="D706">
        <v>891.33337402343705</v>
      </c>
      <c r="E706">
        <v>334</v>
      </c>
      <c r="F706" t="s">
        <v>180</v>
      </c>
    </row>
    <row r="707" spans="1:6" x14ac:dyDescent="0.35">
      <c r="A707">
        <v>71720</v>
      </c>
      <c r="B707" t="s">
        <v>182</v>
      </c>
      <c r="C707" t="s">
        <v>172</v>
      </c>
      <c r="D707">
        <v>861.33337402343705</v>
      </c>
      <c r="E707">
        <v>310.66668701171801</v>
      </c>
      <c r="F707" t="s">
        <v>180</v>
      </c>
    </row>
    <row r="708" spans="1:6" x14ac:dyDescent="0.35">
      <c r="A708">
        <v>71740</v>
      </c>
      <c r="B708" t="s">
        <v>182</v>
      </c>
      <c r="C708" t="s">
        <v>172</v>
      </c>
      <c r="D708">
        <v>846.66668701171795</v>
      </c>
      <c r="E708">
        <v>295.33334350585898</v>
      </c>
      <c r="F708" t="s">
        <v>180</v>
      </c>
    </row>
    <row r="709" spans="1:6" x14ac:dyDescent="0.35">
      <c r="A709">
        <v>71755</v>
      </c>
      <c r="B709" t="s">
        <v>182</v>
      </c>
      <c r="C709" t="s">
        <v>172</v>
      </c>
      <c r="D709">
        <v>842</v>
      </c>
      <c r="E709">
        <v>292</v>
      </c>
      <c r="F709" t="s">
        <v>180</v>
      </c>
    </row>
    <row r="710" spans="1:6" x14ac:dyDescent="0.35">
      <c r="A710">
        <v>71760</v>
      </c>
      <c r="B710" t="s">
        <v>182</v>
      </c>
      <c r="C710" t="s">
        <v>172</v>
      </c>
      <c r="D710">
        <v>841.33337402343705</v>
      </c>
      <c r="E710">
        <v>291.33334350585898</v>
      </c>
      <c r="F710" t="s">
        <v>180</v>
      </c>
    </row>
    <row r="711" spans="1:6" x14ac:dyDescent="0.35">
      <c r="A711">
        <v>71921</v>
      </c>
      <c r="B711" t="s">
        <v>182</v>
      </c>
      <c r="C711" t="s">
        <v>172</v>
      </c>
      <c r="D711">
        <v>830.66668701171795</v>
      </c>
      <c r="E711">
        <v>288</v>
      </c>
      <c r="F711" t="s">
        <v>180</v>
      </c>
    </row>
    <row r="712" spans="1:6" x14ac:dyDescent="0.35">
      <c r="A712">
        <v>71938</v>
      </c>
      <c r="B712" t="s">
        <v>182</v>
      </c>
      <c r="C712" t="s">
        <v>172</v>
      </c>
      <c r="D712">
        <v>792</v>
      </c>
      <c r="E712">
        <v>272.66668701171801</v>
      </c>
      <c r="F712" t="s">
        <v>180</v>
      </c>
    </row>
    <row r="713" spans="1:6" x14ac:dyDescent="0.35">
      <c r="A713">
        <v>71956</v>
      </c>
      <c r="B713" t="s">
        <v>182</v>
      </c>
      <c r="C713" t="s">
        <v>172</v>
      </c>
      <c r="D713">
        <v>732</v>
      </c>
      <c r="E713">
        <v>262</v>
      </c>
      <c r="F713" t="s">
        <v>180</v>
      </c>
    </row>
    <row r="714" spans="1:6" x14ac:dyDescent="0.35">
      <c r="A714">
        <v>71974</v>
      </c>
      <c r="B714" t="s">
        <v>182</v>
      </c>
      <c r="C714" t="s">
        <v>172</v>
      </c>
      <c r="D714">
        <v>672</v>
      </c>
      <c r="E714">
        <v>255.33334350585901</v>
      </c>
      <c r="F714" t="s">
        <v>180</v>
      </c>
    </row>
    <row r="715" spans="1:6" x14ac:dyDescent="0.35">
      <c r="A715">
        <v>71986</v>
      </c>
      <c r="B715" t="s">
        <v>182</v>
      </c>
      <c r="C715" t="s">
        <v>172</v>
      </c>
      <c r="D715">
        <v>634</v>
      </c>
      <c r="E715">
        <v>248.66668701171801</v>
      </c>
      <c r="F715" t="s">
        <v>180</v>
      </c>
    </row>
    <row r="716" spans="1:6" x14ac:dyDescent="0.35">
      <c r="A716">
        <v>72006</v>
      </c>
      <c r="B716" t="s">
        <v>182</v>
      </c>
      <c r="C716" t="s">
        <v>172</v>
      </c>
      <c r="D716">
        <v>594.66668701171795</v>
      </c>
      <c r="E716">
        <v>240</v>
      </c>
      <c r="F716" t="s">
        <v>180</v>
      </c>
    </row>
    <row r="717" spans="1:6" x14ac:dyDescent="0.35">
      <c r="A717">
        <v>72021</v>
      </c>
      <c r="B717" t="s">
        <v>182</v>
      </c>
      <c r="C717" t="s">
        <v>172</v>
      </c>
      <c r="D717">
        <v>570.66668701171795</v>
      </c>
      <c r="E717">
        <v>232</v>
      </c>
      <c r="F717" t="s">
        <v>180</v>
      </c>
    </row>
    <row r="718" spans="1:6" x14ac:dyDescent="0.35">
      <c r="A718">
        <v>72038</v>
      </c>
      <c r="B718" t="s">
        <v>182</v>
      </c>
      <c r="C718" t="s">
        <v>172</v>
      </c>
      <c r="D718">
        <v>558.66668701171795</v>
      </c>
      <c r="E718">
        <v>226.66668701171801</v>
      </c>
      <c r="F718" t="s">
        <v>180</v>
      </c>
    </row>
    <row r="719" spans="1:6" x14ac:dyDescent="0.35">
      <c r="A719">
        <v>72056</v>
      </c>
      <c r="B719" t="s">
        <v>182</v>
      </c>
      <c r="C719" t="s">
        <v>172</v>
      </c>
      <c r="D719">
        <v>553.33337402343705</v>
      </c>
      <c r="E719">
        <v>222</v>
      </c>
      <c r="F719" t="s">
        <v>180</v>
      </c>
    </row>
    <row r="720" spans="1:6" x14ac:dyDescent="0.35">
      <c r="A720">
        <v>72066</v>
      </c>
      <c r="B720" t="s">
        <v>182</v>
      </c>
      <c r="C720" t="s">
        <v>172</v>
      </c>
      <c r="D720">
        <v>552</v>
      </c>
      <c r="E720">
        <v>220</v>
      </c>
      <c r="F720" t="s">
        <v>180</v>
      </c>
    </row>
    <row r="721" spans="1:6" x14ac:dyDescent="0.35">
      <c r="A721">
        <v>72086</v>
      </c>
      <c r="B721" t="s">
        <v>182</v>
      </c>
      <c r="C721" t="s">
        <v>172</v>
      </c>
      <c r="D721">
        <v>549.33337402343705</v>
      </c>
      <c r="E721">
        <v>219.33334350585901</v>
      </c>
      <c r="F721" t="s">
        <v>180</v>
      </c>
    </row>
    <row r="722" spans="1:6" x14ac:dyDescent="0.35">
      <c r="A722">
        <v>72093</v>
      </c>
      <c r="B722" t="s">
        <v>182</v>
      </c>
      <c r="C722" t="s">
        <v>172</v>
      </c>
      <c r="D722">
        <v>548.66668701171795</v>
      </c>
      <c r="E722">
        <v>219.33334350585901</v>
      </c>
      <c r="F722" t="s">
        <v>180</v>
      </c>
    </row>
    <row r="723" spans="1:6" x14ac:dyDescent="0.35">
      <c r="A723">
        <v>72121</v>
      </c>
      <c r="B723" t="s">
        <v>182</v>
      </c>
      <c r="C723" t="s">
        <v>172</v>
      </c>
      <c r="D723">
        <v>548</v>
      </c>
      <c r="E723">
        <v>219.33334350585901</v>
      </c>
      <c r="F723" t="s">
        <v>180</v>
      </c>
    </row>
    <row r="724" spans="1:6" x14ac:dyDescent="0.35">
      <c r="A724">
        <v>72128</v>
      </c>
      <c r="B724" t="s">
        <v>182</v>
      </c>
      <c r="C724" t="s">
        <v>172</v>
      </c>
      <c r="D724">
        <v>547.33337402343705</v>
      </c>
      <c r="E724">
        <v>219.33334350585901</v>
      </c>
      <c r="F724" t="s">
        <v>180</v>
      </c>
    </row>
    <row r="725" spans="1:6" x14ac:dyDescent="0.35">
      <c r="A725">
        <v>72151</v>
      </c>
      <c r="B725" t="s">
        <v>182</v>
      </c>
      <c r="C725" t="s">
        <v>172</v>
      </c>
      <c r="D725">
        <v>544.66668701171795</v>
      </c>
      <c r="E725">
        <v>220</v>
      </c>
      <c r="F725" t="s">
        <v>180</v>
      </c>
    </row>
    <row r="726" spans="1:6" x14ac:dyDescent="0.35">
      <c r="A726">
        <v>72167</v>
      </c>
      <c r="B726" t="s">
        <v>182</v>
      </c>
      <c r="C726" t="s">
        <v>172</v>
      </c>
      <c r="D726">
        <v>542.66668701171795</v>
      </c>
      <c r="E726">
        <v>220</v>
      </c>
      <c r="F726" t="s">
        <v>180</v>
      </c>
    </row>
    <row r="727" spans="1:6" x14ac:dyDescent="0.35">
      <c r="A727">
        <v>72174</v>
      </c>
      <c r="B727" t="s">
        <v>182</v>
      </c>
      <c r="C727" t="s">
        <v>172</v>
      </c>
      <c r="D727">
        <v>542</v>
      </c>
      <c r="E727">
        <v>220</v>
      </c>
      <c r="F727" t="s">
        <v>180</v>
      </c>
    </row>
    <row r="728" spans="1:6" x14ac:dyDescent="0.35">
      <c r="A728">
        <v>72268</v>
      </c>
      <c r="B728" t="s">
        <v>182</v>
      </c>
      <c r="C728" t="s">
        <v>172</v>
      </c>
      <c r="D728">
        <v>539.33337402343705</v>
      </c>
      <c r="E728">
        <v>221.33334350585901</v>
      </c>
      <c r="F728" t="s">
        <v>180</v>
      </c>
    </row>
    <row r="729" spans="1:6" x14ac:dyDescent="0.35">
      <c r="A729">
        <v>72285</v>
      </c>
      <c r="B729" t="s">
        <v>182</v>
      </c>
      <c r="C729" t="s">
        <v>172</v>
      </c>
      <c r="D729">
        <v>536.66668701171795</v>
      </c>
      <c r="E729">
        <v>221.33334350585901</v>
      </c>
      <c r="F729" t="s">
        <v>180</v>
      </c>
    </row>
    <row r="730" spans="1:6" x14ac:dyDescent="0.35">
      <c r="A730">
        <v>72307</v>
      </c>
      <c r="B730" t="s">
        <v>182</v>
      </c>
      <c r="C730" t="s">
        <v>172</v>
      </c>
      <c r="D730">
        <v>532.66668701171795</v>
      </c>
      <c r="E730">
        <v>221.33334350585901</v>
      </c>
      <c r="F730" t="s">
        <v>180</v>
      </c>
    </row>
    <row r="731" spans="1:6" x14ac:dyDescent="0.35">
      <c r="A731">
        <v>72321</v>
      </c>
      <c r="B731" t="s">
        <v>182</v>
      </c>
      <c r="C731" t="s">
        <v>172</v>
      </c>
      <c r="D731">
        <v>530.66668701171795</v>
      </c>
      <c r="E731">
        <v>220.66668701171801</v>
      </c>
      <c r="F731" t="s">
        <v>180</v>
      </c>
    </row>
    <row r="732" spans="1:6" x14ac:dyDescent="0.35">
      <c r="A732">
        <v>72332</v>
      </c>
      <c r="B732" t="s">
        <v>182</v>
      </c>
      <c r="C732" t="s">
        <v>172</v>
      </c>
      <c r="D732">
        <v>530</v>
      </c>
      <c r="E732">
        <v>220</v>
      </c>
      <c r="F732" t="s">
        <v>180</v>
      </c>
    </row>
    <row r="733" spans="1:6" x14ac:dyDescent="0.35">
      <c r="A733">
        <v>72348</v>
      </c>
      <c r="B733" t="s">
        <v>182</v>
      </c>
      <c r="C733" t="s">
        <v>172</v>
      </c>
      <c r="D733">
        <v>529.33337402343705</v>
      </c>
      <c r="E733">
        <v>220</v>
      </c>
      <c r="F733" t="s">
        <v>180</v>
      </c>
    </row>
    <row r="734" spans="1:6" x14ac:dyDescent="0.35">
      <c r="A734">
        <v>72358</v>
      </c>
      <c r="B734" t="s">
        <v>182</v>
      </c>
      <c r="C734" t="s">
        <v>172</v>
      </c>
      <c r="D734">
        <v>529.33337402343705</v>
      </c>
      <c r="E734">
        <v>219.33334350585901</v>
      </c>
      <c r="F734" t="s">
        <v>180</v>
      </c>
    </row>
    <row r="735" spans="1:6" x14ac:dyDescent="0.35">
      <c r="A735">
        <v>72385</v>
      </c>
      <c r="B735" t="s">
        <v>182</v>
      </c>
      <c r="C735" t="s">
        <v>172</v>
      </c>
      <c r="D735">
        <v>530</v>
      </c>
      <c r="E735">
        <v>219.33334350585901</v>
      </c>
      <c r="F735" t="s">
        <v>180</v>
      </c>
    </row>
    <row r="736" spans="1:6" x14ac:dyDescent="0.35">
      <c r="A736">
        <v>72473</v>
      </c>
      <c r="B736" t="s">
        <v>183</v>
      </c>
      <c r="C736" t="s">
        <v>172</v>
      </c>
      <c r="D736">
        <v>530</v>
      </c>
      <c r="E736">
        <v>219.33334350585901</v>
      </c>
      <c r="F736" t="s">
        <v>180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54C78-6F42-4C2A-8D1C-682F96FD1B51}">
  <dimension ref="A1:Z40"/>
  <sheetViews>
    <sheetView topLeftCell="I22" workbookViewId="0">
      <selection activeCell="Z25" sqref="Z25:Z39"/>
    </sheetView>
  </sheetViews>
  <sheetFormatPr defaultRowHeight="14.5" x14ac:dyDescent="0.35"/>
  <cols>
    <col min="1" max="1" width="12" bestFit="1" customWidth="1"/>
    <col min="2" max="2" width="14.6328125" bestFit="1" customWidth="1"/>
    <col min="3" max="3" width="11.81640625" bestFit="1" customWidth="1"/>
    <col min="4" max="4" width="23.6328125" bestFit="1" customWidth="1"/>
    <col min="5" max="5" width="15" bestFit="1" customWidth="1"/>
    <col min="6" max="6" width="12.453125" bestFit="1" customWidth="1"/>
    <col min="7" max="7" width="11.81640625" bestFit="1" customWidth="1"/>
    <col min="8" max="8" width="14.81640625" bestFit="1" customWidth="1"/>
    <col min="9" max="9" width="9.36328125" bestFit="1" customWidth="1"/>
  </cols>
  <sheetData>
    <row r="1" spans="1:9" x14ac:dyDescent="0.35">
      <c r="A1" s="21" t="s">
        <v>139</v>
      </c>
      <c r="B1" t="s">
        <v>140</v>
      </c>
    </row>
    <row r="3" spans="1:9" x14ac:dyDescent="0.35">
      <c r="A3" s="21" t="s">
        <v>148</v>
      </c>
      <c r="B3" s="21" t="s">
        <v>147</v>
      </c>
    </row>
    <row r="4" spans="1:9" x14ac:dyDescent="0.35">
      <c r="A4" s="21" t="s">
        <v>145</v>
      </c>
      <c r="B4" t="s">
        <v>131</v>
      </c>
      <c r="C4" t="s">
        <v>137</v>
      </c>
      <c r="D4" t="s">
        <v>134</v>
      </c>
      <c r="E4" t="s">
        <v>126</v>
      </c>
      <c r="F4" t="s">
        <v>133</v>
      </c>
      <c r="G4" t="s">
        <v>129</v>
      </c>
      <c r="H4" t="s">
        <v>125</v>
      </c>
      <c r="I4" t="s">
        <v>146</v>
      </c>
    </row>
    <row r="5" spans="1:9" x14ac:dyDescent="0.35">
      <c r="A5" s="22">
        <v>1</v>
      </c>
      <c r="B5" s="23">
        <v>1</v>
      </c>
      <c r="C5" s="23">
        <v>1</v>
      </c>
      <c r="D5" s="23">
        <v>1</v>
      </c>
      <c r="E5" s="23">
        <v>1</v>
      </c>
      <c r="F5" s="23">
        <v>1</v>
      </c>
      <c r="G5" s="23">
        <v>1</v>
      </c>
      <c r="H5" s="23">
        <v>1</v>
      </c>
      <c r="I5" s="23">
        <v>7</v>
      </c>
    </row>
    <row r="6" spans="1:9" x14ac:dyDescent="0.35">
      <c r="A6" s="22">
        <v>2</v>
      </c>
      <c r="B6" s="23">
        <v>1</v>
      </c>
      <c r="C6" s="23">
        <v>1</v>
      </c>
      <c r="D6" s="23">
        <v>1</v>
      </c>
      <c r="E6" s="23">
        <v>1</v>
      </c>
      <c r="F6" s="23">
        <v>1</v>
      </c>
      <c r="G6" s="23">
        <v>1</v>
      </c>
      <c r="H6" s="23">
        <v>1</v>
      </c>
      <c r="I6" s="23">
        <v>7</v>
      </c>
    </row>
    <row r="7" spans="1:9" x14ac:dyDescent="0.35">
      <c r="A7" s="22">
        <v>3</v>
      </c>
      <c r="B7" s="23">
        <v>1</v>
      </c>
      <c r="C7" s="23">
        <v>1</v>
      </c>
      <c r="D7" s="23">
        <v>1</v>
      </c>
      <c r="E7" s="23">
        <v>1</v>
      </c>
      <c r="F7" s="23">
        <v>1</v>
      </c>
      <c r="G7" s="23">
        <v>1</v>
      </c>
      <c r="H7" s="23">
        <v>1</v>
      </c>
      <c r="I7" s="23">
        <v>7</v>
      </c>
    </row>
    <row r="8" spans="1:9" x14ac:dyDescent="0.35">
      <c r="A8" s="22">
        <v>4</v>
      </c>
      <c r="B8" s="23">
        <v>1</v>
      </c>
      <c r="C8" s="23">
        <v>1</v>
      </c>
      <c r="D8" s="23">
        <v>1</v>
      </c>
      <c r="E8" s="23">
        <v>1</v>
      </c>
      <c r="F8" s="23">
        <v>1</v>
      </c>
      <c r="G8" s="23">
        <v>1</v>
      </c>
      <c r="H8" s="23">
        <v>1</v>
      </c>
      <c r="I8" s="23">
        <v>7</v>
      </c>
    </row>
    <row r="9" spans="1:9" x14ac:dyDescent="0.35">
      <c r="A9" s="22">
        <v>5</v>
      </c>
      <c r="B9" s="23">
        <v>1</v>
      </c>
      <c r="C9" s="23">
        <v>1</v>
      </c>
      <c r="D9" s="23">
        <v>1</v>
      </c>
      <c r="E9" s="23">
        <v>1</v>
      </c>
      <c r="F9" s="23">
        <v>1</v>
      </c>
      <c r="G9" s="23">
        <v>1</v>
      </c>
      <c r="H9" s="23">
        <v>1</v>
      </c>
      <c r="I9" s="23">
        <v>7</v>
      </c>
    </row>
    <row r="10" spans="1:9" x14ac:dyDescent="0.35">
      <c r="A10" s="22">
        <v>6</v>
      </c>
      <c r="B10" s="23">
        <v>1</v>
      </c>
      <c r="C10" s="23">
        <v>1</v>
      </c>
      <c r="D10" s="23">
        <v>1</v>
      </c>
      <c r="E10" s="23">
        <v>1</v>
      </c>
      <c r="F10" s="23">
        <v>1</v>
      </c>
      <c r="G10" s="23">
        <v>1</v>
      </c>
      <c r="H10" s="23">
        <v>1</v>
      </c>
      <c r="I10" s="23">
        <v>7</v>
      </c>
    </row>
    <row r="11" spans="1:9" x14ac:dyDescent="0.35">
      <c r="A11" s="22">
        <v>7</v>
      </c>
      <c r="B11" s="23">
        <v>1</v>
      </c>
      <c r="C11" s="23">
        <v>1</v>
      </c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3">
        <v>7</v>
      </c>
    </row>
    <row r="12" spans="1:9" x14ac:dyDescent="0.35">
      <c r="A12" s="22">
        <v>8</v>
      </c>
      <c r="B12" s="23">
        <v>1</v>
      </c>
      <c r="C12" s="23">
        <v>1</v>
      </c>
      <c r="D12" s="23">
        <v>1</v>
      </c>
      <c r="E12" s="23">
        <v>1</v>
      </c>
      <c r="F12" s="23">
        <v>1</v>
      </c>
      <c r="G12" s="23">
        <v>1</v>
      </c>
      <c r="H12" s="23">
        <v>1</v>
      </c>
      <c r="I12" s="23">
        <v>7</v>
      </c>
    </row>
    <row r="13" spans="1:9" x14ac:dyDescent="0.35">
      <c r="A13" s="22">
        <v>9</v>
      </c>
      <c r="B13" s="23">
        <v>1</v>
      </c>
      <c r="C13" s="23">
        <v>1</v>
      </c>
      <c r="D13" s="23">
        <v>1</v>
      </c>
      <c r="E13" s="23">
        <v>1</v>
      </c>
      <c r="F13" s="23">
        <v>1</v>
      </c>
      <c r="G13" s="23">
        <v>1</v>
      </c>
      <c r="H13" s="23">
        <v>1</v>
      </c>
      <c r="I13" s="23">
        <v>7</v>
      </c>
    </row>
    <row r="14" spans="1:9" x14ac:dyDescent="0.35">
      <c r="A14" s="22">
        <v>10</v>
      </c>
      <c r="B14" s="23">
        <v>1</v>
      </c>
      <c r="C14" s="23">
        <v>1</v>
      </c>
      <c r="D14" s="23">
        <v>1</v>
      </c>
      <c r="E14" s="23">
        <v>1</v>
      </c>
      <c r="F14" s="23">
        <v>1</v>
      </c>
      <c r="G14" s="23">
        <v>1</v>
      </c>
      <c r="H14" s="23">
        <v>1</v>
      </c>
      <c r="I14" s="23">
        <v>7</v>
      </c>
    </row>
    <row r="15" spans="1:9" x14ac:dyDescent="0.35">
      <c r="A15" s="22">
        <v>11</v>
      </c>
      <c r="B15" s="23">
        <v>1</v>
      </c>
      <c r="C15" s="23">
        <v>1</v>
      </c>
      <c r="D15" s="23">
        <v>1</v>
      </c>
      <c r="E15" s="23">
        <v>1</v>
      </c>
      <c r="F15" s="23">
        <v>1</v>
      </c>
      <c r="G15" s="23">
        <v>1</v>
      </c>
      <c r="H15" s="23">
        <v>1</v>
      </c>
      <c r="I15" s="23">
        <v>7</v>
      </c>
    </row>
    <row r="16" spans="1:9" x14ac:dyDescent="0.35">
      <c r="A16" s="22">
        <v>12</v>
      </c>
      <c r="B16" s="23">
        <v>1</v>
      </c>
      <c r="C16" s="23">
        <v>1</v>
      </c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3">
        <v>7</v>
      </c>
    </row>
    <row r="17" spans="1:26" x14ac:dyDescent="0.35">
      <c r="A17" s="22">
        <v>13</v>
      </c>
      <c r="B17" s="23">
        <v>1</v>
      </c>
      <c r="C17" s="23">
        <v>1</v>
      </c>
      <c r="D17" s="23">
        <v>1</v>
      </c>
      <c r="E17" s="23">
        <v>1</v>
      </c>
      <c r="F17" s="23">
        <v>1</v>
      </c>
      <c r="G17" s="23">
        <v>1</v>
      </c>
      <c r="H17" s="23">
        <v>1</v>
      </c>
      <c r="I17" s="23">
        <v>7</v>
      </c>
    </row>
    <row r="18" spans="1:26" x14ac:dyDescent="0.35">
      <c r="A18" s="22">
        <v>14</v>
      </c>
      <c r="B18" s="23">
        <v>1</v>
      </c>
      <c r="C18" s="23">
        <v>1</v>
      </c>
      <c r="D18" s="23">
        <v>1</v>
      </c>
      <c r="E18" s="23">
        <v>1</v>
      </c>
      <c r="F18" s="23">
        <v>1</v>
      </c>
      <c r="G18" s="23">
        <v>1</v>
      </c>
      <c r="H18" s="23">
        <v>1</v>
      </c>
      <c r="I18" s="23">
        <v>7</v>
      </c>
    </row>
    <row r="19" spans="1:26" x14ac:dyDescent="0.35">
      <c r="A19" s="22" t="s">
        <v>146</v>
      </c>
      <c r="B19" s="23">
        <v>14</v>
      </c>
      <c r="C19" s="23">
        <v>14</v>
      </c>
      <c r="D19" s="23">
        <v>14</v>
      </c>
      <c r="E19" s="23">
        <v>14</v>
      </c>
      <c r="F19" s="23">
        <v>14</v>
      </c>
      <c r="G19" s="23">
        <v>14</v>
      </c>
      <c r="H19" s="23">
        <v>14</v>
      </c>
      <c r="I19" s="23">
        <v>98</v>
      </c>
    </row>
    <row r="22" spans="1:26" x14ac:dyDescent="0.35">
      <c r="A22" s="21" t="s">
        <v>139</v>
      </c>
      <c r="B22" t="s">
        <v>140</v>
      </c>
    </row>
    <row r="24" spans="1:26" x14ac:dyDescent="0.35">
      <c r="A24" s="21" t="s">
        <v>149</v>
      </c>
      <c r="B24" s="21" t="s">
        <v>147</v>
      </c>
    </row>
    <row r="25" spans="1:26" x14ac:dyDescent="0.35">
      <c r="A25" s="21" t="s">
        <v>145</v>
      </c>
      <c r="B25" t="s">
        <v>131</v>
      </c>
      <c r="C25" t="s">
        <v>137</v>
      </c>
      <c r="D25" t="s">
        <v>134</v>
      </c>
      <c r="E25" t="s">
        <v>126</v>
      </c>
      <c r="F25" t="s">
        <v>133</v>
      </c>
      <c r="G25" t="s">
        <v>129</v>
      </c>
      <c r="H25" t="s">
        <v>125</v>
      </c>
      <c r="L25" t="str">
        <f t="shared" ref="L25:L40" si="0">B25</f>
        <v>csontsűrűség</v>
      </c>
      <c r="M25" t="str">
        <f t="shared" ref="M25:M40" si="1">C25</f>
        <v>diagnózis</v>
      </c>
      <c r="N25" t="str">
        <f t="shared" ref="N25:N40" si="2">D25</f>
        <v>felfüggsztési pontok száma</v>
      </c>
      <c r="O25" t="str">
        <f t="shared" ref="O25:O40" si="3">E25</f>
        <v>izomerő-nagyság</v>
      </c>
      <c r="P25" t="str">
        <f t="shared" ref="P25:P40" si="4">F25</f>
        <v>kiindulási súly</v>
      </c>
      <c r="Q25" t="str">
        <f t="shared" ref="Q25:Q40" si="5">G25</f>
        <v>kor</v>
      </c>
      <c r="R25" t="str">
        <f t="shared" ref="R25:R40" si="6">H25</f>
        <v>mozgásképesség</v>
      </c>
      <c r="U25" t="str">
        <f>L25</f>
        <v>csontsűrűség</v>
      </c>
      <c r="V25" t="str">
        <f>Q25</f>
        <v>kor</v>
      </c>
      <c r="X25" t="str">
        <f>M25</f>
        <v>diagnózis</v>
      </c>
      <c r="Y25" t="str">
        <f>P25</f>
        <v>kiindulási súly</v>
      </c>
      <c r="Z25" t="str">
        <f>N25</f>
        <v>felfüggsztési pontok száma</v>
      </c>
    </row>
    <row r="26" spans="1:26" x14ac:dyDescent="0.35">
      <c r="A26" s="22">
        <v>1</v>
      </c>
      <c r="B26" s="23">
        <v>-3</v>
      </c>
      <c r="C26" s="23">
        <v>3</v>
      </c>
      <c r="D26" s="23">
        <v>1</v>
      </c>
      <c r="E26" s="23">
        <v>3</v>
      </c>
      <c r="F26" s="23">
        <v>3</v>
      </c>
      <c r="G26" s="23">
        <v>60</v>
      </c>
      <c r="H26" s="23">
        <v>1</v>
      </c>
      <c r="K26">
        <f t="shared" ref="K26:K40" si="7">A26</f>
        <v>1</v>
      </c>
      <c r="L26">
        <f t="shared" si="0"/>
        <v>-3</v>
      </c>
      <c r="M26">
        <f t="shared" si="1"/>
        <v>3</v>
      </c>
      <c r="N26">
        <f t="shared" si="2"/>
        <v>1</v>
      </c>
      <c r="O26">
        <f t="shared" si="3"/>
        <v>3</v>
      </c>
      <c r="P26">
        <f t="shared" si="4"/>
        <v>3</v>
      </c>
      <c r="Q26">
        <f t="shared" si="5"/>
        <v>60</v>
      </c>
      <c r="R26">
        <f t="shared" si="6"/>
        <v>1</v>
      </c>
      <c r="U26">
        <f t="shared" ref="U26:U39" si="8">L26</f>
        <v>-3</v>
      </c>
      <c r="V26">
        <f t="shared" ref="V26:V39" si="9">Q26</f>
        <v>60</v>
      </c>
      <c r="X26">
        <f t="shared" ref="X26:X39" si="10">M26</f>
        <v>3</v>
      </c>
      <c r="Y26">
        <f t="shared" ref="Y26:Y39" si="11">P26</f>
        <v>3</v>
      </c>
      <c r="Z26">
        <f t="shared" ref="Z26:Z39" si="12">N26</f>
        <v>1</v>
      </c>
    </row>
    <row r="27" spans="1:26" x14ac:dyDescent="0.35">
      <c r="A27" s="22">
        <v>2</v>
      </c>
      <c r="B27" s="23">
        <v>-4</v>
      </c>
      <c r="C27" s="23">
        <v>2</v>
      </c>
      <c r="D27" s="23">
        <v>2</v>
      </c>
      <c r="E27" s="23">
        <v>1</v>
      </c>
      <c r="F27" s="23">
        <v>0</v>
      </c>
      <c r="G27" s="23">
        <v>60</v>
      </c>
      <c r="H27" s="23">
        <v>3</v>
      </c>
      <c r="K27">
        <f t="shared" si="7"/>
        <v>2</v>
      </c>
      <c r="L27">
        <f t="shared" si="0"/>
        <v>-4</v>
      </c>
      <c r="M27">
        <f t="shared" si="1"/>
        <v>2</v>
      </c>
      <c r="N27">
        <f t="shared" si="2"/>
        <v>2</v>
      </c>
      <c r="O27">
        <f t="shared" si="3"/>
        <v>1</v>
      </c>
      <c r="P27">
        <f t="shared" si="4"/>
        <v>0</v>
      </c>
      <c r="Q27">
        <f t="shared" si="5"/>
        <v>60</v>
      </c>
      <c r="R27">
        <f t="shared" si="6"/>
        <v>3</v>
      </c>
      <c r="U27">
        <f t="shared" si="8"/>
        <v>-4</v>
      </c>
      <c r="V27">
        <f t="shared" si="9"/>
        <v>60</v>
      </c>
      <c r="X27">
        <f t="shared" si="10"/>
        <v>2</v>
      </c>
      <c r="Y27">
        <f t="shared" si="11"/>
        <v>0</v>
      </c>
      <c r="Z27">
        <f t="shared" si="12"/>
        <v>2</v>
      </c>
    </row>
    <row r="28" spans="1:26" x14ac:dyDescent="0.35">
      <c r="A28" s="22">
        <v>3</v>
      </c>
      <c r="B28" s="23">
        <v>-2</v>
      </c>
      <c r="C28" s="23">
        <v>3</v>
      </c>
      <c r="D28" s="23">
        <v>2</v>
      </c>
      <c r="E28" s="23">
        <v>3</v>
      </c>
      <c r="F28" s="23">
        <v>0</v>
      </c>
      <c r="G28" s="23">
        <v>50</v>
      </c>
      <c r="H28" s="23">
        <v>3</v>
      </c>
      <c r="K28">
        <f t="shared" si="7"/>
        <v>3</v>
      </c>
      <c r="L28">
        <f t="shared" si="0"/>
        <v>-2</v>
      </c>
      <c r="M28">
        <f t="shared" si="1"/>
        <v>3</v>
      </c>
      <c r="N28">
        <f t="shared" si="2"/>
        <v>2</v>
      </c>
      <c r="O28">
        <f t="shared" si="3"/>
        <v>3</v>
      </c>
      <c r="P28">
        <f t="shared" si="4"/>
        <v>0</v>
      </c>
      <c r="Q28">
        <f t="shared" si="5"/>
        <v>50</v>
      </c>
      <c r="R28">
        <f t="shared" si="6"/>
        <v>3</v>
      </c>
      <c r="U28">
        <f t="shared" si="8"/>
        <v>-2</v>
      </c>
      <c r="V28">
        <f t="shared" si="9"/>
        <v>50</v>
      </c>
      <c r="X28">
        <f t="shared" si="10"/>
        <v>3</v>
      </c>
      <c r="Y28">
        <f t="shared" si="11"/>
        <v>0</v>
      </c>
      <c r="Z28">
        <f t="shared" si="12"/>
        <v>2</v>
      </c>
    </row>
    <row r="29" spans="1:26" x14ac:dyDescent="0.35">
      <c r="A29" s="22">
        <v>4</v>
      </c>
      <c r="B29" s="23">
        <v>-3</v>
      </c>
      <c r="C29" s="23">
        <v>2</v>
      </c>
      <c r="D29" s="23">
        <v>1</v>
      </c>
      <c r="E29" s="23">
        <v>3</v>
      </c>
      <c r="F29" s="23">
        <v>3</v>
      </c>
      <c r="G29" s="23">
        <v>50</v>
      </c>
      <c r="H29" s="23">
        <v>1</v>
      </c>
      <c r="K29">
        <f t="shared" si="7"/>
        <v>4</v>
      </c>
      <c r="L29">
        <f t="shared" si="0"/>
        <v>-3</v>
      </c>
      <c r="M29">
        <f t="shared" si="1"/>
        <v>2</v>
      </c>
      <c r="N29">
        <f t="shared" si="2"/>
        <v>1</v>
      </c>
      <c r="O29">
        <f t="shared" si="3"/>
        <v>3</v>
      </c>
      <c r="P29">
        <f t="shared" si="4"/>
        <v>3</v>
      </c>
      <c r="Q29">
        <f t="shared" si="5"/>
        <v>50</v>
      </c>
      <c r="R29">
        <f t="shared" si="6"/>
        <v>1</v>
      </c>
      <c r="U29">
        <f t="shared" si="8"/>
        <v>-3</v>
      </c>
      <c r="V29">
        <f t="shared" si="9"/>
        <v>50</v>
      </c>
      <c r="X29">
        <f t="shared" si="10"/>
        <v>2</v>
      </c>
      <c r="Y29">
        <f t="shared" si="11"/>
        <v>3</v>
      </c>
      <c r="Z29">
        <f t="shared" si="12"/>
        <v>1</v>
      </c>
    </row>
    <row r="30" spans="1:26" x14ac:dyDescent="0.35">
      <c r="A30" s="22">
        <v>5</v>
      </c>
      <c r="B30" s="23">
        <v>-2</v>
      </c>
      <c r="C30" s="23">
        <v>4</v>
      </c>
      <c r="D30" s="23">
        <v>3</v>
      </c>
      <c r="E30" s="23">
        <v>5</v>
      </c>
      <c r="F30" s="23">
        <v>0</v>
      </c>
      <c r="G30" s="23">
        <v>60</v>
      </c>
      <c r="H30" s="23">
        <v>3</v>
      </c>
      <c r="K30">
        <f t="shared" si="7"/>
        <v>5</v>
      </c>
      <c r="L30">
        <f t="shared" si="0"/>
        <v>-2</v>
      </c>
      <c r="M30">
        <f t="shared" si="1"/>
        <v>4</v>
      </c>
      <c r="N30">
        <f t="shared" si="2"/>
        <v>3</v>
      </c>
      <c r="O30">
        <f t="shared" si="3"/>
        <v>5</v>
      </c>
      <c r="P30">
        <f t="shared" si="4"/>
        <v>0</v>
      </c>
      <c r="Q30">
        <f t="shared" si="5"/>
        <v>60</v>
      </c>
      <c r="R30">
        <f t="shared" si="6"/>
        <v>3</v>
      </c>
      <c r="U30">
        <f t="shared" si="8"/>
        <v>-2</v>
      </c>
      <c r="V30">
        <f t="shared" si="9"/>
        <v>60</v>
      </c>
      <c r="X30">
        <f t="shared" si="10"/>
        <v>4</v>
      </c>
      <c r="Y30">
        <f t="shared" si="11"/>
        <v>0</v>
      </c>
      <c r="Z30">
        <f t="shared" si="12"/>
        <v>3</v>
      </c>
    </row>
    <row r="31" spans="1:26" x14ac:dyDescent="0.35">
      <c r="A31" s="22">
        <v>6</v>
      </c>
      <c r="B31" s="23">
        <v>-3</v>
      </c>
      <c r="C31" s="23">
        <v>1</v>
      </c>
      <c r="D31" s="23">
        <v>3</v>
      </c>
      <c r="E31" s="23">
        <v>1</v>
      </c>
      <c r="F31" s="23">
        <v>3</v>
      </c>
      <c r="G31" s="23">
        <v>50</v>
      </c>
      <c r="H31" s="23">
        <v>1</v>
      </c>
      <c r="K31">
        <f t="shared" si="7"/>
        <v>6</v>
      </c>
      <c r="L31">
        <f t="shared" si="0"/>
        <v>-3</v>
      </c>
      <c r="M31">
        <f t="shared" si="1"/>
        <v>1</v>
      </c>
      <c r="N31">
        <f t="shared" si="2"/>
        <v>3</v>
      </c>
      <c r="O31">
        <f t="shared" si="3"/>
        <v>1</v>
      </c>
      <c r="P31">
        <f t="shared" si="4"/>
        <v>3</v>
      </c>
      <c r="Q31">
        <f t="shared" si="5"/>
        <v>50</v>
      </c>
      <c r="R31">
        <f t="shared" si="6"/>
        <v>1</v>
      </c>
      <c r="U31">
        <f t="shared" si="8"/>
        <v>-3</v>
      </c>
      <c r="V31">
        <f t="shared" si="9"/>
        <v>50</v>
      </c>
      <c r="X31">
        <f t="shared" si="10"/>
        <v>1</v>
      </c>
      <c r="Y31">
        <f t="shared" si="11"/>
        <v>3</v>
      </c>
      <c r="Z31">
        <f t="shared" si="12"/>
        <v>3</v>
      </c>
    </row>
    <row r="32" spans="1:26" x14ac:dyDescent="0.35">
      <c r="A32" s="22">
        <v>7</v>
      </c>
      <c r="B32" s="23">
        <v>-3</v>
      </c>
      <c r="C32" s="23">
        <v>1</v>
      </c>
      <c r="D32" s="23">
        <v>1</v>
      </c>
      <c r="E32" s="23">
        <v>3</v>
      </c>
      <c r="F32" s="23">
        <v>3</v>
      </c>
      <c r="G32" s="23">
        <v>60</v>
      </c>
      <c r="H32" s="23">
        <v>2</v>
      </c>
      <c r="K32">
        <f t="shared" si="7"/>
        <v>7</v>
      </c>
      <c r="L32">
        <f t="shared" si="0"/>
        <v>-3</v>
      </c>
      <c r="M32">
        <f t="shared" si="1"/>
        <v>1</v>
      </c>
      <c r="N32">
        <f t="shared" si="2"/>
        <v>1</v>
      </c>
      <c r="O32">
        <f t="shared" si="3"/>
        <v>3</v>
      </c>
      <c r="P32">
        <f t="shared" si="4"/>
        <v>3</v>
      </c>
      <c r="Q32">
        <f t="shared" si="5"/>
        <v>60</v>
      </c>
      <c r="R32">
        <f t="shared" si="6"/>
        <v>2</v>
      </c>
      <c r="U32">
        <f t="shared" si="8"/>
        <v>-3</v>
      </c>
      <c r="V32">
        <f t="shared" si="9"/>
        <v>60</v>
      </c>
      <c r="X32">
        <f t="shared" si="10"/>
        <v>1</v>
      </c>
      <c r="Y32">
        <f t="shared" si="11"/>
        <v>3</v>
      </c>
      <c r="Z32">
        <f t="shared" si="12"/>
        <v>1</v>
      </c>
    </row>
    <row r="33" spans="1:26" x14ac:dyDescent="0.35">
      <c r="A33" s="22">
        <v>8</v>
      </c>
      <c r="B33" s="23">
        <v>-2</v>
      </c>
      <c r="C33" s="23">
        <v>2</v>
      </c>
      <c r="D33" s="23">
        <v>3</v>
      </c>
      <c r="E33" s="23">
        <v>1</v>
      </c>
      <c r="F33" s="23">
        <v>0</v>
      </c>
      <c r="G33" s="23">
        <v>60</v>
      </c>
      <c r="H33" s="23">
        <v>1</v>
      </c>
      <c r="K33">
        <f t="shared" si="7"/>
        <v>8</v>
      </c>
      <c r="L33">
        <f t="shared" si="0"/>
        <v>-2</v>
      </c>
      <c r="M33">
        <f t="shared" si="1"/>
        <v>2</v>
      </c>
      <c r="N33">
        <f t="shared" si="2"/>
        <v>3</v>
      </c>
      <c r="O33">
        <f t="shared" si="3"/>
        <v>1</v>
      </c>
      <c r="P33">
        <f t="shared" si="4"/>
        <v>0</v>
      </c>
      <c r="Q33">
        <f t="shared" si="5"/>
        <v>60</v>
      </c>
      <c r="R33">
        <f t="shared" si="6"/>
        <v>1</v>
      </c>
      <c r="U33">
        <f t="shared" si="8"/>
        <v>-2</v>
      </c>
      <c r="V33">
        <f t="shared" si="9"/>
        <v>60</v>
      </c>
      <c r="X33">
        <f t="shared" si="10"/>
        <v>2</v>
      </c>
      <c r="Y33">
        <f t="shared" si="11"/>
        <v>0</v>
      </c>
      <c r="Z33">
        <f t="shared" si="12"/>
        <v>3</v>
      </c>
    </row>
    <row r="34" spans="1:26" x14ac:dyDescent="0.35">
      <c r="A34" s="22">
        <v>9</v>
      </c>
      <c r="B34" s="23">
        <v>0</v>
      </c>
      <c r="C34" s="23">
        <v>1</v>
      </c>
      <c r="D34" s="23">
        <v>3</v>
      </c>
      <c r="E34" s="23">
        <v>1</v>
      </c>
      <c r="F34" s="23">
        <v>3</v>
      </c>
      <c r="G34" s="23">
        <v>60</v>
      </c>
      <c r="H34" s="23">
        <v>2</v>
      </c>
      <c r="K34">
        <f t="shared" si="7"/>
        <v>9</v>
      </c>
      <c r="L34">
        <f t="shared" si="0"/>
        <v>0</v>
      </c>
      <c r="M34">
        <f t="shared" si="1"/>
        <v>1</v>
      </c>
      <c r="N34">
        <f t="shared" si="2"/>
        <v>3</v>
      </c>
      <c r="O34">
        <f t="shared" si="3"/>
        <v>1</v>
      </c>
      <c r="P34">
        <f t="shared" si="4"/>
        <v>3</v>
      </c>
      <c r="Q34">
        <f t="shared" si="5"/>
        <v>60</v>
      </c>
      <c r="R34">
        <f t="shared" si="6"/>
        <v>2</v>
      </c>
      <c r="U34">
        <f t="shared" si="8"/>
        <v>0</v>
      </c>
      <c r="V34">
        <f t="shared" si="9"/>
        <v>60</v>
      </c>
      <c r="X34">
        <f t="shared" si="10"/>
        <v>1</v>
      </c>
      <c r="Y34">
        <f t="shared" si="11"/>
        <v>3</v>
      </c>
      <c r="Z34">
        <f t="shared" si="12"/>
        <v>3</v>
      </c>
    </row>
    <row r="35" spans="1:26" x14ac:dyDescent="0.35">
      <c r="A35" s="22">
        <v>10</v>
      </c>
      <c r="B35" s="23">
        <v>-4</v>
      </c>
      <c r="C35" s="23">
        <v>1</v>
      </c>
      <c r="D35" s="23">
        <v>2</v>
      </c>
      <c r="E35" s="23">
        <v>3</v>
      </c>
      <c r="F35" s="23">
        <v>0</v>
      </c>
      <c r="G35" s="23">
        <v>50</v>
      </c>
      <c r="H35" s="23">
        <v>2</v>
      </c>
      <c r="K35">
        <f t="shared" si="7"/>
        <v>10</v>
      </c>
      <c r="L35">
        <f t="shared" si="0"/>
        <v>-4</v>
      </c>
      <c r="M35">
        <f t="shared" si="1"/>
        <v>1</v>
      </c>
      <c r="N35">
        <f t="shared" si="2"/>
        <v>2</v>
      </c>
      <c r="O35">
        <f t="shared" si="3"/>
        <v>3</v>
      </c>
      <c r="P35">
        <f t="shared" si="4"/>
        <v>0</v>
      </c>
      <c r="Q35">
        <f t="shared" si="5"/>
        <v>50</v>
      </c>
      <c r="R35">
        <f t="shared" si="6"/>
        <v>2</v>
      </c>
      <c r="U35">
        <f t="shared" si="8"/>
        <v>-4</v>
      </c>
      <c r="V35">
        <f t="shared" si="9"/>
        <v>50</v>
      </c>
      <c r="X35">
        <f t="shared" si="10"/>
        <v>1</v>
      </c>
      <c r="Y35">
        <f t="shared" si="11"/>
        <v>0</v>
      </c>
      <c r="Z35">
        <f t="shared" si="12"/>
        <v>2</v>
      </c>
    </row>
    <row r="36" spans="1:26" x14ac:dyDescent="0.35">
      <c r="A36" s="22">
        <v>11</v>
      </c>
      <c r="B36" s="23">
        <v>0</v>
      </c>
      <c r="C36" s="23">
        <v>4</v>
      </c>
      <c r="D36" s="23">
        <v>2</v>
      </c>
      <c r="E36" s="23">
        <v>5</v>
      </c>
      <c r="F36" s="23">
        <v>3</v>
      </c>
      <c r="G36" s="23">
        <v>50</v>
      </c>
      <c r="H36" s="23">
        <v>1</v>
      </c>
      <c r="K36">
        <f t="shared" si="7"/>
        <v>11</v>
      </c>
      <c r="L36">
        <f t="shared" si="0"/>
        <v>0</v>
      </c>
      <c r="M36">
        <f t="shared" si="1"/>
        <v>4</v>
      </c>
      <c r="N36">
        <f t="shared" si="2"/>
        <v>2</v>
      </c>
      <c r="O36">
        <f t="shared" si="3"/>
        <v>5</v>
      </c>
      <c r="P36">
        <f t="shared" si="4"/>
        <v>3</v>
      </c>
      <c r="Q36">
        <f t="shared" si="5"/>
        <v>50</v>
      </c>
      <c r="R36">
        <f t="shared" si="6"/>
        <v>1</v>
      </c>
      <c r="U36">
        <f t="shared" si="8"/>
        <v>0</v>
      </c>
      <c r="V36">
        <f t="shared" si="9"/>
        <v>50</v>
      </c>
      <c r="X36">
        <f t="shared" si="10"/>
        <v>4</v>
      </c>
      <c r="Y36">
        <f t="shared" si="11"/>
        <v>3</v>
      </c>
      <c r="Z36">
        <f t="shared" si="12"/>
        <v>2</v>
      </c>
    </row>
    <row r="37" spans="1:26" x14ac:dyDescent="0.35">
      <c r="A37" s="22">
        <v>12</v>
      </c>
      <c r="B37" s="23">
        <v>-4</v>
      </c>
      <c r="C37" s="23">
        <v>4</v>
      </c>
      <c r="D37" s="23">
        <v>1</v>
      </c>
      <c r="E37" s="23">
        <v>4</v>
      </c>
      <c r="F37" s="23">
        <v>3</v>
      </c>
      <c r="G37" s="23">
        <v>70</v>
      </c>
      <c r="H37" s="23">
        <v>1</v>
      </c>
      <c r="K37">
        <f t="shared" si="7"/>
        <v>12</v>
      </c>
      <c r="L37">
        <f t="shared" si="0"/>
        <v>-4</v>
      </c>
      <c r="M37">
        <f t="shared" si="1"/>
        <v>4</v>
      </c>
      <c r="N37">
        <f t="shared" si="2"/>
        <v>1</v>
      </c>
      <c r="O37">
        <f t="shared" si="3"/>
        <v>4</v>
      </c>
      <c r="P37">
        <f t="shared" si="4"/>
        <v>3</v>
      </c>
      <c r="Q37">
        <f t="shared" si="5"/>
        <v>70</v>
      </c>
      <c r="R37">
        <f t="shared" si="6"/>
        <v>1</v>
      </c>
      <c r="U37">
        <f t="shared" si="8"/>
        <v>-4</v>
      </c>
      <c r="V37">
        <f t="shared" si="9"/>
        <v>70</v>
      </c>
      <c r="X37">
        <f t="shared" si="10"/>
        <v>4</v>
      </c>
      <c r="Y37">
        <f t="shared" si="11"/>
        <v>3</v>
      </c>
      <c r="Z37">
        <f t="shared" si="12"/>
        <v>1</v>
      </c>
    </row>
    <row r="38" spans="1:26" x14ac:dyDescent="0.35">
      <c r="A38" s="22">
        <v>13</v>
      </c>
      <c r="B38" s="23">
        <v>-1</v>
      </c>
      <c r="C38" s="23">
        <v>3</v>
      </c>
      <c r="D38" s="23">
        <v>3</v>
      </c>
      <c r="E38" s="23">
        <v>3</v>
      </c>
      <c r="F38" s="23">
        <v>0</v>
      </c>
      <c r="G38" s="23">
        <v>70</v>
      </c>
      <c r="H38" s="23">
        <v>3</v>
      </c>
      <c r="K38">
        <f t="shared" si="7"/>
        <v>13</v>
      </c>
      <c r="L38">
        <f t="shared" si="0"/>
        <v>-1</v>
      </c>
      <c r="M38">
        <f t="shared" si="1"/>
        <v>3</v>
      </c>
      <c r="N38">
        <f t="shared" si="2"/>
        <v>3</v>
      </c>
      <c r="O38">
        <f t="shared" si="3"/>
        <v>3</v>
      </c>
      <c r="P38">
        <f t="shared" si="4"/>
        <v>0</v>
      </c>
      <c r="Q38">
        <f t="shared" si="5"/>
        <v>70</v>
      </c>
      <c r="R38">
        <f t="shared" si="6"/>
        <v>3</v>
      </c>
      <c r="U38">
        <f t="shared" si="8"/>
        <v>-1</v>
      </c>
      <c r="V38">
        <f t="shared" si="9"/>
        <v>70</v>
      </c>
      <c r="X38">
        <f t="shared" si="10"/>
        <v>3</v>
      </c>
      <c r="Y38">
        <f t="shared" si="11"/>
        <v>0</v>
      </c>
      <c r="Z38">
        <f t="shared" si="12"/>
        <v>3</v>
      </c>
    </row>
    <row r="39" spans="1:26" x14ac:dyDescent="0.35">
      <c r="A39" s="22">
        <v>14</v>
      </c>
      <c r="B39" s="23">
        <v>-3</v>
      </c>
      <c r="C39" s="23">
        <v>1</v>
      </c>
      <c r="D39" s="23">
        <v>1</v>
      </c>
      <c r="E39" s="23">
        <v>1</v>
      </c>
      <c r="F39" s="23">
        <v>3</v>
      </c>
      <c r="G39" s="23">
        <v>70</v>
      </c>
      <c r="H39" s="23">
        <v>2</v>
      </c>
      <c r="K39">
        <f t="shared" si="7"/>
        <v>14</v>
      </c>
      <c r="L39">
        <f t="shared" si="0"/>
        <v>-3</v>
      </c>
      <c r="M39">
        <f t="shared" si="1"/>
        <v>1</v>
      </c>
      <c r="N39">
        <f t="shared" si="2"/>
        <v>1</v>
      </c>
      <c r="O39">
        <f t="shared" si="3"/>
        <v>1</v>
      </c>
      <c r="P39">
        <f t="shared" si="4"/>
        <v>3</v>
      </c>
      <c r="Q39">
        <f t="shared" si="5"/>
        <v>70</v>
      </c>
      <c r="R39">
        <f t="shared" si="6"/>
        <v>2</v>
      </c>
      <c r="U39">
        <f t="shared" si="8"/>
        <v>-3</v>
      </c>
      <c r="V39">
        <f t="shared" si="9"/>
        <v>70</v>
      </c>
      <c r="X39">
        <f t="shared" si="10"/>
        <v>1</v>
      </c>
      <c r="Y39">
        <f t="shared" si="11"/>
        <v>3</v>
      </c>
      <c r="Z39">
        <f t="shared" si="12"/>
        <v>1</v>
      </c>
    </row>
    <row r="40" spans="1:26" x14ac:dyDescent="0.35">
      <c r="A40" s="22" t="s">
        <v>146</v>
      </c>
      <c r="B40" s="23">
        <v>-2.4285714285714284</v>
      </c>
      <c r="C40" s="23">
        <v>2.2857142857142856</v>
      </c>
      <c r="D40" s="23">
        <v>2</v>
      </c>
      <c r="E40" s="23">
        <v>2.6428571428571428</v>
      </c>
      <c r="F40" s="23">
        <v>1.7142857142857142</v>
      </c>
      <c r="G40" s="23">
        <v>58.571428571428569</v>
      </c>
      <c r="H40" s="23">
        <v>1.8571428571428572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9CE79-E326-4CD9-848D-1B9E25653094}">
  <dimension ref="A1:L100"/>
  <sheetViews>
    <sheetView zoomScale="120" zoomScaleNormal="120" workbookViewId="0">
      <selection activeCell="F1" sqref="F1"/>
    </sheetView>
  </sheetViews>
  <sheetFormatPr defaultColWidth="17" defaultRowHeight="14.5" x14ac:dyDescent="0.35"/>
  <cols>
    <col min="1" max="3" width="17" style="18"/>
    <col min="4" max="4" width="23.36328125" style="18" bestFit="1" customWidth="1"/>
    <col min="5" max="16384" width="17" style="18"/>
  </cols>
  <sheetData>
    <row r="1" spans="1:12" ht="101.5" x14ac:dyDescent="0.35">
      <c r="F1" s="20" t="s">
        <v>142</v>
      </c>
    </row>
    <row r="2" spans="1:12" x14ac:dyDescent="0.35">
      <c r="A2" s="17" t="s">
        <v>118</v>
      </c>
      <c r="B2" s="17" t="s">
        <v>141</v>
      </c>
      <c r="C2" s="17" t="s">
        <v>139</v>
      </c>
      <c r="D2" s="17" t="s">
        <v>119</v>
      </c>
      <c r="E2" s="17" t="s">
        <v>120</v>
      </c>
      <c r="F2" s="17" t="s">
        <v>121</v>
      </c>
      <c r="G2" s="17" t="s">
        <v>122</v>
      </c>
      <c r="H2" s="17" t="s">
        <v>123</v>
      </c>
      <c r="I2" s="17" t="s">
        <v>124</v>
      </c>
      <c r="L2" s="17" t="s">
        <v>120</v>
      </c>
    </row>
    <row r="3" spans="1:12" x14ac:dyDescent="0.35">
      <c r="A3" s="18">
        <v>1</v>
      </c>
      <c r="B3" s="18">
        <v>1</v>
      </c>
      <c r="C3" s="18" t="s">
        <v>140</v>
      </c>
      <c r="D3" s="18" t="s">
        <v>125</v>
      </c>
      <c r="E3" s="18">
        <v>1</v>
      </c>
      <c r="F3" s="18" t="s">
        <v>128</v>
      </c>
      <c r="G3" s="18" t="s">
        <v>143</v>
      </c>
      <c r="H3" s="18">
        <v>20191120</v>
      </c>
      <c r="I3" s="18" t="s">
        <v>144</v>
      </c>
      <c r="L3" s="18">
        <f ca="1">RANDBETWEEN(1,3)</f>
        <v>3</v>
      </c>
    </row>
    <row r="4" spans="1:12" x14ac:dyDescent="0.35">
      <c r="A4" s="18">
        <v>2</v>
      </c>
      <c r="B4" s="18">
        <v>1</v>
      </c>
      <c r="C4" s="18" t="s">
        <v>140</v>
      </c>
      <c r="D4" s="18" t="s">
        <v>126</v>
      </c>
      <c r="E4" s="18">
        <v>3</v>
      </c>
      <c r="F4" s="18" t="s">
        <v>127</v>
      </c>
      <c r="G4" s="18" t="s">
        <v>143</v>
      </c>
      <c r="H4" s="18">
        <v>20191120</v>
      </c>
      <c r="I4" s="18" t="s">
        <v>144</v>
      </c>
      <c r="L4" s="18">
        <f ca="1">RANDBETWEEN(1,5)</f>
        <v>4</v>
      </c>
    </row>
    <row r="5" spans="1:12" x14ac:dyDescent="0.35">
      <c r="A5" s="18">
        <v>3</v>
      </c>
      <c r="B5" s="18">
        <v>1</v>
      </c>
      <c r="C5" s="18" t="s">
        <v>140</v>
      </c>
      <c r="D5" s="18" t="s">
        <v>129</v>
      </c>
      <c r="E5" s="18">
        <v>60</v>
      </c>
      <c r="F5" s="18" t="s">
        <v>130</v>
      </c>
      <c r="G5" s="18" t="s">
        <v>143</v>
      </c>
      <c r="H5" s="18">
        <v>20191120</v>
      </c>
      <c r="I5" s="18" t="s">
        <v>144</v>
      </c>
      <c r="L5" s="18">
        <f ca="1">IF(RAND()&lt;0.33,50,IF(RAND()&lt;0.66,60,70))</f>
        <v>60</v>
      </c>
    </row>
    <row r="6" spans="1:12" x14ac:dyDescent="0.35">
      <c r="A6" s="18">
        <v>4</v>
      </c>
      <c r="B6" s="18">
        <v>1</v>
      </c>
      <c r="C6" s="18" t="s">
        <v>140</v>
      </c>
      <c r="D6" s="18" t="s">
        <v>131</v>
      </c>
      <c r="E6" s="18">
        <v>-3</v>
      </c>
      <c r="F6" s="18" t="s">
        <v>132</v>
      </c>
      <c r="G6" s="18" t="s">
        <v>143</v>
      </c>
      <c r="H6" s="18">
        <v>20191120</v>
      </c>
      <c r="I6" s="18" t="s">
        <v>144</v>
      </c>
      <c r="L6" s="18">
        <f ca="1">RANDBETWEEN(-4,0)</f>
        <v>-2</v>
      </c>
    </row>
    <row r="7" spans="1:12" x14ac:dyDescent="0.35">
      <c r="A7" s="18">
        <v>5</v>
      </c>
      <c r="B7" s="18">
        <v>1</v>
      </c>
      <c r="C7" s="18" t="s">
        <v>140</v>
      </c>
      <c r="D7" s="18" t="s">
        <v>137</v>
      </c>
      <c r="E7" s="18">
        <v>3</v>
      </c>
      <c r="F7" s="18" t="s">
        <v>138</v>
      </c>
      <c r="G7" s="18" t="s">
        <v>143</v>
      </c>
      <c r="H7" s="18">
        <v>20191120</v>
      </c>
      <c r="I7" s="18" t="s">
        <v>144</v>
      </c>
      <c r="L7" s="18">
        <f ca="1">RANDBETWEEN(1,4)</f>
        <v>4</v>
      </c>
    </row>
    <row r="8" spans="1:12" x14ac:dyDescent="0.35">
      <c r="A8" s="18">
        <v>6</v>
      </c>
      <c r="B8" s="18">
        <v>1</v>
      </c>
      <c r="C8" s="18" t="s">
        <v>140</v>
      </c>
      <c r="D8" s="18" t="s">
        <v>134</v>
      </c>
      <c r="E8" s="18">
        <v>1</v>
      </c>
      <c r="F8" s="19" t="s">
        <v>136</v>
      </c>
      <c r="G8" s="18" t="s">
        <v>143</v>
      </c>
      <c r="H8" s="18">
        <v>20191120</v>
      </c>
      <c r="I8" s="18" t="s">
        <v>144</v>
      </c>
      <c r="L8" s="18">
        <f ca="1">RANDBETWEEN(1,3)</f>
        <v>2</v>
      </c>
    </row>
    <row r="9" spans="1:12" x14ac:dyDescent="0.35">
      <c r="A9" s="18">
        <v>7</v>
      </c>
      <c r="B9" s="18">
        <v>1</v>
      </c>
      <c r="C9" s="18" t="s">
        <v>140</v>
      </c>
      <c r="D9" s="18" t="s">
        <v>133</v>
      </c>
      <c r="E9" s="18">
        <v>3</v>
      </c>
      <c r="F9" s="18" t="s">
        <v>135</v>
      </c>
      <c r="G9" s="18" t="s">
        <v>143</v>
      </c>
      <c r="H9" s="18">
        <v>20191120</v>
      </c>
      <c r="I9" s="18" t="s">
        <v>144</v>
      </c>
      <c r="L9" s="18">
        <f ca="1">IF(RAND()&lt;0.5,0,3)</f>
        <v>0</v>
      </c>
    </row>
    <row r="10" spans="1:12" x14ac:dyDescent="0.35">
      <c r="A10" s="18">
        <v>8</v>
      </c>
      <c r="B10" s="18">
        <f>B3+1</f>
        <v>2</v>
      </c>
      <c r="C10" s="18" t="s">
        <v>140</v>
      </c>
      <c r="D10" s="18" t="str">
        <f>D3</f>
        <v>mozgásképesség</v>
      </c>
      <c r="E10" s="18">
        <v>3</v>
      </c>
      <c r="F10" s="18" t="str">
        <f>F3</f>
        <v>index:1&lt;3</v>
      </c>
      <c r="G10" s="18" t="s">
        <v>143</v>
      </c>
      <c r="H10" s="18">
        <v>20191120</v>
      </c>
      <c r="I10" s="18" t="s">
        <v>144</v>
      </c>
      <c r="L10" s="18">
        <f ca="1">RANDBETWEEN(1,3)</f>
        <v>3</v>
      </c>
    </row>
    <row r="11" spans="1:12" x14ac:dyDescent="0.35">
      <c r="A11" s="18">
        <v>9</v>
      </c>
      <c r="B11" s="18">
        <f t="shared" ref="B11:B74" si="0">B4+1</f>
        <v>2</v>
      </c>
      <c r="C11" s="18" t="s">
        <v>140</v>
      </c>
      <c r="D11" s="18" t="str">
        <f t="shared" ref="D11:F74" si="1">D4</f>
        <v>izomerő-nagyság</v>
      </c>
      <c r="E11" s="18">
        <v>1</v>
      </c>
      <c r="F11" s="18" t="str">
        <f t="shared" si="1"/>
        <v>index:1&lt;5</v>
      </c>
      <c r="G11" s="18" t="s">
        <v>143</v>
      </c>
      <c r="H11" s="18">
        <v>20191120</v>
      </c>
      <c r="I11" s="18" t="s">
        <v>144</v>
      </c>
      <c r="L11" s="18">
        <f ca="1">RANDBETWEEN(1,5)</f>
        <v>2</v>
      </c>
    </row>
    <row r="12" spans="1:12" x14ac:dyDescent="0.35">
      <c r="A12" s="18">
        <v>10</v>
      </c>
      <c r="B12" s="18">
        <f t="shared" si="0"/>
        <v>2</v>
      </c>
      <c r="C12" s="18" t="s">
        <v>140</v>
      </c>
      <c r="D12" s="18" t="str">
        <f t="shared" si="1"/>
        <v>kor</v>
      </c>
      <c r="E12" s="18">
        <v>60</v>
      </c>
      <c r="F12" s="18" t="str">
        <f t="shared" si="1"/>
        <v>év</v>
      </c>
      <c r="G12" s="18" t="s">
        <v>143</v>
      </c>
      <c r="H12" s="18">
        <v>20191120</v>
      </c>
      <c r="I12" s="18" t="s">
        <v>144</v>
      </c>
      <c r="L12" s="18">
        <f ca="1">IF(RAND()&lt;0.33,50,IF(RAND()&lt;0.66,60,70))</f>
        <v>60</v>
      </c>
    </row>
    <row r="13" spans="1:12" x14ac:dyDescent="0.35">
      <c r="A13" s="18">
        <v>11</v>
      </c>
      <c r="B13" s="18">
        <f t="shared" si="0"/>
        <v>2</v>
      </c>
      <c r="C13" s="18" t="s">
        <v>140</v>
      </c>
      <c r="D13" s="18" t="str">
        <f t="shared" si="1"/>
        <v>csontsűrűség</v>
      </c>
      <c r="E13" s="18">
        <v>-4</v>
      </c>
      <c r="F13" s="18" t="str">
        <f t="shared" si="1"/>
        <v>dexa</v>
      </c>
      <c r="G13" s="18" t="s">
        <v>143</v>
      </c>
      <c r="H13" s="18">
        <v>20191120</v>
      </c>
      <c r="I13" s="18" t="s">
        <v>144</v>
      </c>
      <c r="L13" s="18">
        <f ca="1">RANDBETWEEN(-4,0)</f>
        <v>-1</v>
      </c>
    </row>
    <row r="14" spans="1:12" x14ac:dyDescent="0.35">
      <c r="A14" s="18">
        <v>12</v>
      </c>
      <c r="B14" s="18">
        <f t="shared" si="0"/>
        <v>2</v>
      </c>
      <c r="C14" s="18" t="s">
        <v>140</v>
      </c>
      <c r="D14" s="18" t="str">
        <f t="shared" si="1"/>
        <v>diagnózis</v>
      </c>
      <c r="E14" s="18">
        <v>2</v>
      </c>
      <c r="F14" s="18" t="str">
        <f t="shared" si="1"/>
        <v>a-b-c-d</v>
      </c>
      <c r="G14" s="18" t="s">
        <v>143</v>
      </c>
      <c r="H14" s="18">
        <v>20191120</v>
      </c>
      <c r="I14" s="18" t="s">
        <v>144</v>
      </c>
      <c r="L14" s="18">
        <f ca="1">RANDBETWEEN(1,4)</f>
        <v>1</v>
      </c>
    </row>
    <row r="15" spans="1:12" x14ac:dyDescent="0.35">
      <c r="A15" s="18">
        <v>13</v>
      </c>
      <c r="B15" s="18">
        <f t="shared" si="0"/>
        <v>2</v>
      </c>
      <c r="C15" s="18" t="s">
        <v>140</v>
      </c>
      <c r="D15" s="18" t="str">
        <f t="shared" si="1"/>
        <v>felfüggsztési pontok száma</v>
      </c>
      <c r="E15" s="18">
        <v>2</v>
      </c>
      <c r="F15" s="18" t="str">
        <f t="shared" si="1"/>
        <v>1--2--3 db</v>
      </c>
      <c r="G15" s="18" t="s">
        <v>143</v>
      </c>
      <c r="H15" s="18">
        <v>20191120</v>
      </c>
      <c r="I15" s="18" t="s">
        <v>144</v>
      </c>
      <c r="L15" s="18">
        <f ca="1">RANDBETWEEN(1,3)</f>
        <v>3</v>
      </c>
    </row>
    <row r="16" spans="1:12" x14ac:dyDescent="0.35">
      <c r="A16" s="18">
        <v>14</v>
      </c>
      <c r="B16" s="18">
        <f t="shared" si="0"/>
        <v>2</v>
      </c>
      <c r="C16" s="18" t="s">
        <v>140</v>
      </c>
      <c r="D16" s="18" t="str">
        <f t="shared" si="1"/>
        <v>kiindulási súly</v>
      </c>
      <c r="E16" s="18">
        <v>0</v>
      </c>
      <c r="F16" s="18" t="str">
        <f t="shared" si="1"/>
        <v>kg</v>
      </c>
      <c r="G16" s="18" t="s">
        <v>143</v>
      </c>
      <c r="H16" s="18">
        <v>20191120</v>
      </c>
      <c r="I16" s="18" t="s">
        <v>144</v>
      </c>
      <c r="L16" s="18">
        <f ca="1">IF(RAND()&lt;0.5,0,3)</f>
        <v>0</v>
      </c>
    </row>
    <row r="17" spans="1:12" x14ac:dyDescent="0.35">
      <c r="A17" s="18">
        <v>15</v>
      </c>
      <c r="B17" s="18">
        <f t="shared" si="0"/>
        <v>3</v>
      </c>
      <c r="C17" s="18" t="s">
        <v>140</v>
      </c>
      <c r="D17" s="18" t="str">
        <f t="shared" si="1"/>
        <v>mozgásképesség</v>
      </c>
      <c r="E17" s="18">
        <v>3</v>
      </c>
      <c r="F17" s="18" t="str">
        <f t="shared" si="1"/>
        <v>index:1&lt;3</v>
      </c>
      <c r="G17" s="18" t="s">
        <v>143</v>
      </c>
      <c r="H17" s="18">
        <v>20191120</v>
      </c>
      <c r="I17" s="18" t="s">
        <v>144</v>
      </c>
      <c r="L17" s="18">
        <f ca="1">RANDBETWEEN(1,3)</f>
        <v>1</v>
      </c>
    </row>
    <row r="18" spans="1:12" x14ac:dyDescent="0.35">
      <c r="A18" s="18">
        <v>16</v>
      </c>
      <c r="B18" s="18">
        <f t="shared" si="0"/>
        <v>3</v>
      </c>
      <c r="C18" s="18" t="s">
        <v>140</v>
      </c>
      <c r="D18" s="18" t="str">
        <f t="shared" si="1"/>
        <v>izomerő-nagyság</v>
      </c>
      <c r="E18" s="18">
        <v>3</v>
      </c>
      <c r="F18" s="18" t="str">
        <f t="shared" si="1"/>
        <v>index:1&lt;5</v>
      </c>
      <c r="G18" s="18" t="s">
        <v>143</v>
      </c>
      <c r="H18" s="18">
        <v>20191120</v>
      </c>
      <c r="I18" s="18" t="s">
        <v>144</v>
      </c>
      <c r="L18" s="18">
        <f ca="1">RANDBETWEEN(1,5)</f>
        <v>4</v>
      </c>
    </row>
    <row r="19" spans="1:12" x14ac:dyDescent="0.35">
      <c r="A19" s="18">
        <v>17</v>
      </c>
      <c r="B19" s="18">
        <f t="shared" si="0"/>
        <v>3</v>
      </c>
      <c r="C19" s="18" t="s">
        <v>140</v>
      </c>
      <c r="D19" s="18" t="str">
        <f t="shared" si="1"/>
        <v>kor</v>
      </c>
      <c r="E19" s="18">
        <v>50</v>
      </c>
      <c r="F19" s="18" t="str">
        <f t="shared" si="1"/>
        <v>év</v>
      </c>
      <c r="G19" s="18" t="s">
        <v>143</v>
      </c>
      <c r="H19" s="18">
        <v>20191120</v>
      </c>
      <c r="I19" s="18" t="s">
        <v>144</v>
      </c>
      <c r="L19" s="18">
        <f ca="1">IF(RAND()&lt;0.33,50,IF(RAND()&lt;0.66,60,70))</f>
        <v>70</v>
      </c>
    </row>
    <row r="20" spans="1:12" x14ac:dyDescent="0.35">
      <c r="A20" s="18">
        <v>18</v>
      </c>
      <c r="B20" s="18">
        <f t="shared" si="0"/>
        <v>3</v>
      </c>
      <c r="C20" s="18" t="s">
        <v>140</v>
      </c>
      <c r="D20" s="18" t="str">
        <f t="shared" si="1"/>
        <v>csontsűrűség</v>
      </c>
      <c r="E20" s="18">
        <v>-2</v>
      </c>
      <c r="F20" s="18" t="str">
        <f t="shared" si="1"/>
        <v>dexa</v>
      </c>
      <c r="G20" s="18" t="s">
        <v>143</v>
      </c>
      <c r="H20" s="18">
        <v>20191120</v>
      </c>
      <c r="I20" s="18" t="s">
        <v>144</v>
      </c>
      <c r="L20" s="18">
        <f ca="1">RANDBETWEEN(-4,0)</f>
        <v>-3</v>
      </c>
    </row>
    <row r="21" spans="1:12" x14ac:dyDescent="0.35">
      <c r="A21" s="18">
        <v>19</v>
      </c>
      <c r="B21" s="18">
        <f t="shared" si="0"/>
        <v>3</v>
      </c>
      <c r="C21" s="18" t="s">
        <v>140</v>
      </c>
      <c r="D21" s="18" t="str">
        <f t="shared" si="1"/>
        <v>diagnózis</v>
      </c>
      <c r="E21" s="18">
        <v>3</v>
      </c>
      <c r="F21" s="18" t="str">
        <f t="shared" si="1"/>
        <v>a-b-c-d</v>
      </c>
      <c r="G21" s="18" t="s">
        <v>143</v>
      </c>
      <c r="H21" s="18">
        <v>20191120</v>
      </c>
      <c r="I21" s="18" t="s">
        <v>144</v>
      </c>
      <c r="L21" s="18">
        <f ca="1">RANDBETWEEN(1,4)</f>
        <v>3</v>
      </c>
    </row>
    <row r="22" spans="1:12" x14ac:dyDescent="0.35">
      <c r="A22" s="18">
        <v>20</v>
      </c>
      <c r="B22" s="18">
        <f t="shared" si="0"/>
        <v>3</v>
      </c>
      <c r="C22" s="18" t="s">
        <v>140</v>
      </c>
      <c r="D22" s="18" t="str">
        <f t="shared" si="1"/>
        <v>felfüggsztési pontok száma</v>
      </c>
      <c r="E22" s="18">
        <v>2</v>
      </c>
      <c r="F22" s="18" t="str">
        <f t="shared" si="1"/>
        <v>1--2--3 db</v>
      </c>
      <c r="G22" s="18" t="s">
        <v>143</v>
      </c>
      <c r="H22" s="18">
        <v>20191120</v>
      </c>
      <c r="I22" s="18" t="s">
        <v>144</v>
      </c>
      <c r="L22" s="18">
        <f ca="1">RANDBETWEEN(1,3)</f>
        <v>3</v>
      </c>
    </row>
    <row r="23" spans="1:12" x14ac:dyDescent="0.35">
      <c r="A23" s="18">
        <v>21</v>
      </c>
      <c r="B23" s="18">
        <f t="shared" si="0"/>
        <v>3</v>
      </c>
      <c r="C23" s="18" t="s">
        <v>140</v>
      </c>
      <c r="D23" s="18" t="str">
        <f t="shared" si="1"/>
        <v>kiindulási súly</v>
      </c>
      <c r="E23" s="18">
        <v>0</v>
      </c>
      <c r="F23" s="18" t="str">
        <f t="shared" si="1"/>
        <v>kg</v>
      </c>
      <c r="G23" s="18" t="s">
        <v>143</v>
      </c>
      <c r="H23" s="18">
        <v>20191120</v>
      </c>
      <c r="I23" s="18" t="s">
        <v>144</v>
      </c>
      <c r="L23" s="18">
        <f ca="1">IF(RAND()&lt;0.5,0,3)</f>
        <v>3</v>
      </c>
    </row>
    <row r="24" spans="1:12" x14ac:dyDescent="0.35">
      <c r="A24" s="18">
        <v>22</v>
      </c>
      <c r="B24" s="18">
        <f t="shared" si="0"/>
        <v>4</v>
      </c>
      <c r="C24" s="18" t="s">
        <v>140</v>
      </c>
      <c r="D24" s="18" t="str">
        <f t="shared" si="1"/>
        <v>mozgásképesség</v>
      </c>
      <c r="E24" s="18">
        <v>1</v>
      </c>
      <c r="F24" s="18" t="str">
        <f t="shared" si="1"/>
        <v>index:1&lt;3</v>
      </c>
      <c r="G24" s="18" t="s">
        <v>143</v>
      </c>
      <c r="H24" s="18">
        <v>20191120</v>
      </c>
      <c r="I24" s="18" t="s">
        <v>144</v>
      </c>
      <c r="L24" s="18">
        <f ca="1">RANDBETWEEN(1,3)</f>
        <v>1</v>
      </c>
    </row>
    <row r="25" spans="1:12" x14ac:dyDescent="0.35">
      <c r="A25" s="18">
        <v>23</v>
      </c>
      <c r="B25" s="18">
        <f t="shared" si="0"/>
        <v>4</v>
      </c>
      <c r="C25" s="18" t="s">
        <v>140</v>
      </c>
      <c r="D25" s="18" t="str">
        <f t="shared" si="1"/>
        <v>izomerő-nagyság</v>
      </c>
      <c r="E25" s="18">
        <v>3</v>
      </c>
      <c r="F25" s="18" t="str">
        <f t="shared" si="1"/>
        <v>index:1&lt;5</v>
      </c>
      <c r="G25" s="18" t="s">
        <v>143</v>
      </c>
      <c r="H25" s="18">
        <v>20191120</v>
      </c>
      <c r="I25" s="18" t="s">
        <v>144</v>
      </c>
      <c r="L25" s="18">
        <f ca="1">RANDBETWEEN(1,5)</f>
        <v>5</v>
      </c>
    </row>
    <row r="26" spans="1:12" x14ac:dyDescent="0.35">
      <c r="A26" s="18">
        <v>24</v>
      </c>
      <c r="B26" s="18">
        <f t="shared" si="0"/>
        <v>4</v>
      </c>
      <c r="C26" s="18" t="s">
        <v>140</v>
      </c>
      <c r="D26" s="18" t="str">
        <f t="shared" si="1"/>
        <v>kor</v>
      </c>
      <c r="E26" s="18">
        <v>50</v>
      </c>
      <c r="F26" s="18" t="str">
        <f t="shared" si="1"/>
        <v>év</v>
      </c>
      <c r="G26" s="18" t="s">
        <v>143</v>
      </c>
      <c r="H26" s="18">
        <v>20191120</v>
      </c>
      <c r="I26" s="18" t="s">
        <v>144</v>
      </c>
      <c r="L26" s="18">
        <f ca="1">IF(RAND()&lt;0.33,50,IF(RAND()&lt;0.66,60,70))</f>
        <v>60</v>
      </c>
    </row>
    <row r="27" spans="1:12" x14ac:dyDescent="0.35">
      <c r="A27" s="18">
        <v>25</v>
      </c>
      <c r="B27" s="18">
        <f t="shared" si="0"/>
        <v>4</v>
      </c>
      <c r="C27" s="18" t="s">
        <v>140</v>
      </c>
      <c r="D27" s="18" t="str">
        <f t="shared" si="1"/>
        <v>csontsűrűség</v>
      </c>
      <c r="E27" s="18">
        <v>-3</v>
      </c>
      <c r="F27" s="18" t="str">
        <f t="shared" si="1"/>
        <v>dexa</v>
      </c>
      <c r="G27" s="18" t="s">
        <v>143</v>
      </c>
      <c r="H27" s="18">
        <v>20191120</v>
      </c>
      <c r="I27" s="18" t="s">
        <v>144</v>
      </c>
      <c r="L27" s="18">
        <f ca="1">RANDBETWEEN(-4,0)</f>
        <v>0</v>
      </c>
    </row>
    <row r="28" spans="1:12" x14ac:dyDescent="0.35">
      <c r="A28" s="18">
        <v>26</v>
      </c>
      <c r="B28" s="18">
        <f t="shared" si="0"/>
        <v>4</v>
      </c>
      <c r="C28" s="18" t="s">
        <v>140</v>
      </c>
      <c r="D28" s="18" t="str">
        <f t="shared" si="1"/>
        <v>diagnózis</v>
      </c>
      <c r="E28" s="18">
        <v>2</v>
      </c>
      <c r="F28" s="18" t="str">
        <f t="shared" si="1"/>
        <v>a-b-c-d</v>
      </c>
      <c r="G28" s="18" t="s">
        <v>143</v>
      </c>
      <c r="H28" s="18">
        <v>20191120</v>
      </c>
      <c r="I28" s="18" t="s">
        <v>144</v>
      </c>
      <c r="L28" s="18">
        <f ca="1">RANDBETWEEN(1,4)</f>
        <v>4</v>
      </c>
    </row>
    <row r="29" spans="1:12" x14ac:dyDescent="0.35">
      <c r="A29" s="18">
        <v>27</v>
      </c>
      <c r="B29" s="18">
        <f t="shared" si="0"/>
        <v>4</v>
      </c>
      <c r="C29" s="18" t="s">
        <v>140</v>
      </c>
      <c r="D29" s="18" t="str">
        <f t="shared" si="1"/>
        <v>felfüggsztési pontok száma</v>
      </c>
      <c r="E29" s="18">
        <v>1</v>
      </c>
      <c r="F29" s="18" t="str">
        <f t="shared" si="1"/>
        <v>1--2--3 db</v>
      </c>
      <c r="G29" s="18" t="s">
        <v>143</v>
      </c>
      <c r="H29" s="18">
        <v>20191120</v>
      </c>
      <c r="I29" s="18" t="s">
        <v>144</v>
      </c>
      <c r="L29" s="18">
        <f ca="1">RANDBETWEEN(1,3)</f>
        <v>3</v>
      </c>
    </row>
    <row r="30" spans="1:12" x14ac:dyDescent="0.35">
      <c r="A30" s="18">
        <v>28</v>
      </c>
      <c r="B30" s="18">
        <f t="shared" si="0"/>
        <v>4</v>
      </c>
      <c r="C30" s="18" t="s">
        <v>140</v>
      </c>
      <c r="D30" s="18" t="str">
        <f t="shared" si="1"/>
        <v>kiindulási súly</v>
      </c>
      <c r="E30" s="18">
        <v>3</v>
      </c>
      <c r="F30" s="18" t="str">
        <f t="shared" si="1"/>
        <v>kg</v>
      </c>
      <c r="G30" s="18" t="s">
        <v>143</v>
      </c>
      <c r="H30" s="18">
        <v>20191120</v>
      </c>
      <c r="I30" s="18" t="s">
        <v>144</v>
      </c>
      <c r="L30" s="18">
        <f ca="1">IF(RAND()&lt;0.5,0,3)</f>
        <v>3</v>
      </c>
    </row>
    <row r="31" spans="1:12" x14ac:dyDescent="0.35">
      <c r="A31" s="18">
        <v>29</v>
      </c>
      <c r="B31" s="18">
        <f t="shared" si="0"/>
        <v>5</v>
      </c>
      <c r="C31" s="18" t="s">
        <v>140</v>
      </c>
      <c r="D31" s="18" t="str">
        <f t="shared" si="1"/>
        <v>mozgásképesség</v>
      </c>
      <c r="E31" s="18">
        <v>3</v>
      </c>
      <c r="F31" s="18" t="str">
        <f t="shared" si="1"/>
        <v>index:1&lt;3</v>
      </c>
      <c r="G31" s="18" t="s">
        <v>143</v>
      </c>
      <c r="H31" s="18">
        <v>20191120</v>
      </c>
      <c r="I31" s="18" t="s">
        <v>144</v>
      </c>
      <c r="L31" s="18">
        <f ca="1">RANDBETWEEN(1,3)</f>
        <v>2</v>
      </c>
    </row>
    <row r="32" spans="1:12" x14ac:dyDescent="0.35">
      <c r="A32" s="18">
        <v>30</v>
      </c>
      <c r="B32" s="18">
        <f t="shared" si="0"/>
        <v>5</v>
      </c>
      <c r="C32" s="18" t="s">
        <v>140</v>
      </c>
      <c r="D32" s="18" t="str">
        <f t="shared" si="1"/>
        <v>izomerő-nagyság</v>
      </c>
      <c r="E32" s="18">
        <v>5</v>
      </c>
      <c r="F32" s="18" t="str">
        <f t="shared" si="1"/>
        <v>index:1&lt;5</v>
      </c>
      <c r="G32" s="18" t="s">
        <v>143</v>
      </c>
      <c r="H32" s="18">
        <v>20191120</v>
      </c>
      <c r="I32" s="18" t="s">
        <v>144</v>
      </c>
      <c r="L32" s="18">
        <f ca="1">RANDBETWEEN(1,5)</f>
        <v>3</v>
      </c>
    </row>
    <row r="33" spans="1:12" x14ac:dyDescent="0.35">
      <c r="A33" s="18">
        <v>31</v>
      </c>
      <c r="B33" s="18">
        <f t="shared" si="0"/>
        <v>5</v>
      </c>
      <c r="C33" s="18" t="s">
        <v>140</v>
      </c>
      <c r="D33" s="18" t="str">
        <f t="shared" si="1"/>
        <v>kor</v>
      </c>
      <c r="E33" s="18">
        <v>60</v>
      </c>
      <c r="F33" s="18" t="str">
        <f t="shared" si="1"/>
        <v>év</v>
      </c>
      <c r="G33" s="18" t="s">
        <v>143</v>
      </c>
      <c r="H33" s="18">
        <v>20191120</v>
      </c>
      <c r="I33" s="18" t="s">
        <v>144</v>
      </c>
      <c r="L33" s="18">
        <f ca="1">IF(RAND()&lt;0.33,50,IF(RAND()&lt;0.66,60,70))</f>
        <v>50</v>
      </c>
    </row>
    <row r="34" spans="1:12" x14ac:dyDescent="0.35">
      <c r="A34" s="18">
        <v>32</v>
      </c>
      <c r="B34" s="18">
        <f t="shared" si="0"/>
        <v>5</v>
      </c>
      <c r="C34" s="18" t="s">
        <v>140</v>
      </c>
      <c r="D34" s="18" t="str">
        <f t="shared" si="1"/>
        <v>csontsűrűség</v>
      </c>
      <c r="E34" s="18">
        <v>-2</v>
      </c>
      <c r="F34" s="18" t="str">
        <f t="shared" si="1"/>
        <v>dexa</v>
      </c>
      <c r="G34" s="18" t="s">
        <v>143</v>
      </c>
      <c r="H34" s="18">
        <v>20191120</v>
      </c>
      <c r="I34" s="18" t="s">
        <v>144</v>
      </c>
      <c r="L34" s="18">
        <f ca="1">RANDBETWEEN(-4,0)</f>
        <v>-4</v>
      </c>
    </row>
    <row r="35" spans="1:12" x14ac:dyDescent="0.35">
      <c r="A35" s="18">
        <v>33</v>
      </c>
      <c r="B35" s="18">
        <f t="shared" si="0"/>
        <v>5</v>
      </c>
      <c r="C35" s="18" t="s">
        <v>140</v>
      </c>
      <c r="D35" s="18" t="str">
        <f t="shared" si="1"/>
        <v>diagnózis</v>
      </c>
      <c r="E35" s="18">
        <v>4</v>
      </c>
      <c r="F35" s="18" t="str">
        <f t="shared" si="1"/>
        <v>a-b-c-d</v>
      </c>
      <c r="G35" s="18" t="s">
        <v>143</v>
      </c>
      <c r="H35" s="18">
        <v>20191120</v>
      </c>
      <c r="I35" s="18" t="s">
        <v>144</v>
      </c>
      <c r="L35" s="18">
        <f ca="1">RANDBETWEEN(1,4)</f>
        <v>2</v>
      </c>
    </row>
    <row r="36" spans="1:12" x14ac:dyDescent="0.35">
      <c r="A36" s="18">
        <v>34</v>
      </c>
      <c r="B36" s="18">
        <f t="shared" si="0"/>
        <v>5</v>
      </c>
      <c r="C36" s="18" t="s">
        <v>140</v>
      </c>
      <c r="D36" s="18" t="str">
        <f t="shared" si="1"/>
        <v>felfüggsztési pontok száma</v>
      </c>
      <c r="E36" s="18">
        <v>3</v>
      </c>
      <c r="F36" s="18" t="str">
        <f t="shared" si="1"/>
        <v>1--2--3 db</v>
      </c>
      <c r="G36" s="18" t="s">
        <v>143</v>
      </c>
      <c r="H36" s="18">
        <v>20191120</v>
      </c>
      <c r="I36" s="18" t="s">
        <v>144</v>
      </c>
      <c r="L36" s="18">
        <f ca="1">RANDBETWEEN(1,3)</f>
        <v>2</v>
      </c>
    </row>
    <row r="37" spans="1:12" x14ac:dyDescent="0.35">
      <c r="A37" s="18">
        <v>35</v>
      </c>
      <c r="B37" s="18">
        <f t="shared" si="0"/>
        <v>5</v>
      </c>
      <c r="C37" s="18" t="s">
        <v>140</v>
      </c>
      <c r="D37" s="18" t="str">
        <f t="shared" si="1"/>
        <v>kiindulási súly</v>
      </c>
      <c r="E37" s="18">
        <v>0</v>
      </c>
      <c r="F37" s="18" t="str">
        <f t="shared" si="1"/>
        <v>kg</v>
      </c>
      <c r="G37" s="18" t="s">
        <v>143</v>
      </c>
      <c r="H37" s="18">
        <v>20191120</v>
      </c>
      <c r="I37" s="18" t="s">
        <v>144</v>
      </c>
      <c r="L37" s="18">
        <f ca="1">IF(RAND()&lt;0.5,0,3)</f>
        <v>0</v>
      </c>
    </row>
    <row r="38" spans="1:12" x14ac:dyDescent="0.35">
      <c r="A38" s="18">
        <v>36</v>
      </c>
      <c r="B38" s="18">
        <f t="shared" si="0"/>
        <v>6</v>
      </c>
      <c r="C38" s="18" t="s">
        <v>140</v>
      </c>
      <c r="D38" s="18" t="str">
        <f t="shared" si="1"/>
        <v>mozgásképesség</v>
      </c>
      <c r="E38" s="18">
        <v>1</v>
      </c>
      <c r="F38" s="18" t="str">
        <f t="shared" si="1"/>
        <v>index:1&lt;3</v>
      </c>
      <c r="G38" s="18" t="s">
        <v>143</v>
      </c>
      <c r="H38" s="18">
        <v>20191120</v>
      </c>
      <c r="I38" s="18" t="s">
        <v>144</v>
      </c>
      <c r="L38" s="18">
        <f ca="1">RANDBETWEEN(1,3)</f>
        <v>1</v>
      </c>
    </row>
    <row r="39" spans="1:12" x14ac:dyDescent="0.35">
      <c r="A39" s="18">
        <v>37</v>
      </c>
      <c r="B39" s="18">
        <f t="shared" si="0"/>
        <v>6</v>
      </c>
      <c r="C39" s="18" t="s">
        <v>140</v>
      </c>
      <c r="D39" s="18" t="str">
        <f t="shared" si="1"/>
        <v>izomerő-nagyság</v>
      </c>
      <c r="E39" s="18">
        <v>1</v>
      </c>
      <c r="F39" s="18" t="str">
        <f t="shared" si="1"/>
        <v>index:1&lt;5</v>
      </c>
      <c r="G39" s="18" t="s">
        <v>143</v>
      </c>
      <c r="H39" s="18">
        <v>20191120</v>
      </c>
      <c r="I39" s="18" t="s">
        <v>144</v>
      </c>
      <c r="L39" s="18">
        <f ca="1">RANDBETWEEN(1,5)</f>
        <v>4</v>
      </c>
    </row>
    <row r="40" spans="1:12" x14ac:dyDescent="0.35">
      <c r="A40" s="18">
        <v>38</v>
      </c>
      <c r="B40" s="18">
        <f t="shared" si="0"/>
        <v>6</v>
      </c>
      <c r="C40" s="18" t="s">
        <v>140</v>
      </c>
      <c r="D40" s="18" t="str">
        <f t="shared" si="1"/>
        <v>kor</v>
      </c>
      <c r="E40" s="18">
        <v>50</v>
      </c>
      <c r="F40" s="18" t="str">
        <f t="shared" si="1"/>
        <v>év</v>
      </c>
      <c r="G40" s="18" t="s">
        <v>143</v>
      </c>
      <c r="H40" s="18">
        <v>20191120</v>
      </c>
      <c r="I40" s="18" t="s">
        <v>144</v>
      </c>
      <c r="L40" s="18">
        <f ca="1">IF(RAND()&lt;0.33,50,IF(RAND()&lt;0.66,60,70))</f>
        <v>60</v>
      </c>
    </row>
    <row r="41" spans="1:12" x14ac:dyDescent="0.35">
      <c r="A41" s="18">
        <v>39</v>
      </c>
      <c r="B41" s="18">
        <f t="shared" si="0"/>
        <v>6</v>
      </c>
      <c r="C41" s="18" t="s">
        <v>140</v>
      </c>
      <c r="D41" s="18" t="str">
        <f t="shared" si="1"/>
        <v>csontsűrűség</v>
      </c>
      <c r="E41" s="18">
        <v>-3</v>
      </c>
      <c r="F41" s="18" t="str">
        <f t="shared" si="1"/>
        <v>dexa</v>
      </c>
      <c r="G41" s="18" t="s">
        <v>143</v>
      </c>
      <c r="H41" s="18">
        <v>20191120</v>
      </c>
      <c r="I41" s="18" t="s">
        <v>144</v>
      </c>
      <c r="L41" s="18">
        <f ca="1">RANDBETWEEN(-4,0)</f>
        <v>-2</v>
      </c>
    </row>
    <row r="42" spans="1:12" x14ac:dyDescent="0.35">
      <c r="A42" s="18">
        <v>40</v>
      </c>
      <c r="B42" s="18">
        <f t="shared" si="0"/>
        <v>6</v>
      </c>
      <c r="C42" s="18" t="s">
        <v>140</v>
      </c>
      <c r="D42" s="18" t="str">
        <f t="shared" si="1"/>
        <v>diagnózis</v>
      </c>
      <c r="E42" s="18">
        <v>1</v>
      </c>
      <c r="F42" s="18" t="str">
        <f t="shared" si="1"/>
        <v>a-b-c-d</v>
      </c>
      <c r="G42" s="18" t="s">
        <v>143</v>
      </c>
      <c r="H42" s="18">
        <v>20191120</v>
      </c>
      <c r="I42" s="18" t="s">
        <v>144</v>
      </c>
      <c r="L42" s="18">
        <f ca="1">RANDBETWEEN(1,4)</f>
        <v>4</v>
      </c>
    </row>
    <row r="43" spans="1:12" x14ac:dyDescent="0.35">
      <c r="A43" s="18">
        <v>41</v>
      </c>
      <c r="B43" s="18">
        <f t="shared" si="0"/>
        <v>6</v>
      </c>
      <c r="C43" s="18" t="s">
        <v>140</v>
      </c>
      <c r="D43" s="18" t="str">
        <f t="shared" si="1"/>
        <v>felfüggsztési pontok száma</v>
      </c>
      <c r="E43" s="18">
        <v>3</v>
      </c>
      <c r="F43" s="18" t="str">
        <f t="shared" si="1"/>
        <v>1--2--3 db</v>
      </c>
      <c r="G43" s="18" t="s">
        <v>143</v>
      </c>
      <c r="H43" s="18">
        <v>20191120</v>
      </c>
      <c r="I43" s="18" t="s">
        <v>144</v>
      </c>
      <c r="L43" s="18">
        <f ca="1">RANDBETWEEN(1,3)</f>
        <v>3</v>
      </c>
    </row>
    <row r="44" spans="1:12" x14ac:dyDescent="0.35">
      <c r="A44" s="18">
        <v>42</v>
      </c>
      <c r="B44" s="18">
        <f t="shared" si="0"/>
        <v>6</v>
      </c>
      <c r="C44" s="18" t="s">
        <v>140</v>
      </c>
      <c r="D44" s="18" t="str">
        <f t="shared" si="1"/>
        <v>kiindulási súly</v>
      </c>
      <c r="E44" s="18">
        <v>3</v>
      </c>
      <c r="F44" s="18" t="str">
        <f t="shared" si="1"/>
        <v>kg</v>
      </c>
      <c r="G44" s="18" t="s">
        <v>143</v>
      </c>
      <c r="H44" s="18">
        <v>20191120</v>
      </c>
      <c r="I44" s="18" t="s">
        <v>144</v>
      </c>
      <c r="L44" s="18">
        <f ca="1">IF(RAND()&lt;0.5,0,3)</f>
        <v>0</v>
      </c>
    </row>
    <row r="45" spans="1:12" x14ac:dyDescent="0.35">
      <c r="A45" s="18">
        <v>43</v>
      </c>
      <c r="B45" s="18">
        <f t="shared" si="0"/>
        <v>7</v>
      </c>
      <c r="C45" s="18" t="s">
        <v>140</v>
      </c>
      <c r="D45" s="18" t="str">
        <f t="shared" si="1"/>
        <v>mozgásképesség</v>
      </c>
      <c r="E45" s="18">
        <v>2</v>
      </c>
      <c r="F45" s="18" t="str">
        <f t="shared" si="1"/>
        <v>index:1&lt;3</v>
      </c>
      <c r="G45" s="18" t="s">
        <v>143</v>
      </c>
      <c r="H45" s="18">
        <v>20191120</v>
      </c>
      <c r="I45" s="18" t="s">
        <v>144</v>
      </c>
      <c r="L45" s="18">
        <f ca="1">RANDBETWEEN(1,3)</f>
        <v>3</v>
      </c>
    </row>
    <row r="46" spans="1:12" x14ac:dyDescent="0.35">
      <c r="A46" s="18">
        <v>44</v>
      </c>
      <c r="B46" s="18">
        <f t="shared" si="0"/>
        <v>7</v>
      </c>
      <c r="C46" s="18" t="s">
        <v>140</v>
      </c>
      <c r="D46" s="18" t="str">
        <f t="shared" si="1"/>
        <v>izomerő-nagyság</v>
      </c>
      <c r="E46" s="18">
        <v>3</v>
      </c>
      <c r="F46" s="18" t="str">
        <f t="shared" si="1"/>
        <v>index:1&lt;5</v>
      </c>
      <c r="G46" s="18" t="s">
        <v>143</v>
      </c>
      <c r="H46" s="18">
        <v>20191120</v>
      </c>
      <c r="I46" s="18" t="s">
        <v>144</v>
      </c>
      <c r="L46" s="18">
        <f ca="1">RANDBETWEEN(1,5)</f>
        <v>1</v>
      </c>
    </row>
    <row r="47" spans="1:12" x14ac:dyDescent="0.35">
      <c r="A47" s="18">
        <v>45</v>
      </c>
      <c r="B47" s="18">
        <f t="shared" si="0"/>
        <v>7</v>
      </c>
      <c r="C47" s="18" t="s">
        <v>140</v>
      </c>
      <c r="D47" s="18" t="str">
        <f t="shared" si="1"/>
        <v>kor</v>
      </c>
      <c r="E47" s="18">
        <v>60</v>
      </c>
      <c r="F47" s="18" t="str">
        <f t="shared" si="1"/>
        <v>év</v>
      </c>
      <c r="G47" s="18" t="s">
        <v>143</v>
      </c>
      <c r="H47" s="18">
        <v>20191120</v>
      </c>
      <c r="I47" s="18" t="s">
        <v>144</v>
      </c>
      <c r="L47" s="18">
        <f ca="1">IF(RAND()&lt;0.33,50,IF(RAND()&lt;0.66,60,70))</f>
        <v>60</v>
      </c>
    </row>
    <row r="48" spans="1:12" x14ac:dyDescent="0.35">
      <c r="A48" s="18">
        <v>46</v>
      </c>
      <c r="B48" s="18">
        <f t="shared" si="0"/>
        <v>7</v>
      </c>
      <c r="C48" s="18" t="s">
        <v>140</v>
      </c>
      <c r="D48" s="18" t="str">
        <f t="shared" si="1"/>
        <v>csontsűrűség</v>
      </c>
      <c r="E48" s="18">
        <v>-3</v>
      </c>
      <c r="F48" s="18" t="str">
        <f t="shared" si="1"/>
        <v>dexa</v>
      </c>
      <c r="G48" s="18" t="s">
        <v>143</v>
      </c>
      <c r="H48" s="18">
        <v>20191120</v>
      </c>
      <c r="I48" s="18" t="s">
        <v>144</v>
      </c>
      <c r="L48" s="18">
        <f ca="1">RANDBETWEEN(-4,0)</f>
        <v>-2</v>
      </c>
    </row>
    <row r="49" spans="1:12" x14ac:dyDescent="0.35">
      <c r="A49" s="18">
        <v>47</v>
      </c>
      <c r="B49" s="18">
        <f t="shared" si="0"/>
        <v>7</v>
      </c>
      <c r="C49" s="18" t="s">
        <v>140</v>
      </c>
      <c r="D49" s="18" t="str">
        <f t="shared" si="1"/>
        <v>diagnózis</v>
      </c>
      <c r="E49" s="18">
        <v>1</v>
      </c>
      <c r="F49" s="18" t="str">
        <f t="shared" si="1"/>
        <v>a-b-c-d</v>
      </c>
      <c r="G49" s="18" t="s">
        <v>143</v>
      </c>
      <c r="H49" s="18">
        <v>20191120</v>
      </c>
      <c r="I49" s="18" t="s">
        <v>144</v>
      </c>
      <c r="L49" s="18">
        <f ca="1">RANDBETWEEN(1,4)</f>
        <v>2</v>
      </c>
    </row>
    <row r="50" spans="1:12" x14ac:dyDescent="0.35">
      <c r="A50" s="18">
        <v>48</v>
      </c>
      <c r="B50" s="18">
        <f t="shared" si="0"/>
        <v>7</v>
      </c>
      <c r="C50" s="18" t="s">
        <v>140</v>
      </c>
      <c r="D50" s="18" t="str">
        <f t="shared" si="1"/>
        <v>felfüggsztési pontok száma</v>
      </c>
      <c r="E50" s="18">
        <v>1</v>
      </c>
      <c r="F50" s="18" t="str">
        <f t="shared" si="1"/>
        <v>1--2--3 db</v>
      </c>
      <c r="G50" s="18" t="s">
        <v>143</v>
      </c>
      <c r="H50" s="18">
        <v>20191120</v>
      </c>
      <c r="I50" s="18" t="s">
        <v>144</v>
      </c>
      <c r="L50" s="18">
        <f ca="1">RANDBETWEEN(1,3)</f>
        <v>2</v>
      </c>
    </row>
    <row r="51" spans="1:12" x14ac:dyDescent="0.35">
      <c r="A51" s="18">
        <v>49</v>
      </c>
      <c r="B51" s="18">
        <f t="shared" si="0"/>
        <v>7</v>
      </c>
      <c r="C51" s="18" t="s">
        <v>140</v>
      </c>
      <c r="D51" s="18" t="str">
        <f t="shared" si="1"/>
        <v>kiindulási súly</v>
      </c>
      <c r="E51" s="18">
        <v>3</v>
      </c>
      <c r="F51" s="18" t="str">
        <f t="shared" si="1"/>
        <v>kg</v>
      </c>
      <c r="G51" s="18" t="s">
        <v>143</v>
      </c>
      <c r="H51" s="18">
        <v>20191120</v>
      </c>
      <c r="I51" s="18" t="s">
        <v>144</v>
      </c>
      <c r="L51" s="18">
        <f ca="1">IF(RAND()&lt;0.5,0,3)</f>
        <v>3</v>
      </c>
    </row>
    <row r="52" spans="1:12" x14ac:dyDescent="0.35">
      <c r="A52" s="18">
        <v>50</v>
      </c>
      <c r="B52" s="18">
        <f t="shared" si="0"/>
        <v>8</v>
      </c>
      <c r="C52" s="18" t="s">
        <v>140</v>
      </c>
      <c r="D52" s="18" t="str">
        <f t="shared" si="1"/>
        <v>mozgásképesség</v>
      </c>
      <c r="E52" s="18">
        <v>1</v>
      </c>
      <c r="F52" s="18" t="str">
        <f t="shared" si="1"/>
        <v>index:1&lt;3</v>
      </c>
      <c r="G52" s="18" t="s">
        <v>143</v>
      </c>
      <c r="H52" s="18">
        <v>20191120</v>
      </c>
      <c r="I52" s="18" t="s">
        <v>144</v>
      </c>
      <c r="L52" s="18">
        <f ca="1">RANDBETWEEN(1,3)</f>
        <v>3</v>
      </c>
    </row>
    <row r="53" spans="1:12" x14ac:dyDescent="0.35">
      <c r="A53" s="18">
        <v>51</v>
      </c>
      <c r="B53" s="18">
        <f t="shared" si="0"/>
        <v>8</v>
      </c>
      <c r="C53" s="18" t="s">
        <v>140</v>
      </c>
      <c r="D53" s="18" t="str">
        <f t="shared" si="1"/>
        <v>izomerő-nagyság</v>
      </c>
      <c r="E53" s="18">
        <v>1</v>
      </c>
      <c r="F53" s="18" t="str">
        <f t="shared" si="1"/>
        <v>index:1&lt;5</v>
      </c>
      <c r="G53" s="18" t="s">
        <v>143</v>
      </c>
      <c r="H53" s="18">
        <v>20191120</v>
      </c>
      <c r="I53" s="18" t="s">
        <v>144</v>
      </c>
      <c r="L53" s="18">
        <f ca="1">RANDBETWEEN(1,5)</f>
        <v>4</v>
      </c>
    </row>
    <row r="54" spans="1:12" x14ac:dyDescent="0.35">
      <c r="A54" s="18">
        <v>52</v>
      </c>
      <c r="B54" s="18">
        <f t="shared" si="0"/>
        <v>8</v>
      </c>
      <c r="C54" s="18" t="s">
        <v>140</v>
      </c>
      <c r="D54" s="18" t="str">
        <f t="shared" si="1"/>
        <v>kor</v>
      </c>
      <c r="E54" s="18">
        <v>60</v>
      </c>
      <c r="F54" s="18" t="str">
        <f t="shared" si="1"/>
        <v>év</v>
      </c>
      <c r="G54" s="18" t="s">
        <v>143</v>
      </c>
      <c r="H54" s="18">
        <v>20191120</v>
      </c>
      <c r="I54" s="18" t="s">
        <v>144</v>
      </c>
      <c r="L54" s="18">
        <f ca="1">IF(RAND()&lt;0.33,50,IF(RAND()&lt;0.66,60,70))</f>
        <v>60</v>
      </c>
    </row>
    <row r="55" spans="1:12" x14ac:dyDescent="0.35">
      <c r="A55" s="18">
        <v>53</v>
      </c>
      <c r="B55" s="18">
        <f t="shared" si="0"/>
        <v>8</v>
      </c>
      <c r="C55" s="18" t="s">
        <v>140</v>
      </c>
      <c r="D55" s="18" t="str">
        <f t="shared" si="1"/>
        <v>csontsűrűség</v>
      </c>
      <c r="E55" s="18">
        <v>-2</v>
      </c>
      <c r="F55" s="18" t="str">
        <f t="shared" si="1"/>
        <v>dexa</v>
      </c>
      <c r="G55" s="18" t="s">
        <v>143</v>
      </c>
      <c r="H55" s="18">
        <v>20191120</v>
      </c>
      <c r="I55" s="18" t="s">
        <v>144</v>
      </c>
      <c r="L55" s="18">
        <f ca="1">RANDBETWEEN(-4,0)</f>
        <v>-1</v>
      </c>
    </row>
    <row r="56" spans="1:12" x14ac:dyDescent="0.35">
      <c r="A56" s="18">
        <v>54</v>
      </c>
      <c r="B56" s="18">
        <f t="shared" si="0"/>
        <v>8</v>
      </c>
      <c r="C56" s="18" t="s">
        <v>140</v>
      </c>
      <c r="D56" s="18" t="str">
        <f t="shared" si="1"/>
        <v>diagnózis</v>
      </c>
      <c r="E56" s="18">
        <v>2</v>
      </c>
      <c r="F56" s="18" t="str">
        <f t="shared" si="1"/>
        <v>a-b-c-d</v>
      </c>
      <c r="G56" s="18" t="s">
        <v>143</v>
      </c>
      <c r="H56" s="18">
        <v>20191120</v>
      </c>
      <c r="I56" s="18" t="s">
        <v>144</v>
      </c>
      <c r="L56" s="18">
        <f ca="1">RANDBETWEEN(1,4)</f>
        <v>4</v>
      </c>
    </row>
    <row r="57" spans="1:12" x14ac:dyDescent="0.35">
      <c r="A57" s="18">
        <v>55</v>
      </c>
      <c r="B57" s="18">
        <f t="shared" si="0"/>
        <v>8</v>
      </c>
      <c r="C57" s="18" t="s">
        <v>140</v>
      </c>
      <c r="D57" s="18" t="str">
        <f t="shared" si="1"/>
        <v>felfüggsztési pontok száma</v>
      </c>
      <c r="E57" s="18">
        <v>3</v>
      </c>
      <c r="F57" s="18" t="str">
        <f t="shared" si="1"/>
        <v>1--2--3 db</v>
      </c>
      <c r="G57" s="18" t="s">
        <v>143</v>
      </c>
      <c r="H57" s="18">
        <v>20191120</v>
      </c>
      <c r="I57" s="18" t="s">
        <v>144</v>
      </c>
      <c r="L57" s="18">
        <f ca="1">RANDBETWEEN(1,3)</f>
        <v>1</v>
      </c>
    </row>
    <row r="58" spans="1:12" x14ac:dyDescent="0.35">
      <c r="A58" s="18">
        <v>56</v>
      </c>
      <c r="B58" s="18">
        <f t="shared" si="0"/>
        <v>8</v>
      </c>
      <c r="C58" s="18" t="s">
        <v>140</v>
      </c>
      <c r="D58" s="18" t="str">
        <f t="shared" si="1"/>
        <v>kiindulási súly</v>
      </c>
      <c r="E58" s="18">
        <v>0</v>
      </c>
      <c r="F58" s="18" t="str">
        <f t="shared" si="1"/>
        <v>kg</v>
      </c>
      <c r="G58" s="18" t="s">
        <v>143</v>
      </c>
      <c r="H58" s="18">
        <v>20191120</v>
      </c>
      <c r="I58" s="18" t="s">
        <v>144</v>
      </c>
      <c r="L58" s="18">
        <f ca="1">IF(RAND()&lt;0.5,0,3)</f>
        <v>3</v>
      </c>
    </row>
    <row r="59" spans="1:12" x14ac:dyDescent="0.35">
      <c r="A59" s="18">
        <v>57</v>
      </c>
      <c r="B59" s="18">
        <f t="shared" si="0"/>
        <v>9</v>
      </c>
      <c r="C59" s="18" t="s">
        <v>140</v>
      </c>
      <c r="D59" s="18" t="str">
        <f t="shared" si="1"/>
        <v>mozgásképesség</v>
      </c>
      <c r="E59" s="18">
        <v>2</v>
      </c>
      <c r="F59" s="18" t="str">
        <f t="shared" si="1"/>
        <v>index:1&lt;3</v>
      </c>
      <c r="G59" s="18" t="s">
        <v>143</v>
      </c>
      <c r="H59" s="18">
        <v>20191120</v>
      </c>
      <c r="I59" s="18" t="s">
        <v>144</v>
      </c>
      <c r="L59" s="18">
        <f ca="1">RANDBETWEEN(1,3)</f>
        <v>1</v>
      </c>
    </row>
    <row r="60" spans="1:12" x14ac:dyDescent="0.35">
      <c r="A60" s="18">
        <v>58</v>
      </c>
      <c r="B60" s="18">
        <f t="shared" si="0"/>
        <v>9</v>
      </c>
      <c r="C60" s="18" t="s">
        <v>140</v>
      </c>
      <c r="D60" s="18" t="str">
        <f t="shared" si="1"/>
        <v>izomerő-nagyság</v>
      </c>
      <c r="E60" s="18">
        <v>1</v>
      </c>
      <c r="F60" s="18" t="str">
        <f t="shared" si="1"/>
        <v>index:1&lt;5</v>
      </c>
      <c r="G60" s="18" t="s">
        <v>143</v>
      </c>
      <c r="H60" s="18">
        <v>20191120</v>
      </c>
      <c r="I60" s="18" t="s">
        <v>144</v>
      </c>
      <c r="L60" s="18">
        <f ca="1">RANDBETWEEN(1,5)</f>
        <v>3</v>
      </c>
    </row>
    <row r="61" spans="1:12" x14ac:dyDescent="0.35">
      <c r="A61" s="18">
        <v>59</v>
      </c>
      <c r="B61" s="18">
        <f t="shared" si="0"/>
        <v>9</v>
      </c>
      <c r="C61" s="18" t="s">
        <v>140</v>
      </c>
      <c r="D61" s="18" t="str">
        <f t="shared" si="1"/>
        <v>kor</v>
      </c>
      <c r="E61" s="18">
        <v>60</v>
      </c>
      <c r="F61" s="18" t="str">
        <f t="shared" si="1"/>
        <v>év</v>
      </c>
      <c r="G61" s="18" t="s">
        <v>143</v>
      </c>
      <c r="H61" s="18">
        <v>20191120</v>
      </c>
      <c r="I61" s="18" t="s">
        <v>144</v>
      </c>
      <c r="L61" s="18">
        <f ca="1">IF(RAND()&lt;0.33,50,IF(RAND()&lt;0.66,60,70))</f>
        <v>50</v>
      </c>
    </row>
    <row r="62" spans="1:12" x14ac:dyDescent="0.35">
      <c r="A62" s="18">
        <v>60</v>
      </c>
      <c r="B62" s="18">
        <f t="shared" si="0"/>
        <v>9</v>
      </c>
      <c r="C62" s="18" t="s">
        <v>140</v>
      </c>
      <c r="D62" s="18" t="str">
        <f t="shared" si="1"/>
        <v>csontsűrűség</v>
      </c>
      <c r="E62" s="18">
        <v>0</v>
      </c>
      <c r="F62" s="18" t="str">
        <f t="shared" si="1"/>
        <v>dexa</v>
      </c>
      <c r="G62" s="18" t="s">
        <v>143</v>
      </c>
      <c r="H62" s="18">
        <v>20191120</v>
      </c>
      <c r="I62" s="18" t="s">
        <v>144</v>
      </c>
      <c r="L62" s="18">
        <f ca="1">RANDBETWEEN(-4,0)</f>
        <v>-4</v>
      </c>
    </row>
    <row r="63" spans="1:12" x14ac:dyDescent="0.35">
      <c r="A63" s="18">
        <v>61</v>
      </c>
      <c r="B63" s="18">
        <f t="shared" si="0"/>
        <v>9</v>
      </c>
      <c r="C63" s="18" t="s">
        <v>140</v>
      </c>
      <c r="D63" s="18" t="str">
        <f t="shared" si="1"/>
        <v>diagnózis</v>
      </c>
      <c r="E63" s="18">
        <v>1</v>
      </c>
      <c r="F63" s="18" t="str">
        <f t="shared" si="1"/>
        <v>a-b-c-d</v>
      </c>
      <c r="G63" s="18" t="s">
        <v>143</v>
      </c>
      <c r="H63" s="18">
        <v>20191120</v>
      </c>
      <c r="I63" s="18" t="s">
        <v>144</v>
      </c>
      <c r="L63" s="18">
        <f ca="1">RANDBETWEEN(1,4)</f>
        <v>3</v>
      </c>
    </row>
    <row r="64" spans="1:12" x14ac:dyDescent="0.35">
      <c r="A64" s="18">
        <v>62</v>
      </c>
      <c r="B64" s="18">
        <f t="shared" si="0"/>
        <v>9</v>
      </c>
      <c r="C64" s="18" t="s">
        <v>140</v>
      </c>
      <c r="D64" s="18" t="str">
        <f t="shared" si="1"/>
        <v>felfüggsztési pontok száma</v>
      </c>
      <c r="E64" s="18">
        <v>3</v>
      </c>
      <c r="F64" s="18" t="str">
        <f t="shared" si="1"/>
        <v>1--2--3 db</v>
      </c>
      <c r="G64" s="18" t="s">
        <v>143</v>
      </c>
      <c r="H64" s="18">
        <v>20191120</v>
      </c>
      <c r="I64" s="18" t="s">
        <v>144</v>
      </c>
      <c r="L64" s="18">
        <f ca="1">RANDBETWEEN(1,3)</f>
        <v>1</v>
      </c>
    </row>
    <row r="65" spans="1:12" x14ac:dyDescent="0.35">
      <c r="A65" s="18">
        <v>63</v>
      </c>
      <c r="B65" s="18">
        <f t="shared" si="0"/>
        <v>9</v>
      </c>
      <c r="C65" s="18" t="s">
        <v>140</v>
      </c>
      <c r="D65" s="18" t="str">
        <f t="shared" si="1"/>
        <v>kiindulási súly</v>
      </c>
      <c r="E65" s="18">
        <v>3</v>
      </c>
      <c r="F65" s="18" t="str">
        <f t="shared" si="1"/>
        <v>kg</v>
      </c>
      <c r="G65" s="18" t="s">
        <v>143</v>
      </c>
      <c r="H65" s="18">
        <v>20191120</v>
      </c>
      <c r="I65" s="18" t="s">
        <v>144</v>
      </c>
      <c r="L65" s="18">
        <f ca="1">IF(RAND()&lt;0.5,0,3)</f>
        <v>0</v>
      </c>
    </row>
    <row r="66" spans="1:12" x14ac:dyDescent="0.35">
      <c r="A66" s="18">
        <v>64</v>
      </c>
      <c r="B66" s="18">
        <f t="shared" si="0"/>
        <v>10</v>
      </c>
      <c r="C66" s="18" t="s">
        <v>140</v>
      </c>
      <c r="D66" s="18" t="str">
        <f t="shared" si="1"/>
        <v>mozgásképesség</v>
      </c>
      <c r="E66" s="18">
        <v>2</v>
      </c>
      <c r="F66" s="18" t="str">
        <f t="shared" si="1"/>
        <v>index:1&lt;3</v>
      </c>
      <c r="G66" s="18" t="s">
        <v>143</v>
      </c>
      <c r="H66" s="18">
        <v>20191120</v>
      </c>
      <c r="I66" s="18" t="s">
        <v>144</v>
      </c>
      <c r="L66" s="18">
        <f ca="1">RANDBETWEEN(1,3)</f>
        <v>1</v>
      </c>
    </row>
    <row r="67" spans="1:12" x14ac:dyDescent="0.35">
      <c r="A67" s="18">
        <v>65</v>
      </c>
      <c r="B67" s="18">
        <f t="shared" si="0"/>
        <v>10</v>
      </c>
      <c r="C67" s="18" t="s">
        <v>140</v>
      </c>
      <c r="D67" s="18" t="str">
        <f t="shared" si="1"/>
        <v>izomerő-nagyság</v>
      </c>
      <c r="E67" s="18">
        <v>3</v>
      </c>
      <c r="F67" s="18" t="str">
        <f t="shared" si="1"/>
        <v>index:1&lt;5</v>
      </c>
      <c r="G67" s="18" t="s">
        <v>143</v>
      </c>
      <c r="H67" s="18">
        <v>20191120</v>
      </c>
      <c r="I67" s="18" t="s">
        <v>144</v>
      </c>
      <c r="L67" s="18">
        <f ca="1">RANDBETWEEN(1,5)</f>
        <v>4</v>
      </c>
    </row>
    <row r="68" spans="1:12" x14ac:dyDescent="0.35">
      <c r="A68" s="18">
        <v>66</v>
      </c>
      <c r="B68" s="18">
        <f t="shared" si="0"/>
        <v>10</v>
      </c>
      <c r="C68" s="18" t="s">
        <v>140</v>
      </c>
      <c r="D68" s="18" t="str">
        <f t="shared" si="1"/>
        <v>kor</v>
      </c>
      <c r="E68" s="18">
        <v>50</v>
      </c>
      <c r="F68" s="18" t="str">
        <f t="shared" si="1"/>
        <v>év</v>
      </c>
      <c r="G68" s="18" t="s">
        <v>143</v>
      </c>
      <c r="H68" s="18">
        <v>20191120</v>
      </c>
      <c r="I68" s="18" t="s">
        <v>144</v>
      </c>
      <c r="L68" s="18">
        <f ca="1">IF(RAND()&lt;0.33,50,IF(RAND()&lt;0.66,60,70))</f>
        <v>60</v>
      </c>
    </row>
    <row r="69" spans="1:12" x14ac:dyDescent="0.35">
      <c r="A69" s="18">
        <v>67</v>
      </c>
      <c r="B69" s="18">
        <f t="shared" si="0"/>
        <v>10</v>
      </c>
      <c r="C69" s="18" t="s">
        <v>140</v>
      </c>
      <c r="D69" s="18" t="str">
        <f t="shared" si="1"/>
        <v>csontsűrűség</v>
      </c>
      <c r="E69" s="18">
        <v>-4</v>
      </c>
      <c r="F69" s="18" t="str">
        <f t="shared" si="1"/>
        <v>dexa</v>
      </c>
      <c r="G69" s="18" t="s">
        <v>143</v>
      </c>
      <c r="H69" s="18">
        <v>20191120</v>
      </c>
      <c r="I69" s="18" t="s">
        <v>144</v>
      </c>
      <c r="L69" s="18">
        <f ca="1">RANDBETWEEN(-4,0)</f>
        <v>-1</v>
      </c>
    </row>
    <row r="70" spans="1:12" x14ac:dyDescent="0.35">
      <c r="A70" s="18">
        <v>68</v>
      </c>
      <c r="B70" s="18">
        <f t="shared" si="0"/>
        <v>10</v>
      </c>
      <c r="C70" s="18" t="s">
        <v>140</v>
      </c>
      <c r="D70" s="18" t="str">
        <f t="shared" si="1"/>
        <v>diagnózis</v>
      </c>
      <c r="E70" s="18">
        <v>1</v>
      </c>
      <c r="F70" s="18" t="str">
        <f t="shared" si="1"/>
        <v>a-b-c-d</v>
      </c>
      <c r="G70" s="18" t="s">
        <v>143</v>
      </c>
      <c r="H70" s="18">
        <v>20191120</v>
      </c>
      <c r="I70" s="18" t="s">
        <v>144</v>
      </c>
      <c r="L70" s="18">
        <f ca="1">RANDBETWEEN(1,4)</f>
        <v>1</v>
      </c>
    </row>
    <row r="71" spans="1:12" x14ac:dyDescent="0.35">
      <c r="A71" s="18">
        <v>69</v>
      </c>
      <c r="B71" s="18">
        <f t="shared" si="0"/>
        <v>10</v>
      </c>
      <c r="C71" s="18" t="s">
        <v>140</v>
      </c>
      <c r="D71" s="18" t="str">
        <f t="shared" si="1"/>
        <v>felfüggsztési pontok száma</v>
      </c>
      <c r="E71" s="18">
        <v>2</v>
      </c>
      <c r="F71" s="18" t="str">
        <f t="shared" si="1"/>
        <v>1--2--3 db</v>
      </c>
      <c r="G71" s="18" t="s">
        <v>143</v>
      </c>
      <c r="H71" s="18">
        <v>20191120</v>
      </c>
      <c r="I71" s="18" t="s">
        <v>144</v>
      </c>
      <c r="L71" s="18">
        <f ca="1">RANDBETWEEN(1,3)</f>
        <v>1</v>
      </c>
    </row>
    <row r="72" spans="1:12" x14ac:dyDescent="0.35">
      <c r="A72" s="18">
        <v>70</v>
      </c>
      <c r="B72" s="18">
        <f t="shared" si="0"/>
        <v>10</v>
      </c>
      <c r="C72" s="18" t="s">
        <v>140</v>
      </c>
      <c r="D72" s="18" t="str">
        <f t="shared" si="1"/>
        <v>kiindulási súly</v>
      </c>
      <c r="E72" s="18">
        <v>0</v>
      </c>
      <c r="F72" s="18" t="str">
        <f t="shared" si="1"/>
        <v>kg</v>
      </c>
      <c r="G72" s="18" t="s">
        <v>143</v>
      </c>
      <c r="H72" s="18">
        <v>20191120</v>
      </c>
      <c r="I72" s="18" t="s">
        <v>144</v>
      </c>
      <c r="L72" s="18">
        <f ca="1">IF(RAND()&lt;0.5,0,3)</f>
        <v>0</v>
      </c>
    </row>
    <row r="73" spans="1:12" x14ac:dyDescent="0.35">
      <c r="A73" s="18">
        <v>71</v>
      </c>
      <c r="B73" s="18">
        <f t="shared" si="0"/>
        <v>11</v>
      </c>
      <c r="C73" s="18" t="s">
        <v>140</v>
      </c>
      <c r="D73" s="18" t="str">
        <f t="shared" si="1"/>
        <v>mozgásképesség</v>
      </c>
      <c r="E73" s="18">
        <v>1</v>
      </c>
      <c r="F73" s="18" t="str">
        <f t="shared" si="1"/>
        <v>index:1&lt;3</v>
      </c>
      <c r="G73" s="18" t="s">
        <v>143</v>
      </c>
      <c r="H73" s="18">
        <v>20191120</v>
      </c>
      <c r="I73" s="18" t="s">
        <v>144</v>
      </c>
      <c r="L73" s="18">
        <f ca="1">RANDBETWEEN(1,3)</f>
        <v>1</v>
      </c>
    </row>
    <row r="74" spans="1:12" x14ac:dyDescent="0.35">
      <c r="A74" s="18">
        <v>72</v>
      </c>
      <c r="B74" s="18">
        <f t="shared" si="0"/>
        <v>11</v>
      </c>
      <c r="C74" s="18" t="s">
        <v>140</v>
      </c>
      <c r="D74" s="18" t="str">
        <f t="shared" si="1"/>
        <v>izomerő-nagyság</v>
      </c>
      <c r="E74" s="18">
        <v>5</v>
      </c>
      <c r="F74" s="18" t="str">
        <f t="shared" si="1"/>
        <v>index:1&lt;5</v>
      </c>
      <c r="G74" s="18" t="s">
        <v>143</v>
      </c>
      <c r="H74" s="18">
        <v>20191120</v>
      </c>
      <c r="I74" s="18" t="s">
        <v>144</v>
      </c>
      <c r="L74" s="18">
        <f ca="1">RANDBETWEEN(1,5)</f>
        <v>5</v>
      </c>
    </row>
    <row r="75" spans="1:12" x14ac:dyDescent="0.35">
      <c r="A75" s="18">
        <v>73</v>
      </c>
      <c r="B75" s="18">
        <f t="shared" ref="B75:B100" si="2">B68+1</f>
        <v>11</v>
      </c>
      <c r="C75" s="18" t="s">
        <v>140</v>
      </c>
      <c r="D75" s="18" t="str">
        <f t="shared" ref="D75:F100" si="3">D68</f>
        <v>kor</v>
      </c>
      <c r="E75" s="18">
        <v>50</v>
      </c>
      <c r="F75" s="18" t="str">
        <f t="shared" si="3"/>
        <v>év</v>
      </c>
      <c r="G75" s="18" t="s">
        <v>143</v>
      </c>
      <c r="H75" s="18">
        <v>20191120</v>
      </c>
      <c r="I75" s="18" t="s">
        <v>144</v>
      </c>
      <c r="L75" s="18">
        <f ca="1">IF(RAND()&lt;0.33,50,IF(RAND()&lt;0.66,60,70))</f>
        <v>60</v>
      </c>
    </row>
    <row r="76" spans="1:12" x14ac:dyDescent="0.35">
      <c r="A76" s="18">
        <v>74</v>
      </c>
      <c r="B76" s="18">
        <f t="shared" si="2"/>
        <v>11</v>
      </c>
      <c r="C76" s="18" t="s">
        <v>140</v>
      </c>
      <c r="D76" s="18" t="str">
        <f t="shared" si="3"/>
        <v>csontsűrűség</v>
      </c>
      <c r="E76" s="18">
        <v>0</v>
      </c>
      <c r="F76" s="18" t="str">
        <f t="shared" si="3"/>
        <v>dexa</v>
      </c>
      <c r="G76" s="18" t="s">
        <v>143</v>
      </c>
      <c r="H76" s="18">
        <v>20191120</v>
      </c>
      <c r="I76" s="18" t="s">
        <v>144</v>
      </c>
      <c r="L76" s="18">
        <f ca="1">RANDBETWEEN(-4,0)</f>
        <v>-4</v>
      </c>
    </row>
    <row r="77" spans="1:12" x14ac:dyDescent="0.35">
      <c r="A77" s="18">
        <v>75</v>
      </c>
      <c r="B77" s="18">
        <f t="shared" si="2"/>
        <v>11</v>
      </c>
      <c r="C77" s="18" t="s">
        <v>140</v>
      </c>
      <c r="D77" s="18" t="str">
        <f t="shared" si="3"/>
        <v>diagnózis</v>
      </c>
      <c r="E77" s="18">
        <v>4</v>
      </c>
      <c r="F77" s="18" t="str">
        <f t="shared" si="3"/>
        <v>a-b-c-d</v>
      </c>
      <c r="G77" s="18" t="s">
        <v>143</v>
      </c>
      <c r="H77" s="18">
        <v>20191120</v>
      </c>
      <c r="I77" s="18" t="s">
        <v>144</v>
      </c>
      <c r="L77" s="18">
        <f ca="1">RANDBETWEEN(1,4)</f>
        <v>2</v>
      </c>
    </row>
    <row r="78" spans="1:12" x14ac:dyDescent="0.35">
      <c r="A78" s="18">
        <v>76</v>
      </c>
      <c r="B78" s="18">
        <f t="shared" si="2"/>
        <v>11</v>
      </c>
      <c r="C78" s="18" t="s">
        <v>140</v>
      </c>
      <c r="D78" s="18" t="str">
        <f t="shared" si="3"/>
        <v>felfüggsztési pontok száma</v>
      </c>
      <c r="E78" s="18">
        <v>2</v>
      </c>
      <c r="F78" s="18" t="str">
        <f t="shared" si="3"/>
        <v>1--2--3 db</v>
      </c>
      <c r="G78" s="18" t="s">
        <v>143</v>
      </c>
      <c r="H78" s="18">
        <v>20191120</v>
      </c>
      <c r="I78" s="18" t="s">
        <v>144</v>
      </c>
      <c r="L78" s="18">
        <f ca="1">RANDBETWEEN(1,3)</f>
        <v>1</v>
      </c>
    </row>
    <row r="79" spans="1:12" x14ac:dyDescent="0.35">
      <c r="A79" s="18">
        <v>77</v>
      </c>
      <c r="B79" s="18">
        <f t="shared" si="2"/>
        <v>11</v>
      </c>
      <c r="C79" s="18" t="s">
        <v>140</v>
      </c>
      <c r="D79" s="18" t="str">
        <f t="shared" si="3"/>
        <v>kiindulási súly</v>
      </c>
      <c r="E79" s="18">
        <v>3</v>
      </c>
      <c r="F79" s="18" t="str">
        <f t="shared" si="3"/>
        <v>kg</v>
      </c>
      <c r="G79" s="18" t="s">
        <v>143</v>
      </c>
      <c r="H79" s="18">
        <v>20191120</v>
      </c>
      <c r="I79" s="18" t="s">
        <v>144</v>
      </c>
      <c r="L79" s="18">
        <f ca="1">IF(RAND()&lt;0.5,0,3)</f>
        <v>0</v>
      </c>
    </row>
    <row r="80" spans="1:12" x14ac:dyDescent="0.35">
      <c r="A80" s="18">
        <v>78</v>
      </c>
      <c r="B80" s="18">
        <f t="shared" si="2"/>
        <v>12</v>
      </c>
      <c r="C80" s="18" t="s">
        <v>140</v>
      </c>
      <c r="D80" s="18" t="str">
        <f t="shared" si="3"/>
        <v>mozgásképesség</v>
      </c>
      <c r="E80" s="18">
        <v>1</v>
      </c>
      <c r="F80" s="18" t="str">
        <f t="shared" si="3"/>
        <v>index:1&lt;3</v>
      </c>
      <c r="G80" s="18" t="s">
        <v>143</v>
      </c>
      <c r="H80" s="18">
        <v>20191120</v>
      </c>
      <c r="I80" s="18" t="s">
        <v>144</v>
      </c>
      <c r="L80" s="18">
        <f ca="1">RANDBETWEEN(1,3)</f>
        <v>3</v>
      </c>
    </row>
    <row r="81" spans="1:12" x14ac:dyDescent="0.35">
      <c r="A81" s="18">
        <v>79</v>
      </c>
      <c r="B81" s="18">
        <f t="shared" si="2"/>
        <v>12</v>
      </c>
      <c r="C81" s="18" t="s">
        <v>140</v>
      </c>
      <c r="D81" s="18" t="str">
        <f t="shared" si="3"/>
        <v>izomerő-nagyság</v>
      </c>
      <c r="E81" s="18">
        <v>4</v>
      </c>
      <c r="F81" s="18" t="str">
        <f t="shared" si="3"/>
        <v>index:1&lt;5</v>
      </c>
      <c r="G81" s="18" t="s">
        <v>143</v>
      </c>
      <c r="H81" s="18">
        <v>20191120</v>
      </c>
      <c r="I81" s="18" t="s">
        <v>144</v>
      </c>
      <c r="L81" s="18">
        <f ca="1">RANDBETWEEN(1,5)</f>
        <v>5</v>
      </c>
    </row>
    <row r="82" spans="1:12" x14ac:dyDescent="0.35">
      <c r="A82" s="18">
        <v>80</v>
      </c>
      <c r="B82" s="18">
        <f t="shared" si="2"/>
        <v>12</v>
      </c>
      <c r="C82" s="18" t="s">
        <v>140</v>
      </c>
      <c r="D82" s="18" t="str">
        <f t="shared" si="3"/>
        <v>kor</v>
      </c>
      <c r="E82" s="18">
        <v>70</v>
      </c>
      <c r="F82" s="18" t="str">
        <f t="shared" si="3"/>
        <v>év</v>
      </c>
      <c r="G82" s="18" t="s">
        <v>143</v>
      </c>
      <c r="H82" s="18">
        <v>20191120</v>
      </c>
      <c r="I82" s="18" t="s">
        <v>144</v>
      </c>
      <c r="L82" s="18">
        <f ca="1">IF(RAND()&lt;0.33,50,IF(RAND()&lt;0.66,60,70))</f>
        <v>50</v>
      </c>
    </row>
    <row r="83" spans="1:12" x14ac:dyDescent="0.35">
      <c r="A83" s="18">
        <v>81</v>
      </c>
      <c r="B83" s="18">
        <f t="shared" si="2"/>
        <v>12</v>
      </c>
      <c r="C83" s="18" t="s">
        <v>140</v>
      </c>
      <c r="D83" s="18" t="str">
        <f t="shared" si="3"/>
        <v>csontsűrűség</v>
      </c>
      <c r="E83" s="18">
        <v>-4</v>
      </c>
      <c r="F83" s="18" t="str">
        <f t="shared" si="3"/>
        <v>dexa</v>
      </c>
      <c r="G83" s="18" t="s">
        <v>143</v>
      </c>
      <c r="H83" s="18">
        <v>20191120</v>
      </c>
      <c r="I83" s="18" t="s">
        <v>144</v>
      </c>
      <c r="L83" s="18">
        <f ca="1">RANDBETWEEN(-4,0)</f>
        <v>-1</v>
      </c>
    </row>
    <row r="84" spans="1:12" x14ac:dyDescent="0.35">
      <c r="A84" s="18">
        <v>82</v>
      </c>
      <c r="B84" s="18">
        <f t="shared" si="2"/>
        <v>12</v>
      </c>
      <c r="C84" s="18" t="s">
        <v>140</v>
      </c>
      <c r="D84" s="18" t="str">
        <f t="shared" si="3"/>
        <v>diagnózis</v>
      </c>
      <c r="E84" s="18">
        <v>4</v>
      </c>
      <c r="F84" s="18" t="str">
        <f t="shared" si="3"/>
        <v>a-b-c-d</v>
      </c>
      <c r="G84" s="18" t="s">
        <v>143</v>
      </c>
      <c r="H84" s="18">
        <v>20191120</v>
      </c>
      <c r="I84" s="18" t="s">
        <v>144</v>
      </c>
      <c r="L84" s="18">
        <f ca="1">RANDBETWEEN(1,4)</f>
        <v>1</v>
      </c>
    </row>
    <row r="85" spans="1:12" x14ac:dyDescent="0.35">
      <c r="A85" s="18">
        <v>83</v>
      </c>
      <c r="B85" s="18">
        <f t="shared" si="2"/>
        <v>12</v>
      </c>
      <c r="C85" s="18" t="s">
        <v>140</v>
      </c>
      <c r="D85" s="18" t="str">
        <f t="shared" si="3"/>
        <v>felfüggsztési pontok száma</v>
      </c>
      <c r="E85" s="18">
        <v>1</v>
      </c>
      <c r="F85" s="18" t="str">
        <f t="shared" si="3"/>
        <v>1--2--3 db</v>
      </c>
      <c r="G85" s="18" t="s">
        <v>143</v>
      </c>
      <c r="H85" s="18">
        <v>20191120</v>
      </c>
      <c r="I85" s="18" t="s">
        <v>144</v>
      </c>
      <c r="L85" s="18">
        <f ca="1">RANDBETWEEN(1,3)</f>
        <v>1</v>
      </c>
    </row>
    <row r="86" spans="1:12" x14ac:dyDescent="0.35">
      <c r="A86" s="18">
        <v>84</v>
      </c>
      <c r="B86" s="18">
        <f t="shared" si="2"/>
        <v>12</v>
      </c>
      <c r="C86" s="18" t="s">
        <v>140</v>
      </c>
      <c r="D86" s="18" t="str">
        <f t="shared" si="3"/>
        <v>kiindulási súly</v>
      </c>
      <c r="E86" s="18">
        <v>3</v>
      </c>
      <c r="F86" s="18" t="str">
        <f t="shared" si="3"/>
        <v>kg</v>
      </c>
      <c r="G86" s="18" t="s">
        <v>143</v>
      </c>
      <c r="H86" s="18">
        <v>20191120</v>
      </c>
      <c r="I86" s="18" t="s">
        <v>144</v>
      </c>
      <c r="L86" s="18">
        <f ca="1">IF(RAND()&lt;0.5,0,3)</f>
        <v>0</v>
      </c>
    </row>
    <row r="87" spans="1:12" x14ac:dyDescent="0.35">
      <c r="A87" s="18">
        <v>85</v>
      </c>
      <c r="B87" s="18">
        <f t="shared" si="2"/>
        <v>13</v>
      </c>
      <c r="C87" s="18" t="s">
        <v>140</v>
      </c>
      <c r="D87" s="18" t="str">
        <f t="shared" si="3"/>
        <v>mozgásképesség</v>
      </c>
      <c r="E87" s="18">
        <v>3</v>
      </c>
      <c r="F87" s="18" t="str">
        <f t="shared" si="3"/>
        <v>index:1&lt;3</v>
      </c>
      <c r="G87" s="18" t="s">
        <v>143</v>
      </c>
      <c r="H87" s="18">
        <v>20191120</v>
      </c>
      <c r="I87" s="18" t="s">
        <v>144</v>
      </c>
      <c r="L87" s="18">
        <f ca="1">RANDBETWEEN(1,3)</f>
        <v>3</v>
      </c>
    </row>
    <row r="88" spans="1:12" x14ac:dyDescent="0.35">
      <c r="A88" s="18">
        <v>86</v>
      </c>
      <c r="B88" s="18">
        <f t="shared" si="2"/>
        <v>13</v>
      </c>
      <c r="C88" s="18" t="s">
        <v>140</v>
      </c>
      <c r="D88" s="18" t="str">
        <f t="shared" si="3"/>
        <v>izomerő-nagyság</v>
      </c>
      <c r="E88" s="18">
        <v>3</v>
      </c>
      <c r="F88" s="18" t="str">
        <f t="shared" si="3"/>
        <v>index:1&lt;5</v>
      </c>
      <c r="G88" s="18" t="s">
        <v>143</v>
      </c>
      <c r="H88" s="18">
        <v>20191120</v>
      </c>
      <c r="I88" s="18" t="s">
        <v>144</v>
      </c>
      <c r="L88" s="18">
        <f ca="1">RANDBETWEEN(1,5)</f>
        <v>4</v>
      </c>
    </row>
    <row r="89" spans="1:12" x14ac:dyDescent="0.35">
      <c r="A89" s="18">
        <v>87</v>
      </c>
      <c r="B89" s="18">
        <f t="shared" si="2"/>
        <v>13</v>
      </c>
      <c r="C89" s="18" t="s">
        <v>140</v>
      </c>
      <c r="D89" s="18" t="str">
        <f t="shared" si="3"/>
        <v>kor</v>
      </c>
      <c r="E89" s="18">
        <v>70</v>
      </c>
      <c r="F89" s="18" t="str">
        <f t="shared" si="3"/>
        <v>év</v>
      </c>
      <c r="G89" s="18" t="s">
        <v>143</v>
      </c>
      <c r="H89" s="18">
        <v>20191120</v>
      </c>
      <c r="I89" s="18" t="s">
        <v>144</v>
      </c>
      <c r="L89" s="18">
        <f ca="1">IF(RAND()&lt;0.33,50,IF(RAND()&lt;0.66,60,70))</f>
        <v>70</v>
      </c>
    </row>
    <row r="90" spans="1:12" x14ac:dyDescent="0.35">
      <c r="A90" s="18">
        <v>88</v>
      </c>
      <c r="B90" s="18">
        <f t="shared" si="2"/>
        <v>13</v>
      </c>
      <c r="C90" s="18" t="s">
        <v>140</v>
      </c>
      <c r="D90" s="18" t="str">
        <f t="shared" si="3"/>
        <v>csontsűrűség</v>
      </c>
      <c r="E90" s="18">
        <v>-1</v>
      </c>
      <c r="F90" s="18" t="str">
        <f t="shared" si="3"/>
        <v>dexa</v>
      </c>
      <c r="G90" s="18" t="s">
        <v>143</v>
      </c>
      <c r="H90" s="18">
        <v>20191120</v>
      </c>
      <c r="I90" s="18" t="s">
        <v>144</v>
      </c>
      <c r="L90" s="18">
        <f ca="1">RANDBETWEEN(-4,0)</f>
        <v>-1</v>
      </c>
    </row>
    <row r="91" spans="1:12" x14ac:dyDescent="0.35">
      <c r="A91" s="18">
        <v>89</v>
      </c>
      <c r="B91" s="18">
        <f t="shared" si="2"/>
        <v>13</v>
      </c>
      <c r="C91" s="18" t="s">
        <v>140</v>
      </c>
      <c r="D91" s="18" t="str">
        <f t="shared" si="3"/>
        <v>diagnózis</v>
      </c>
      <c r="E91" s="18">
        <v>3</v>
      </c>
      <c r="F91" s="18" t="str">
        <f t="shared" si="3"/>
        <v>a-b-c-d</v>
      </c>
      <c r="G91" s="18" t="s">
        <v>143</v>
      </c>
      <c r="H91" s="18">
        <v>20191120</v>
      </c>
      <c r="I91" s="18" t="s">
        <v>144</v>
      </c>
      <c r="L91" s="18">
        <f ca="1">RANDBETWEEN(1,4)</f>
        <v>4</v>
      </c>
    </row>
    <row r="92" spans="1:12" x14ac:dyDescent="0.35">
      <c r="A92" s="18">
        <v>90</v>
      </c>
      <c r="B92" s="18">
        <f t="shared" si="2"/>
        <v>13</v>
      </c>
      <c r="C92" s="18" t="s">
        <v>140</v>
      </c>
      <c r="D92" s="18" t="str">
        <f t="shared" si="3"/>
        <v>felfüggsztési pontok száma</v>
      </c>
      <c r="E92" s="18">
        <v>3</v>
      </c>
      <c r="F92" s="18" t="str">
        <f t="shared" si="3"/>
        <v>1--2--3 db</v>
      </c>
      <c r="G92" s="18" t="s">
        <v>143</v>
      </c>
      <c r="H92" s="18">
        <v>20191120</v>
      </c>
      <c r="I92" s="18" t="s">
        <v>144</v>
      </c>
      <c r="L92" s="18">
        <f ca="1">RANDBETWEEN(1,3)</f>
        <v>2</v>
      </c>
    </row>
    <row r="93" spans="1:12" x14ac:dyDescent="0.35">
      <c r="A93" s="18">
        <v>91</v>
      </c>
      <c r="B93" s="18">
        <f t="shared" si="2"/>
        <v>13</v>
      </c>
      <c r="C93" s="18" t="s">
        <v>140</v>
      </c>
      <c r="D93" s="18" t="str">
        <f t="shared" si="3"/>
        <v>kiindulási súly</v>
      </c>
      <c r="E93" s="18">
        <v>0</v>
      </c>
      <c r="F93" s="18" t="str">
        <f t="shared" si="3"/>
        <v>kg</v>
      </c>
      <c r="G93" s="18" t="s">
        <v>143</v>
      </c>
      <c r="H93" s="18">
        <v>20191120</v>
      </c>
      <c r="I93" s="18" t="s">
        <v>144</v>
      </c>
      <c r="L93" s="18">
        <f ca="1">IF(RAND()&lt;0.5,0,3)</f>
        <v>0</v>
      </c>
    </row>
    <row r="94" spans="1:12" x14ac:dyDescent="0.35">
      <c r="A94" s="18">
        <v>92</v>
      </c>
      <c r="B94" s="18">
        <f t="shared" si="2"/>
        <v>14</v>
      </c>
      <c r="C94" s="18" t="s">
        <v>140</v>
      </c>
      <c r="D94" s="18" t="str">
        <f t="shared" si="3"/>
        <v>mozgásképesség</v>
      </c>
      <c r="E94" s="18">
        <v>2</v>
      </c>
      <c r="F94" s="18" t="str">
        <f t="shared" si="3"/>
        <v>index:1&lt;3</v>
      </c>
      <c r="G94" s="18" t="s">
        <v>143</v>
      </c>
      <c r="H94" s="18">
        <v>20191120</v>
      </c>
      <c r="I94" s="18" t="s">
        <v>144</v>
      </c>
      <c r="L94" s="18">
        <f ca="1">RANDBETWEEN(1,3)</f>
        <v>3</v>
      </c>
    </row>
    <row r="95" spans="1:12" x14ac:dyDescent="0.35">
      <c r="A95" s="18">
        <v>93</v>
      </c>
      <c r="B95" s="18">
        <f t="shared" si="2"/>
        <v>14</v>
      </c>
      <c r="C95" s="18" t="s">
        <v>140</v>
      </c>
      <c r="D95" s="18" t="str">
        <f t="shared" si="3"/>
        <v>izomerő-nagyság</v>
      </c>
      <c r="E95" s="18">
        <v>1</v>
      </c>
      <c r="F95" s="18" t="str">
        <f t="shared" si="3"/>
        <v>index:1&lt;5</v>
      </c>
      <c r="G95" s="18" t="s">
        <v>143</v>
      </c>
      <c r="H95" s="18">
        <v>20191120</v>
      </c>
      <c r="I95" s="18" t="s">
        <v>144</v>
      </c>
      <c r="L95" s="18">
        <f ca="1">RANDBETWEEN(1,5)</f>
        <v>4</v>
      </c>
    </row>
    <row r="96" spans="1:12" x14ac:dyDescent="0.35">
      <c r="A96" s="18">
        <v>94</v>
      </c>
      <c r="B96" s="18">
        <f t="shared" si="2"/>
        <v>14</v>
      </c>
      <c r="C96" s="18" t="s">
        <v>140</v>
      </c>
      <c r="D96" s="18" t="str">
        <f t="shared" si="3"/>
        <v>kor</v>
      </c>
      <c r="E96" s="18">
        <v>70</v>
      </c>
      <c r="F96" s="18" t="str">
        <f t="shared" si="3"/>
        <v>év</v>
      </c>
      <c r="G96" s="18" t="s">
        <v>143</v>
      </c>
      <c r="H96" s="18">
        <v>20191120</v>
      </c>
      <c r="I96" s="18" t="s">
        <v>144</v>
      </c>
      <c r="L96" s="18">
        <f ca="1">IF(RAND()&lt;0.33,50,IF(RAND()&lt;0.66,60,70))</f>
        <v>50</v>
      </c>
    </row>
    <row r="97" spans="1:12" x14ac:dyDescent="0.35">
      <c r="A97" s="18">
        <v>95</v>
      </c>
      <c r="B97" s="18">
        <f t="shared" si="2"/>
        <v>14</v>
      </c>
      <c r="C97" s="18" t="s">
        <v>140</v>
      </c>
      <c r="D97" s="18" t="str">
        <f t="shared" si="3"/>
        <v>csontsűrűség</v>
      </c>
      <c r="E97" s="18">
        <v>-3</v>
      </c>
      <c r="F97" s="18" t="str">
        <f t="shared" si="3"/>
        <v>dexa</v>
      </c>
      <c r="G97" s="18" t="s">
        <v>143</v>
      </c>
      <c r="H97" s="18">
        <v>20191120</v>
      </c>
      <c r="I97" s="18" t="s">
        <v>144</v>
      </c>
      <c r="L97" s="18">
        <f ca="1">RANDBETWEEN(-4,0)</f>
        <v>-4</v>
      </c>
    </row>
    <row r="98" spans="1:12" x14ac:dyDescent="0.35">
      <c r="A98" s="18">
        <v>96</v>
      </c>
      <c r="B98" s="18">
        <f t="shared" si="2"/>
        <v>14</v>
      </c>
      <c r="C98" s="18" t="s">
        <v>140</v>
      </c>
      <c r="D98" s="18" t="str">
        <f t="shared" si="3"/>
        <v>diagnózis</v>
      </c>
      <c r="E98" s="18">
        <v>1</v>
      </c>
      <c r="F98" s="18" t="str">
        <f t="shared" si="3"/>
        <v>a-b-c-d</v>
      </c>
      <c r="G98" s="18" t="s">
        <v>143</v>
      </c>
      <c r="H98" s="18">
        <v>20191120</v>
      </c>
      <c r="I98" s="18" t="s">
        <v>144</v>
      </c>
      <c r="L98" s="18">
        <f ca="1">RANDBETWEEN(1,4)</f>
        <v>4</v>
      </c>
    </row>
    <row r="99" spans="1:12" x14ac:dyDescent="0.35">
      <c r="A99" s="18">
        <v>97</v>
      </c>
      <c r="B99" s="18">
        <f t="shared" si="2"/>
        <v>14</v>
      </c>
      <c r="C99" s="18" t="s">
        <v>140</v>
      </c>
      <c r="D99" s="18" t="str">
        <f t="shared" si="3"/>
        <v>felfüggsztési pontok száma</v>
      </c>
      <c r="E99" s="18">
        <v>1</v>
      </c>
      <c r="F99" s="18" t="str">
        <f t="shared" si="3"/>
        <v>1--2--3 db</v>
      </c>
      <c r="G99" s="18" t="s">
        <v>143</v>
      </c>
      <c r="H99" s="18">
        <v>20191120</v>
      </c>
      <c r="I99" s="18" t="s">
        <v>144</v>
      </c>
      <c r="L99" s="18">
        <f ca="1">RANDBETWEEN(1,3)</f>
        <v>3</v>
      </c>
    </row>
    <row r="100" spans="1:12" x14ac:dyDescent="0.35">
      <c r="A100" s="18">
        <v>98</v>
      </c>
      <c r="B100" s="18">
        <f t="shared" si="2"/>
        <v>14</v>
      </c>
      <c r="C100" s="18" t="s">
        <v>140</v>
      </c>
      <c r="D100" s="18" t="str">
        <f t="shared" si="3"/>
        <v>kiindulási súly</v>
      </c>
      <c r="E100" s="18">
        <v>3</v>
      </c>
      <c r="F100" s="18" t="str">
        <f t="shared" si="3"/>
        <v>kg</v>
      </c>
      <c r="G100" s="18" t="s">
        <v>143</v>
      </c>
      <c r="H100" s="18">
        <v>20191120</v>
      </c>
      <c r="I100" s="18" t="s">
        <v>144</v>
      </c>
      <c r="L100" s="18">
        <f ca="1">IF(RAND()&lt;0.5,0,3)</f>
        <v>0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D2B85-B77A-46E6-A84C-428906766361}">
  <dimension ref="A1:L59"/>
  <sheetViews>
    <sheetView workbookViewId="0">
      <selection activeCell="G10" sqref="G10"/>
    </sheetView>
  </sheetViews>
  <sheetFormatPr defaultRowHeight="14.5" x14ac:dyDescent="0.35"/>
  <sheetData>
    <row r="1" spans="1:12" ht="18" x14ac:dyDescent="0.35">
      <c r="A1" s="8"/>
    </row>
    <row r="2" spans="1:12" x14ac:dyDescent="0.35">
      <c r="A2" s="9"/>
    </row>
    <row r="5" spans="1:12" ht="15" x14ac:dyDescent="0.35">
      <c r="A5" s="10" t="s">
        <v>49</v>
      </c>
      <c r="B5" s="11">
        <v>9468980</v>
      </c>
      <c r="C5" s="10" t="s">
        <v>50</v>
      </c>
      <c r="D5" s="11">
        <v>8</v>
      </c>
      <c r="E5" s="10" t="s">
        <v>51</v>
      </c>
      <c r="F5" s="11">
        <v>6</v>
      </c>
      <c r="G5" s="10" t="s">
        <v>52</v>
      </c>
      <c r="H5" s="11">
        <v>8</v>
      </c>
      <c r="I5" s="10" t="s">
        <v>53</v>
      </c>
      <c r="J5" s="11">
        <v>0</v>
      </c>
      <c r="K5" s="10" t="s">
        <v>54</v>
      </c>
      <c r="L5" s="11" t="s">
        <v>105</v>
      </c>
    </row>
    <row r="6" spans="1:12" ht="18.5" thickBot="1" x14ac:dyDescent="0.4">
      <c r="A6" s="8"/>
    </row>
    <row r="7" spans="1:12" ht="15" thickBot="1" x14ac:dyDescent="0.4">
      <c r="A7" s="12" t="s">
        <v>56</v>
      </c>
      <c r="B7" s="12" t="s">
        <v>57</v>
      </c>
      <c r="C7" s="12" t="s">
        <v>58</v>
      </c>
      <c r="D7" s="12" t="s">
        <v>59</v>
      </c>
      <c r="E7" s="12" t="s">
        <v>60</v>
      </c>
      <c r="F7" s="12" t="s">
        <v>61</v>
      </c>
      <c r="G7" s="12" t="s">
        <v>106</v>
      </c>
      <c r="H7" s="12" t="s">
        <v>107</v>
      </c>
    </row>
    <row r="8" spans="1:12" ht="15" thickBot="1" x14ac:dyDescent="0.4">
      <c r="A8" s="12" t="s">
        <v>63</v>
      </c>
      <c r="B8" s="13">
        <v>5</v>
      </c>
      <c r="C8" s="13">
        <v>1</v>
      </c>
      <c r="D8" s="13">
        <v>6</v>
      </c>
      <c r="E8" s="13">
        <v>6</v>
      </c>
      <c r="F8" s="13">
        <v>3</v>
      </c>
      <c r="G8" s="13">
        <v>1</v>
      </c>
      <c r="H8" s="13">
        <v>14400</v>
      </c>
    </row>
    <row r="9" spans="1:12" ht="15" thickBot="1" x14ac:dyDescent="0.4">
      <c r="A9" s="12" t="s">
        <v>64</v>
      </c>
      <c r="B9" s="13">
        <v>6</v>
      </c>
      <c r="C9" s="13">
        <v>1</v>
      </c>
      <c r="D9" s="13">
        <v>6</v>
      </c>
      <c r="E9" s="13">
        <v>6</v>
      </c>
      <c r="F9" s="13">
        <v>7</v>
      </c>
      <c r="G9" s="13">
        <v>1</v>
      </c>
      <c r="H9" s="13">
        <v>2400</v>
      </c>
    </row>
    <row r="10" spans="1:12" ht="15" thickBot="1" x14ac:dyDescent="0.4">
      <c r="A10" s="12" t="s">
        <v>65</v>
      </c>
      <c r="B10" s="13">
        <v>6</v>
      </c>
      <c r="C10" s="13">
        <v>1</v>
      </c>
      <c r="D10" s="13">
        <v>1</v>
      </c>
      <c r="E10" s="13">
        <v>2</v>
      </c>
      <c r="F10" s="13">
        <v>1</v>
      </c>
      <c r="G10" s="13">
        <v>7</v>
      </c>
      <c r="H10" s="13">
        <v>5200</v>
      </c>
    </row>
    <row r="11" spans="1:12" ht="15" thickBot="1" x14ac:dyDescent="0.4">
      <c r="A11" s="12" t="s">
        <v>66</v>
      </c>
      <c r="B11" s="13">
        <v>6</v>
      </c>
      <c r="C11" s="13">
        <v>1</v>
      </c>
      <c r="D11" s="13">
        <v>1</v>
      </c>
      <c r="E11" s="13">
        <v>1</v>
      </c>
      <c r="F11" s="13">
        <v>2</v>
      </c>
      <c r="G11" s="13">
        <v>8</v>
      </c>
      <c r="H11" s="13">
        <v>6500</v>
      </c>
    </row>
    <row r="12" spans="1:12" ht="15" thickBot="1" x14ac:dyDescent="0.4">
      <c r="A12" s="12" t="s">
        <v>67</v>
      </c>
      <c r="B12" s="13">
        <v>2</v>
      </c>
      <c r="C12" s="13">
        <v>1</v>
      </c>
      <c r="D12" s="13">
        <v>4</v>
      </c>
      <c r="E12" s="13">
        <v>4</v>
      </c>
      <c r="F12" s="13">
        <v>6</v>
      </c>
      <c r="G12" s="13">
        <v>4</v>
      </c>
      <c r="H12" s="13">
        <v>4300</v>
      </c>
    </row>
    <row r="13" spans="1:12" ht="15" thickBot="1" x14ac:dyDescent="0.4">
      <c r="A13" s="12" t="s">
        <v>68</v>
      </c>
      <c r="B13" s="13">
        <v>4</v>
      </c>
      <c r="C13" s="13">
        <v>8</v>
      </c>
      <c r="D13" s="13">
        <v>6</v>
      </c>
      <c r="E13" s="13">
        <v>6</v>
      </c>
      <c r="F13" s="13">
        <v>7</v>
      </c>
      <c r="G13" s="13">
        <v>1</v>
      </c>
      <c r="H13" s="13">
        <v>5600</v>
      </c>
    </row>
    <row r="14" spans="1:12" ht="15" thickBot="1" x14ac:dyDescent="0.4">
      <c r="A14" s="12" t="s">
        <v>69</v>
      </c>
      <c r="B14" s="13">
        <v>3</v>
      </c>
      <c r="C14" s="13">
        <v>1</v>
      </c>
      <c r="D14" s="13">
        <v>3</v>
      </c>
      <c r="E14" s="13">
        <v>3</v>
      </c>
      <c r="F14" s="13">
        <v>5</v>
      </c>
      <c r="G14" s="13">
        <v>5</v>
      </c>
      <c r="H14" s="13">
        <v>6100</v>
      </c>
    </row>
    <row r="15" spans="1:12" ht="15" thickBot="1" x14ac:dyDescent="0.4">
      <c r="A15" s="12" t="s">
        <v>70</v>
      </c>
      <c r="B15" s="13">
        <v>1</v>
      </c>
      <c r="C15" s="13">
        <v>1</v>
      </c>
      <c r="D15" s="13">
        <v>5</v>
      </c>
      <c r="E15" s="13">
        <v>5</v>
      </c>
      <c r="F15" s="13">
        <v>4</v>
      </c>
      <c r="G15" s="13">
        <v>5</v>
      </c>
      <c r="H15" s="13">
        <v>7200</v>
      </c>
    </row>
    <row r="16" spans="1:12" ht="18.5" thickBot="1" x14ac:dyDescent="0.4">
      <c r="A16" s="8"/>
    </row>
    <row r="17" spans="1:7" ht="15" thickBot="1" x14ac:dyDescent="0.4">
      <c r="A17" s="12" t="s">
        <v>71</v>
      </c>
      <c r="B17" s="12" t="s">
        <v>57</v>
      </c>
      <c r="C17" s="12" t="s">
        <v>58</v>
      </c>
      <c r="D17" s="12" t="s">
        <v>59</v>
      </c>
      <c r="E17" s="12" t="s">
        <v>60</v>
      </c>
      <c r="F17" s="12" t="s">
        <v>61</v>
      </c>
      <c r="G17" s="12" t="s">
        <v>106</v>
      </c>
    </row>
    <row r="18" spans="1:7" ht="15" thickBot="1" x14ac:dyDescent="0.4">
      <c r="A18" s="12" t="s">
        <v>72</v>
      </c>
      <c r="B18" s="13" t="s">
        <v>108</v>
      </c>
      <c r="C18" s="13" t="s">
        <v>109</v>
      </c>
      <c r="D18" s="13" t="s">
        <v>75</v>
      </c>
      <c r="E18" s="13" t="s">
        <v>110</v>
      </c>
      <c r="F18" s="13" t="s">
        <v>111</v>
      </c>
      <c r="G18" s="13" t="s">
        <v>112</v>
      </c>
    </row>
    <row r="19" spans="1:7" ht="15" thickBot="1" x14ac:dyDescent="0.4">
      <c r="A19" s="12" t="s">
        <v>78</v>
      </c>
      <c r="B19" s="13" t="s">
        <v>113</v>
      </c>
      <c r="C19" s="13" t="s">
        <v>75</v>
      </c>
      <c r="D19" s="13" t="s">
        <v>75</v>
      </c>
      <c r="E19" s="13" t="s">
        <v>75</v>
      </c>
      <c r="F19" s="13" t="s">
        <v>111</v>
      </c>
      <c r="G19" s="13" t="s">
        <v>114</v>
      </c>
    </row>
    <row r="20" spans="1:7" ht="15" thickBot="1" x14ac:dyDescent="0.4">
      <c r="A20" s="12" t="s">
        <v>80</v>
      </c>
      <c r="B20" s="13" t="s">
        <v>113</v>
      </c>
      <c r="C20" s="13" t="s">
        <v>75</v>
      </c>
      <c r="D20" s="13" t="s">
        <v>75</v>
      </c>
      <c r="E20" s="13" t="s">
        <v>75</v>
      </c>
      <c r="F20" s="13" t="s">
        <v>111</v>
      </c>
      <c r="G20" s="13" t="s">
        <v>114</v>
      </c>
    </row>
    <row r="21" spans="1:7" ht="15" thickBot="1" x14ac:dyDescent="0.4">
      <c r="A21" s="12" t="s">
        <v>81</v>
      </c>
      <c r="B21" s="13" t="s">
        <v>113</v>
      </c>
      <c r="C21" s="13" t="s">
        <v>75</v>
      </c>
      <c r="D21" s="13" t="s">
        <v>75</v>
      </c>
      <c r="E21" s="13" t="s">
        <v>75</v>
      </c>
      <c r="F21" s="13" t="s">
        <v>115</v>
      </c>
      <c r="G21" s="13" t="s">
        <v>75</v>
      </c>
    </row>
    <row r="22" spans="1:7" ht="15" thickBot="1" x14ac:dyDescent="0.4">
      <c r="A22" s="12" t="s">
        <v>83</v>
      </c>
      <c r="B22" s="13" t="s">
        <v>113</v>
      </c>
      <c r="C22" s="13" t="s">
        <v>75</v>
      </c>
      <c r="D22" s="13" t="s">
        <v>75</v>
      </c>
      <c r="E22" s="13" t="s">
        <v>75</v>
      </c>
      <c r="F22" s="13" t="s">
        <v>116</v>
      </c>
      <c r="G22" s="13" t="s">
        <v>75</v>
      </c>
    </row>
    <row r="23" spans="1:7" ht="15" thickBot="1" x14ac:dyDescent="0.4">
      <c r="A23" s="12" t="s">
        <v>85</v>
      </c>
      <c r="B23" s="13" t="s">
        <v>75</v>
      </c>
      <c r="C23" s="13" t="s">
        <v>75</v>
      </c>
      <c r="D23" s="13" t="s">
        <v>75</v>
      </c>
      <c r="E23" s="13" t="s">
        <v>75</v>
      </c>
      <c r="F23" s="13" t="s">
        <v>75</v>
      </c>
      <c r="G23" s="13" t="s">
        <v>75</v>
      </c>
    </row>
    <row r="24" spans="1:7" ht="15" thickBot="1" x14ac:dyDescent="0.4">
      <c r="A24" s="12" t="s">
        <v>86</v>
      </c>
      <c r="B24" s="13" t="s">
        <v>75</v>
      </c>
      <c r="C24" s="13" t="s">
        <v>75</v>
      </c>
      <c r="D24" s="13" t="s">
        <v>75</v>
      </c>
      <c r="E24" s="13" t="s">
        <v>75</v>
      </c>
      <c r="F24" s="13" t="s">
        <v>75</v>
      </c>
      <c r="G24" s="13" t="s">
        <v>75</v>
      </c>
    </row>
    <row r="25" spans="1:7" ht="15" thickBot="1" x14ac:dyDescent="0.4">
      <c r="A25" s="12" t="s">
        <v>87</v>
      </c>
      <c r="B25" s="13" t="s">
        <v>75</v>
      </c>
      <c r="C25" s="13" t="s">
        <v>75</v>
      </c>
      <c r="D25" s="13" t="s">
        <v>75</v>
      </c>
      <c r="E25" s="13" t="s">
        <v>75</v>
      </c>
      <c r="F25" s="13" t="s">
        <v>75</v>
      </c>
      <c r="G25" s="13" t="s">
        <v>75</v>
      </c>
    </row>
    <row r="26" spans="1:7" ht="18.5" thickBot="1" x14ac:dyDescent="0.4">
      <c r="A26" s="8"/>
    </row>
    <row r="27" spans="1:7" ht="15" thickBot="1" x14ac:dyDescent="0.4">
      <c r="A27" s="12" t="s">
        <v>88</v>
      </c>
      <c r="B27" s="12" t="s">
        <v>57</v>
      </c>
      <c r="C27" s="12" t="s">
        <v>58</v>
      </c>
      <c r="D27" s="12" t="s">
        <v>59</v>
      </c>
      <c r="E27" s="12" t="s">
        <v>60</v>
      </c>
      <c r="F27" s="12" t="s">
        <v>61</v>
      </c>
      <c r="G27" s="12" t="s">
        <v>106</v>
      </c>
    </row>
    <row r="28" spans="1:7" ht="15" thickBot="1" x14ac:dyDescent="0.4">
      <c r="A28" s="12" t="s">
        <v>72</v>
      </c>
      <c r="B28" s="13">
        <v>5116.3</v>
      </c>
      <c r="C28" s="13">
        <v>271.89999999999998</v>
      </c>
      <c r="D28" s="13">
        <v>0</v>
      </c>
      <c r="E28" s="13">
        <v>642.6</v>
      </c>
      <c r="F28" s="13">
        <v>5511.8</v>
      </c>
      <c r="G28" s="13">
        <v>2100.9</v>
      </c>
    </row>
    <row r="29" spans="1:7" ht="15" thickBot="1" x14ac:dyDescent="0.4">
      <c r="A29" s="12" t="s">
        <v>78</v>
      </c>
      <c r="B29" s="13">
        <v>4572.5</v>
      </c>
      <c r="C29" s="13">
        <v>0</v>
      </c>
      <c r="D29" s="13">
        <v>0</v>
      </c>
      <c r="E29" s="13">
        <v>0</v>
      </c>
      <c r="F29" s="13">
        <v>5511.8</v>
      </c>
      <c r="G29" s="13">
        <v>914.5</v>
      </c>
    </row>
    <row r="30" spans="1:7" ht="15" thickBot="1" x14ac:dyDescent="0.4">
      <c r="A30" s="12" t="s">
        <v>80</v>
      </c>
      <c r="B30" s="13">
        <v>4572.5</v>
      </c>
      <c r="C30" s="13">
        <v>0</v>
      </c>
      <c r="D30" s="13">
        <v>0</v>
      </c>
      <c r="E30" s="13">
        <v>0</v>
      </c>
      <c r="F30" s="13">
        <v>5511.8</v>
      </c>
      <c r="G30" s="13">
        <v>914.5</v>
      </c>
    </row>
    <row r="31" spans="1:7" ht="15" thickBot="1" x14ac:dyDescent="0.4">
      <c r="A31" s="12" t="s">
        <v>81</v>
      </c>
      <c r="B31" s="13">
        <v>4572.5</v>
      </c>
      <c r="C31" s="13">
        <v>0</v>
      </c>
      <c r="D31" s="13">
        <v>0</v>
      </c>
      <c r="E31" s="13">
        <v>0</v>
      </c>
      <c r="F31" s="13">
        <v>1730.2</v>
      </c>
      <c r="G31" s="13">
        <v>0</v>
      </c>
    </row>
    <row r="32" spans="1:7" ht="15" thickBot="1" x14ac:dyDescent="0.4">
      <c r="A32" s="12" t="s">
        <v>83</v>
      </c>
      <c r="B32" s="13">
        <v>4572.5</v>
      </c>
      <c r="C32" s="13">
        <v>0</v>
      </c>
      <c r="D32" s="13">
        <v>0</v>
      </c>
      <c r="E32" s="13">
        <v>0</v>
      </c>
      <c r="F32" s="13">
        <v>1186.4000000000001</v>
      </c>
      <c r="G32" s="13">
        <v>0</v>
      </c>
    </row>
    <row r="33" spans="1:11" ht="15" thickBot="1" x14ac:dyDescent="0.4">
      <c r="A33" s="12" t="s">
        <v>85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</row>
    <row r="34" spans="1:11" ht="15" thickBot="1" x14ac:dyDescent="0.4">
      <c r="A34" s="12" t="s">
        <v>86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</row>
    <row r="35" spans="1:11" ht="15" thickBot="1" x14ac:dyDescent="0.4">
      <c r="A35" s="12" t="s">
        <v>87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</row>
    <row r="36" spans="1:11" ht="18.5" thickBot="1" x14ac:dyDescent="0.4">
      <c r="A36" s="8"/>
    </row>
    <row r="37" spans="1:11" ht="15" thickBot="1" x14ac:dyDescent="0.4">
      <c r="A37" s="12" t="s">
        <v>89</v>
      </c>
      <c r="B37" s="12" t="s">
        <v>57</v>
      </c>
      <c r="C37" s="12" t="s">
        <v>58</v>
      </c>
      <c r="D37" s="12" t="s">
        <v>59</v>
      </c>
      <c r="E37" s="12" t="s">
        <v>60</v>
      </c>
      <c r="F37" s="12" t="s">
        <v>61</v>
      </c>
      <c r="G37" s="12" t="s">
        <v>106</v>
      </c>
      <c r="H37" s="12" t="s">
        <v>90</v>
      </c>
      <c r="I37" s="12" t="s">
        <v>91</v>
      </c>
      <c r="J37" s="12" t="s">
        <v>92</v>
      </c>
      <c r="K37" s="12" t="s">
        <v>93</v>
      </c>
    </row>
    <row r="38" spans="1:11" ht="15" thickBot="1" x14ac:dyDescent="0.4">
      <c r="A38" s="12" t="s">
        <v>63</v>
      </c>
      <c r="B38" s="13">
        <v>4572.5</v>
      </c>
      <c r="C38" s="13">
        <v>271.89999999999998</v>
      </c>
      <c r="D38" s="13">
        <v>0</v>
      </c>
      <c r="E38" s="13">
        <v>0</v>
      </c>
      <c r="F38" s="13">
        <v>5511.8</v>
      </c>
      <c r="G38" s="13">
        <v>2100.9</v>
      </c>
      <c r="H38" s="13">
        <v>12457.1</v>
      </c>
      <c r="I38" s="13">
        <v>14400</v>
      </c>
      <c r="J38" s="13">
        <v>1942.9</v>
      </c>
      <c r="K38" s="13">
        <v>13.49</v>
      </c>
    </row>
    <row r="39" spans="1:11" ht="15" thickBot="1" x14ac:dyDescent="0.4">
      <c r="A39" s="12" t="s">
        <v>64</v>
      </c>
      <c r="B39" s="13">
        <v>0</v>
      </c>
      <c r="C39" s="13">
        <v>271.89999999999998</v>
      </c>
      <c r="D39" s="13">
        <v>0</v>
      </c>
      <c r="E39" s="13">
        <v>0</v>
      </c>
      <c r="F39" s="13">
        <v>0</v>
      </c>
      <c r="G39" s="13">
        <v>2100.9</v>
      </c>
      <c r="H39" s="13">
        <v>2372.8000000000002</v>
      </c>
      <c r="I39" s="13">
        <v>2400</v>
      </c>
      <c r="J39" s="13">
        <v>27.2</v>
      </c>
      <c r="K39" s="13">
        <v>1.1299999999999999</v>
      </c>
    </row>
    <row r="40" spans="1:11" ht="15" thickBot="1" x14ac:dyDescent="0.4">
      <c r="A40" s="12" t="s">
        <v>65</v>
      </c>
      <c r="B40" s="13">
        <v>0</v>
      </c>
      <c r="C40" s="13">
        <v>271.89999999999998</v>
      </c>
      <c r="D40" s="13">
        <v>0</v>
      </c>
      <c r="E40" s="13">
        <v>0</v>
      </c>
      <c r="F40" s="13">
        <v>5511.8</v>
      </c>
      <c r="G40" s="13">
        <v>0</v>
      </c>
      <c r="H40" s="13">
        <v>5783.6</v>
      </c>
      <c r="I40" s="13">
        <v>5200</v>
      </c>
      <c r="J40" s="13">
        <v>-583.6</v>
      </c>
      <c r="K40" s="13">
        <v>-11.22</v>
      </c>
    </row>
    <row r="41" spans="1:11" ht="15" thickBot="1" x14ac:dyDescent="0.4">
      <c r="A41" s="12" t="s">
        <v>66</v>
      </c>
      <c r="B41" s="13">
        <v>0</v>
      </c>
      <c r="C41" s="13">
        <v>271.89999999999998</v>
      </c>
      <c r="D41" s="13">
        <v>0</v>
      </c>
      <c r="E41" s="13">
        <v>642.6</v>
      </c>
      <c r="F41" s="13">
        <v>5511.8</v>
      </c>
      <c r="G41" s="13">
        <v>0</v>
      </c>
      <c r="H41" s="13">
        <v>6426.3</v>
      </c>
      <c r="I41" s="13">
        <v>6500</v>
      </c>
      <c r="J41" s="13">
        <v>73.7</v>
      </c>
      <c r="K41" s="13">
        <v>1.1299999999999999</v>
      </c>
    </row>
    <row r="42" spans="1:11" ht="15" thickBot="1" x14ac:dyDescent="0.4">
      <c r="A42" s="12" t="s">
        <v>67</v>
      </c>
      <c r="B42" s="13">
        <v>4572.5</v>
      </c>
      <c r="C42" s="13">
        <v>271.89999999999998</v>
      </c>
      <c r="D42" s="13">
        <v>0</v>
      </c>
      <c r="E42" s="13">
        <v>0</v>
      </c>
      <c r="F42" s="13">
        <v>0</v>
      </c>
      <c r="G42" s="13">
        <v>0</v>
      </c>
      <c r="H42" s="13">
        <v>4844.3999999999996</v>
      </c>
      <c r="I42" s="13">
        <v>4300</v>
      </c>
      <c r="J42" s="13">
        <v>-544.4</v>
      </c>
      <c r="K42" s="13">
        <v>-12.66</v>
      </c>
    </row>
    <row r="43" spans="1:11" ht="15" thickBot="1" x14ac:dyDescent="0.4">
      <c r="A43" s="12" t="s">
        <v>68</v>
      </c>
      <c r="B43" s="13">
        <v>4572.5</v>
      </c>
      <c r="C43" s="13">
        <v>0</v>
      </c>
      <c r="D43" s="13">
        <v>0</v>
      </c>
      <c r="E43" s="13">
        <v>0</v>
      </c>
      <c r="F43" s="13">
        <v>0</v>
      </c>
      <c r="G43" s="13">
        <v>2100.9</v>
      </c>
      <c r="H43" s="13">
        <v>6673.4</v>
      </c>
      <c r="I43" s="13">
        <v>5600</v>
      </c>
      <c r="J43" s="13">
        <v>-1073.4000000000001</v>
      </c>
      <c r="K43" s="13">
        <v>-19.170000000000002</v>
      </c>
    </row>
    <row r="44" spans="1:11" ht="15" thickBot="1" x14ac:dyDescent="0.4">
      <c r="A44" s="12" t="s">
        <v>69</v>
      </c>
      <c r="B44" s="13">
        <v>4572.5</v>
      </c>
      <c r="C44" s="13">
        <v>271.89999999999998</v>
      </c>
      <c r="D44" s="13">
        <v>0</v>
      </c>
      <c r="E44" s="13">
        <v>0</v>
      </c>
      <c r="F44" s="13">
        <v>1186.4000000000001</v>
      </c>
      <c r="G44" s="13">
        <v>0</v>
      </c>
      <c r="H44" s="13">
        <v>6030.8</v>
      </c>
      <c r="I44" s="13">
        <v>6100</v>
      </c>
      <c r="J44" s="13">
        <v>69.2</v>
      </c>
      <c r="K44" s="13">
        <v>1.1299999999999999</v>
      </c>
    </row>
    <row r="45" spans="1:11" ht="15" thickBot="1" x14ac:dyDescent="0.4">
      <c r="A45" s="12" t="s">
        <v>70</v>
      </c>
      <c r="B45" s="13">
        <v>5116.3</v>
      </c>
      <c r="C45" s="13">
        <v>271.89999999999998</v>
      </c>
      <c r="D45" s="13">
        <v>0</v>
      </c>
      <c r="E45" s="13">
        <v>0</v>
      </c>
      <c r="F45" s="13">
        <v>1730.2</v>
      </c>
      <c r="G45" s="13">
        <v>0</v>
      </c>
      <c r="H45" s="13">
        <v>7118.3</v>
      </c>
      <c r="I45" s="13">
        <v>7200</v>
      </c>
      <c r="J45" s="13">
        <v>81.7</v>
      </c>
      <c r="K45" s="13">
        <v>1.1299999999999999</v>
      </c>
    </row>
    <row r="46" spans="1:11" ht="15" thickBot="1" x14ac:dyDescent="0.4"/>
    <row r="47" spans="1:11" ht="15" thickBot="1" x14ac:dyDescent="0.4">
      <c r="A47" s="14" t="s">
        <v>94</v>
      </c>
      <c r="B47" s="15">
        <v>13643.5</v>
      </c>
    </row>
    <row r="48" spans="1:11" ht="15" thickBot="1" x14ac:dyDescent="0.4">
      <c r="A48" s="14" t="s">
        <v>95</v>
      </c>
      <c r="B48" s="15">
        <v>0</v>
      </c>
    </row>
    <row r="49" spans="1:2" ht="15" thickBot="1" x14ac:dyDescent="0.4">
      <c r="A49" s="14" t="s">
        <v>96</v>
      </c>
      <c r="B49" s="15">
        <v>51706.7</v>
      </c>
    </row>
    <row r="50" spans="1:2" ht="15" thickBot="1" x14ac:dyDescent="0.4">
      <c r="A50" s="14" t="s">
        <v>97</v>
      </c>
      <c r="B50" s="15">
        <v>51700</v>
      </c>
    </row>
    <row r="51" spans="1:2" ht="15" thickBot="1" x14ac:dyDescent="0.4">
      <c r="A51" s="14" t="s">
        <v>98</v>
      </c>
      <c r="B51" s="15">
        <v>6.7</v>
      </c>
    </row>
    <row r="52" spans="1:2" ht="20" thickBot="1" x14ac:dyDescent="0.4">
      <c r="A52" s="14" t="s">
        <v>99</v>
      </c>
      <c r="B52" s="15"/>
    </row>
    <row r="53" spans="1:2" ht="20" thickBot="1" x14ac:dyDescent="0.4">
      <c r="A53" s="14" t="s">
        <v>100</v>
      </c>
      <c r="B53" s="15"/>
    </row>
    <row r="54" spans="1:2" ht="15" thickBot="1" x14ac:dyDescent="0.4">
      <c r="A54" s="14" t="s">
        <v>101</v>
      </c>
      <c r="B54" s="15">
        <v>0</v>
      </c>
    </row>
    <row r="56" spans="1:2" x14ac:dyDescent="0.35">
      <c r="A56" s="3" t="s">
        <v>102</v>
      </c>
    </row>
    <row r="58" spans="1:2" x14ac:dyDescent="0.35">
      <c r="A58" s="16" t="s">
        <v>103</v>
      </c>
    </row>
    <row r="59" spans="1:2" x14ac:dyDescent="0.35">
      <c r="A59" s="16" t="s">
        <v>117</v>
      </c>
    </row>
  </sheetData>
  <hyperlinks>
    <hyperlink ref="A56" r:id="rId1" display="https://miau.my-x.hu/myx-free/coco/test/946898020191120100125.html" xr:uid="{F8416FB1-3EF4-4679-88A5-A2DE9B0AB7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alapadatok</vt:lpstr>
      <vt:lpstr>Munka9</vt:lpstr>
      <vt:lpstr>Munka10</vt:lpstr>
      <vt:lpstr>Munka11</vt:lpstr>
      <vt:lpstr>Munka12</vt:lpstr>
      <vt:lpstr>Munka13</vt:lpstr>
      <vt:lpstr>view</vt:lpstr>
      <vt:lpstr>pivot</vt:lpstr>
      <vt:lpstr>teves attr</vt:lpstr>
      <vt:lpstr>attr kiesik</vt:lpstr>
      <vt:lpstr>y0 solver</vt:lpstr>
      <vt:lpstr>solver alapok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2019-11-19T08:58:38Z</dcterms:created>
  <dcterms:modified xsi:type="dcterms:W3CDTF">2019-11-20T13:47:19Z</dcterms:modified>
</cp:coreProperties>
</file>