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showObjects="none" defaultThemeVersion="166925"/>
  <mc:AlternateContent xmlns:mc="http://schemas.openxmlformats.org/markup-compatibility/2006">
    <mc:Choice Requires="x15">
      <x15ac:absPath xmlns:x15ac="http://schemas.microsoft.com/office/spreadsheetml/2010/11/ac" url="C:\Users\Latitude\Downloads\"/>
    </mc:Choice>
  </mc:AlternateContent>
  <xr:revisionPtr revIDLastSave="0" documentId="13_ncr:1_{79FE7CCC-EF74-4FF2-8306-ECDED447947C}" xr6:coauthVersionLast="43" xr6:coauthVersionMax="43" xr10:uidLastSave="{00000000-0000-0000-0000-000000000000}"/>
  <bookViews>
    <workbookView xWindow="-110" yWindow="-110" windowWidth="19420" windowHeight="10560" activeTab="1" xr2:uid="{F6872D78-7525-4F8E-8F49-1B9B61F4B969}"/>
  </bookViews>
  <sheets>
    <sheet name="Munka1" sheetId="1" r:id="rId1"/>
    <sheet name="Munka3" sheetId="3" r:id="rId2"/>
    <sheet name="Munka2" sheetId="2" r:id="rId3"/>
    <sheet name="Munka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2" i="3"/>
  <c r="J16" i="3"/>
  <c r="J15" i="3"/>
  <c r="J14" i="3"/>
  <c r="J13" i="3"/>
  <c r="J12" i="3"/>
  <c r="J11" i="3"/>
  <c r="J10" i="3"/>
  <c r="J9" i="3"/>
  <c r="J8" i="3"/>
  <c r="J7" i="3"/>
  <c r="J6" i="3"/>
  <c r="J5" i="3"/>
  <c r="J4" i="3"/>
  <c r="J3" i="3"/>
  <c r="J2" i="3"/>
  <c r="K3" i="3"/>
  <c r="W3" i="3" l="1"/>
  <c r="W4" i="3"/>
  <c r="W5" i="3"/>
  <c r="W6" i="3"/>
  <c r="X6" i="3" s="1"/>
  <c r="W7" i="3"/>
  <c r="W8" i="3"/>
  <c r="W9" i="3"/>
  <c r="W10" i="3"/>
  <c r="W11" i="3"/>
  <c r="W12" i="3"/>
  <c r="W13" i="3"/>
  <c r="W14" i="3"/>
  <c r="W15" i="3"/>
  <c r="W16" i="3"/>
  <c r="C2" i="3"/>
  <c r="Y4" i="3"/>
  <c r="Y5" i="3"/>
  <c r="Y6" i="3"/>
  <c r="Y7" i="3"/>
  <c r="Y8" i="3"/>
  <c r="Y9" i="3"/>
  <c r="Y10" i="3"/>
  <c r="Y11" i="3"/>
  <c r="Y12" i="3"/>
  <c r="Y13" i="3"/>
  <c r="Y14" i="3"/>
  <c r="Y15" i="3"/>
  <c r="Y16" i="3"/>
  <c r="Y3" i="3"/>
  <c r="I56" i="4"/>
  <c r="J56" i="4"/>
  <c r="I57" i="4"/>
  <c r="J57" i="4"/>
  <c r="I61" i="4"/>
  <c r="J61" i="4"/>
  <c r="I65" i="4"/>
  <c r="J65" i="4"/>
  <c r="I66" i="4"/>
  <c r="J66" i="4"/>
  <c r="I67" i="4"/>
  <c r="J67" i="4"/>
  <c r="I68" i="4"/>
  <c r="J68" i="4"/>
  <c r="Q3" i="3"/>
  <c r="Q4" i="3"/>
  <c r="R4" i="3"/>
  <c r="S4" i="3"/>
  <c r="T4" i="3"/>
  <c r="U4" i="3"/>
  <c r="Q5" i="3"/>
  <c r="R5" i="3"/>
  <c r="S5" i="3"/>
  <c r="T5" i="3"/>
  <c r="U5" i="3"/>
  <c r="Q6" i="3"/>
  <c r="R6" i="3"/>
  <c r="S6" i="3"/>
  <c r="T6" i="3"/>
  <c r="U6" i="3"/>
  <c r="R7" i="3"/>
  <c r="S7" i="3"/>
  <c r="T7" i="3"/>
  <c r="U7" i="3"/>
  <c r="Q8" i="3"/>
  <c r="R8" i="3"/>
  <c r="S8" i="3"/>
  <c r="T8" i="3"/>
  <c r="U8" i="3"/>
  <c r="Q9" i="3"/>
  <c r="R9" i="3"/>
  <c r="S9" i="3"/>
  <c r="T9" i="3"/>
  <c r="U9" i="3"/>
  <c r="Q10" i="3"/>
  <c r="R10" i="3"/>
  <c r="S10" i="3"/>
  <c r="T10" i="3"/>
  <c r="U10" i="3"/>
  <c r="Q11" i="3"/>
  <c r="R11" i="3"/>
  <c r="S11" i="3"/>
  <c r="T11" i="3"/>
  <c r="U11" i="3"/>
  <c r="Q12" i="3"/>
  <c r="R12" i="3"/>
  <c r="S12" i="3"/>
  <c r="T12" i="3"/>
  <c r="U12" i="3"/>
  <c r="Q13" i="3"/>
  <c r="R13" i="3"/>
  <c r="S13" i="3"/>
  <c r="T13" i="3"/>
  <c r="U13" i="3"/>
  <c r="Q14" i="3"/>
  <c r="R14" i="3"/>
  <c r="S14" i="3"/>
  <c r="T14" i="3"/>
  <c r="U14" i="3"/>
  <c r="Q15" i="3"/>
  <c r="R15" i="3"/>
  <c r="S15" i="3"/>
  <c r="T15" i="3"/>
  <c r="U15" i="3"/>
  <c r="Q16" i="3"/>
  <c r="R16" i="3"/>
  <c r="S16" i="3"/>
  <c r="T16" i="3"/>
  <c r="U16" i="3"/>
  <c r="R3" i="3"/>
  <c r="S3" i="3"/>
  <c r="T3" i="3"/>
  <c r="U3" i="3"/>
  <c r="R2" i="3"/>
  <c r="S2" i="3"/>
  <c r="T2" i="3"/>
  <c r="U2" i="3"/>
  <c r="Q2" i="3"/>
  <c r="L5" i="3"/>
  <c r="M5" i="3"/>
  <c r="N5" i="3"/>
  <c r="O5" i="3"/>
  <c r="L6" i="3"/>
  <c r="M6" i="3"/>
  <c r="N6" i="3"/>
  <c r="O6" i="3"/>
  <c r="L7" i="3"/>
  <c r="M7" i="3"/>
  <c r="N7" i="3"/>
  <c r="O7" i="3"/>
  <c r="L8" i="3"/>
  <c r="M8" i="3"/>
  <c r="N8" i="3"/>
  <c r="O8" i="3"/>
  <c r="L9" i="3"/>
  <c r="M9" i="3"/>
  <c r="N9" i="3"/>
  <c r="O9" i="3"/>
  <c r="L10" i="3"/>
  <c r="M10" i="3"/>
  <c r="N10" i="3"/>
  <c r="O10" i="3"/>
  <c r="L11" i="3"/>
  <c r="M11" i="3"/>
  <c r="N11" i="3"/>
  <c r="O11" i="3"/>
  <c r="L12" i="3"/>
  <c r="M12" i="3"/>
  <c r="N12" i="3"/>
  <c r="O12" i="3"/>
  <c r="L13" i="3"/>
  <c r="M13" i="3"/>
  <c r="N13" i="3"/>
  <c r="O13" i="3"/>
  <c r="L14" i="3"/>
  <c r="M14" i="3"/>
  <c r="N14" i="3"/>
  <c r="O14" i="3"/>
  <c r="L15" i="3"/>
  <c r="M15" i="3"/>
  <c r="N15" i="3"/>
  <c r="O15" i="3"/>
  <c r="L16" i="3"/>
  <c r="M16" i="3"/>
  <c r="N16" i="3"/>
  <c r="O16" i="3"/>
  <c r="O4" i="3"/>
  <c r="L4" i="3"/>
  <c r="M4" i="3"/>
  <c r="N4" i="3"/>
  <c r="K4" i="3"/>
  <c r="K5" i="3"/>
  <c r="K6" i="3"/>
  <c r="K7" i="3"/>
  <c r="K8" i="3"/>
  <c r="K9" i="3"/>
  <c r="K10" i="3"/>
  <c r="K11" i="3"/>
  <c r="K12" i="3"/>
  <c r="K13" i="3"/>
  <c r="K14" i="3"/>
  <c r="K15" i="3"/>
  <c r="K16" i="3"/>
  <c r="L2" i="3"/>
  <c r="M2" i="3"/>
  <c r="N2" i="3"/>
  <c r="O2" i="3"/>
  <c r="K2" i="3"/>
  <c r="L3" i="3"/>
  <c r="M3" i="3"/>
  <c r="N3" i="3"/>
  <c r="O3" i="3"/>
  <c r="X16" i="3" l="1"/>
  <c r="X7" i="3"/>
  <c r="X10" i="3"/>
  <c r="X15" i="3"/>
  <c r="X12" i="3"/>
  <c r="X14" i="3"/>
  <c r="X11" i="3"/>
  <c r="X5" i="3"/>
  <c r="X3" i="3"/>
  <c r="X13" i="3"/>
  <c r="X9" i="3"/>
  <c r="X8" i="3"/>
  <c r="X4"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8">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futureMetadata>
  <valueMetadata count="8">
    <bk>
      <rc t="1" v="0"/>
    </bk>
    <bk>
      <rc t="1" v="1"/>
    </bk>
    <bk>
      <rc t="1" v="2"/>
    </bk>
    <bk>
      <rc t="1" v="3"/>
    </bk>
    <bk>
      <rc t="1" v="4"/>
    </bk>
    <bk>
      <rc t="1" v="5"/>
    </bk>
    <bk>
      <rc t="1" v="6"/>
    </bk>
    <bk>
      <rc t="1" v="7"/>
    </bk>
  </valueMetadata>
</metadata>
</file>

<file path=xl/sharedStrings.xml><?xml version="1.0" encoding="utf-8"?>
<sst xmlns="http://schemas.openxmlformats.org/spreadsheetml/2006/main" count="3303" uniqueCount="455">
  <si>
    <t xml:space="preserve">
    1
    2
    3
    4
    5
4.5.2. The number of inbound trips to Hungary and the related expenditures by countries (2009–)(1/5)
&lt;
&gt;
Countriesa 	Same day trips
sample size, pieces 	number of inbound trips, thousands 	length of stay of visitors, thousand days 	expenditures of visitors, million HUF 	average length of stay of visitors, days 	expenditures per day per person, thousand HUF
2009
Austria 	6 838 	5 515 	5 515 	67 905 	1.0 	12.3
Belgium, Luxembourg 	126 	55 	55 	301 	1.0 	5.5
Bulgaria 	419 	1 183 	1 183 	7 614 	1.0 	6.4
Czech Republic 	1 004 	827 	827 	5 241 	1.0 	6.3
Denmark 	2 	1b 	1b 	2b 	1.0b 	3.5b
United Kingdom 	73 	49 	49 	678 	1.0 	13.8
Finland 	6 	2b 	2b 	89b 	1.0b 	55.2b
France 	111 	132 	132 	910 	1.0 	6.9
Greece 	3 	20b 	20b 	154b 	1.0b 	7.8b
Netherlands 	237 	103 	103 	586 	1.0 	5.7
Ireland 	2 	0b 	0b 	7b 	1.0b 	38.6b
Poland 	569 	955 	955 	6 278 	1.0 	6.6
Germany 	1 481 	948 	948 	6 489 	1.0 	6.8
Italy 	502 	252 	252 	1 662 	1.0 	6.6
Romania 	12 508 	7 062 	7 062 	57 582 	1.0 	8.2
Spain, Portugal 	19 	13b 	13b 	140b 	1.0b 	10.8b
Sweden 	16 	31b 	31b 	250b 	1.0b 	8.1b
Slovakia 	10 212 	8 584 	8 584 	80 221 	1.0 	9.3
Slovenia 	1 448 	411 	411 	3 504 	1.0 	8.5
Other countries of EU 	10 	51b 	51b 	296b 	1.0b 	5.8b
Member States of the European Union (except Hungary) 	35 586 	26 192 	26 192 	239 910 	1.0 	9.2
Croatia 	2 199 	918 	918 	6 287 	1.0 	6.8
Serbia, Montenegro 	4 659 	1 992 	1 992 	31 936 	1.0 	16.0
Ukraine 	2 750 	1 478 	1 478 	65 715 	1.0 	44.5
Europe (expect Hungary) 	45 744 	31 506 	31 506 	349 977 	1.0 	11.1
Asia 	16 	49b 	49b 	2 954b 	1.0b 	59.8b
Africa 	– 	– 	– 	– 	– 	–
America 	9 	9b 	9b 	303b 	1.0b 	32.4b
USA 	6 	4b 	4b 	205b 	1.0b 	47.0b
Australia 	– 	– 	– 	– 	– 	–
Total 	45 769 	31 565 	31 565 	353 234 	1.0 	11.2
2010
Austria 	6 525 	5 761 	5 761 	63 191 	1.0 	11.0
Belgium, Luxembourg 	34 	35 	35 	266 	1.0 	7.6
Bulgaria 	293 	1 057 	1 057 	9 346 	1.0 	8.8
Czech Republic 	818 	733 	733 	3 698 	1.0 	5.0
Denmark 	2 	3b 	3b 	22b 	1.0b 	7.4b
United Kingdom 	27 	36 	36 	523 	1.0 	14.4
Finland 	5 	1b 	1b 	38b 	1.0b 	39.7b
France 	76 	102 	102 	1 409 	1.0 	13.9
Greece 	7 	19b 	19b 	226b 	1.0b 	12.1b
Netherlands 	118 	97 	97 	603 	1.0 	6.2
Ireland 	– 	– 	– 	– 	– 	–
Poland 	609 	984 	984 	4 798 	1.0 	4.9
Germany 	1 005 	870 	870 	6 557 	1.0 	7.5
Italy 	343 	251 	251 	1 679 	1.0 	6.7
Romania 	10 856 	6 702 	6 702 	54 138 	1.0 	8.1
Spain, Portugal 	7 	22b 	22b 	542b 	1.0b 	24.6b
Sweden 	7 	24b 	24b 	270b 	1.0b 	11.1b
Slovakia 	8 783 	7 819 	7 819 	61 374 	1.0 	7.8
Slovenia 	954 	361 	361 	3 365 	1.0 	9.3
Other countries of EU 	8 	65b 	65b 	299b 	1.0b 	4.6b
Member States of the European Union (except Hungary) 	30 477 	24 941 	24 941 	212 343 	1.0 	8.5
Croatia 	1 627 	836 	836 	6 419 	1.0 	7.7
Serbia, Montenegro 	3 181 	2 016 	2 016 	38 505 	1.0 	19.1
Ukraine 	2 456 	1 621 	1 621 	63 038 	1.0 	38.9
Europe (expect Hungary) 	38 223 	30 316 	30 316 	326 288 	1.0 	10.8
Asia 	23 	67 	67 	1 676 	1.0 	24.9
Africa 	1 	0b 	0b 	1b 	1.0b 	5.4b
America 	9 	11b 	11b 	67b 	1.0b 	6.3b
USA 	1 	1b 	1b 	4b 	1.0b 	5.5b
Australia 	– 	– 	– 	– 	– 	–
Total 	38 256 	30 394 	30 394 	328 032 	1.0 	10.8
2011
Austria 	6 594 	5 685 	5 685 	65 845 	1.0 	11.6
Belgium, Luxembourg 	44 	42 	42 	292 	1.0 	7.0
Bulgaria 	997 	1 264 	1 264 	8 359 	1.0 	6.6
Czech Republic 	762 	601 	601 	2 710 	1.0 	4.5
Denmark 	2 	7b 	7b 	7b 	1.0b 	1.0b
United Kingdom 	28 	57 	57 	573 	1.0 	10.0
Finland 	2 	0b 	0b 	28b 	1.0b 	60.3b
France 	86 	108 	108 	842 	1.0 	7.8
Greece 	8 	29b 	29b 	298b 	1.0b 	10.2b
Netherlands 	122 	64 	64 	464 	1.0 	7.2
Ireland 	– 	– 	– 	– 	– 	–
Poland 	552 	909 	909 	3 998 	1.0 	4.4
Germany 	1 208 	739 	739 	5 482 	1.0 	7.4
Italy 	320 	235 	235 	1 759 	1.0 	7.5
Romania 	9 896 	6 422 	6 422 	52 575 	1.0 	8.2
Spain, Portugal 	3 	4b 	4b 	31b 	1.0b 	7.6b
Sweden 	8 	23b 	23b 	207b 	1.0b 	9.2b
Slovakia 	8 966 	8 225 	8 225 	66 536 	1.0 	8.1
Slovenia 	848 	386 	386 	2 978 	1.0 	7.7
Other countries of EU 	8 	37b 	37b 	194b 	1.0b 	5.2b
Member States of the European Union (except Hungary) 	30 454 	24 837 	24 837 	213 179 	1.0 	8.6
Croatia 	1 502 	880 	880 	6 255 	1.0 	7.1
Serbia, Montenegro 	2 709 	2 631 	2 631 	35 631 	1.0 	13.5
Ukraine 	2 203 	1 631 	1 631 	54 039 	1.0 	33.1
Europe (expect Hungary) 	37 254 	30 941 	30 941 	315 839 	1.0 	10.2
Asia 	34 	104 	104 	2 831 	1.0 	27.2
Africa 	– 	– 	– 	– 	– 	–
America 	5 	9b 	9b 	98b 	1.0b 	10.9b
USA 	2 	1b 	1b 	11b 	1.0b 	8.1b
Australia 	– 	– 	– 	– 	– 	–
Total 	37 293 	31 054 	31 054 	318 768 	1.0 	10.3
2012
Austria 	7 048 	6 229 	6 229 	67 343 	1.0 	10.8
Belgium, Luxembourg 	42 	42 	42 	339 	1.0 	8.1
Bulgaria 	971 	1 317 	1 317 	9 059 	1.0 	6.9
Czech Republic 	613 	707 	707 	4 094 	1.0 	5.8
Denmark 	3 	3b 	3b 	30b 	1.0b 	8.6b
United Kingdom 	34 	54 	54 	430 	1.0 	8.0
Finland 	1 	0b 	0b 	0b 	1.0b 	0.0b
France 	40 	89 	89 	793 	1.0 	8.9
Greece 	9 	33b 	33b 	118b 	1.0b 	3.5b
Netherlands 	97 	78 	78 	653 	1.0 	8.3
Ireland 	3 	1b 	1b 	31b 	1.0b 	55.2b
Poland 	528 	910 	910 	5 776 	1.0 	6.3
Germany 	941 	789 	789 	6 190 	1.0 	7.8
Italy 	327 	190 	190 	1 681 	1.0 	8.8
Romania 	9 596 	6 810 	6 810 	53 142 	1.0 	7.8
Spain, Portugal 	7 	30b 	30b 	156b 	1.0b 	5.3b
Sweden 	10 	25b 	25b 	121b 	1.0b 	4.9b
Slovakia 	9 529 	9 292 	9 292 	74 457 	1.0 	8.0
Slovenia 	889 	304 	304 	2 722 	1.0 	8.9
Other countries of EU 	9 	63b 	63b 	666b 	1.0b 	10.5b
Member States of the European Union (except Hungary) 	30 697 	26 967 	26 967 	227 800 	1.0 	8.4
Croatia 	1 379 	709 	709 	5 092 	1.0 	7.2
Serbia, Montenegro 	3 171 	2 277 	2 277 	43 432 	1.0 	19.1
Ukraine 	1 598 	1 642 	1 642 	52 672 	1.0 	32.1
Europe (expect Hungary) 	37 463 	33 147 	33 147 	338 909 	1.0 	10.2
Asia 	17 	55b 	55b 	855b 	1.0b 	15.6b
Africa 	2 	0b 	0b 	34b 	1.0b 	111.7b
America 	4 	10b 	10b 	110b 	1.0b 	11.2b
USA 	2 	9b 	9b 	108b 	1.0b 	11.5b
Australia 	– 	– 	– 	– 	– 	–
Total 	37 486 	33 212 	33 212 	339 907 	1.0 	10.2
2013
Austria 	6 463 	6 285 	6 285 	74 556 	1.0 	11.9
Belgium, Luxembourg 	41 	48 	48 	367 	1.0 	7.6
Bulgaria 	915 	1 050 	1 050 	7 193 	1.0 	6.9
Czech Republic 	636 	658 	658 	4 452 	1.0 	6.8
Denmark 	4 	3b 	3b 	27b 	1.0b 	9.0b
United Kingdom 	15 	49b 	49b 	506b 	1.0b 	10.4b
Finland 	1 	0b 	0b 	5b 	1.0b 	10.0b
France 	41 	106 	106 	740 	1.0 	7.0
Greece 	8 	27b 	27b 	179b 	1.0b 	6.8b
Netherlands 	120 	83 	83 	524 	1.0 	6.3
Croatia after 1 July 2013 	656 	442 	442 	2 589 	1.0 	5.9
Ireland 	3 	0b 	0b 	3b 	1.0b 	11.7b
Poland 	420 	1 100 	1 100 	5 425 	1.0 	4.9
Germany 	830 	791 	791 	5 918 	1.0 	7.5
Italy 	213 	209 	209 	1 708 	1.0 	8.2
Romania 	8 233 	6 329 	6 329 	52 880 	1.0 	8.4
Spain, Portugal 	4 	16b 	16b 	99b 	1.0b 	6.1b
Sweden 	6 	14b 	14b 	29b 	1.0b 	2.0b
Slovakia 	9 289 	9 073 	9 073 	66 116 	1.0 	7.3
Slovenia 	984 	341 	341 	2 318 	1.0 	6.8
Other countries of EU 	3 	48b 	48b 	0b 	1.0b 	0.0b
Member States of the European Union (except Hungary) 	28 885 	26 673 	26 673 	225 634 	1.0 	8.5
Croatia before 30 June 2013 	659 	354 	354 	2 479 	1.0 	7.0
Serbia, Montenegro 	2 603 	3 073 	3 073 	29 058 	1.0 	9.5
Ukraine 	1 390 	1 601 	1 601 	77 397 	1.0 	48.3
Europe (expect Hungary) 	34 075 	32 937 	32 937 	342 793 	1.0 	10.4
Asia 	21 	28 	28 	1 686 	1.0 	60.7
Africa 	1 	1b 	1b 	0b 	1.0b 	0.0b
America 	6 	21b 	21b 	423b 	1.0b 	20.1b
USA 	5 	20b 	20b 	422b 	1.0b 	21.4b
Australia 	– 	– 	– 	– 	– 	–
Total 	34 103 	32 987 	32 987 	344 902 	1.0 	10.5
2014
Austria 	6 480 	6 246 	6 246 	87 612 	1.0 	14.0
Belgium, Luxembourg 	60 	51 	51 	441 	1.0 	8.7
Bulgaria 	938 	1 155 	1 155 	7 679 	1.0 	6.6
Czech Republic 	641 	592 	592 	3 643 	1.0 	6.2
Denmark 	4 	23b 	23b 	99b 	1.0b 	4.3b
United Kingdom 	14 	71b 	71b 	683b 	1.0b 	9.6b
Finland 	1 	0b 	0b 	1b 	1.0b 	21.5b
France 	47 	149 	149 	1 216 	1.0 	8.2
Greece 	11 	47b 	47b 	457b 	1.0b 	9.7b
Netherlands 	122 	87 	87 	843 	1.0 	9.6
Croatia 	1 435 	865 	865 	5 643 	1.0 	6.5
Ireland 	3 	1b 	1b 	3b 	1.0b 	3.8b
Poland 	432 	1 064 	1 064 	5 400 	1.0 	5.1
Germany 	845 	810 	810 	5 989 	1.0 	7.4
Italy 	209 	229 	229 	1 951 	1.0 	8.5
Romania 	7 999 	7 033 	7 033 	63 767 	1.0 	9.1
Spain, Portugal 	1 	1b 	1b 	18b 	1.0b 	24.6b
Sweden 	9 	25b 	25b 	291b 	1.0b 	11.6b
Slovakia 	9 262 	8 941 	8 941 	80 194 	1.0 	9.0
Slovenia 	1 091 	414 	414 	3 144 	1.0 	7.6
Other countries of EU 	5 	31b 	31b 	191b 	1.0b 	6.2b
Member States of the European Union (except Hungary) 	29 609 	27 833 	27 833 	269 265 	1.0 	9.7
Russia 	176 	66 	66 	552 	1.0 	8.3
Serbia, Montenegro 	2 393 	2 999 	2 999 	28 674 	1.0 	9.6
Ukraine 	1 478 	1 458 	1 458 	75 122 	1.0 	51.5
Europe (expect Hungary) 	34 131 	33 763 	33 763 	382 473 	1.0 	11.3
Asia 	16 	36b 	36b 	699b 	1.0b 	19.3b
Africa 	1 	0b 	0b 	4b 	1.0b 	9.4b
America 	4 	45b 	45b 	320b 	1.0b 	7.1b
USA 	3 	43b 	43b 	320b 	1.0b 	7.5b
Australia 	– 	– 	– 	– 	– 	–
Total 	34 152 	33 844 	33 844 	383 496 	1.0 	11.3
2015
Austria 	6 401 	6 683 	6 683 	104 008 	1.0 	15.6
Belgium, Luxembourg 	43 	29 	29 	220 	1.0 	7.7
Bulgaria 	338 	1 068 	1 068 	5 933 	1.0 	5.6
Czech Republic 	567 	619 	619 	3 998 	1.0 	6.5
Denmark 	– 	– 	– 	– 	– 	–
United Kingdom 	21 	88 	88 	923 	1.0 	10.5
Finland 	1 	0b 	0b 	1b 	1.0b 	3.1b
France 	89 	147 	147 	1 209 	1.0 	8.2
Greece 	4 	25b 	25b 	126b 	1.0b 	4.9b
Netherlands 	116 	94 	94 	747 	1.0 	8.0
Croatia 	1 656 	875 	875 	6 307 	1.0 	7.2
Ireland 	2 	1b 	1b 	4b 	1.0b 	6.4b
Poland 	418 	1 469 	1 469 	7 700 	1.0 	5.2
Germany 	922 	861 	861 	7 476 	1.0 	8.7
Italy 	222 	290 	290 	2 321 	1.0 	8.0
Romania 	5 614 	6 931 	6 931 	52 540 	1.0 	7.6
Spain, Portugal 	3 	6b 	6b 	44b 	1.0b 	7.8b
Sweden 	2 	13b 	13b 	187b 	1.0b 	14.9b
Slovakia 	8 946 	8 455 	8 455 	78 292 	1.0 	9.3
Slovenia 	1 365 	458 	458 	4 589 	1.0 	10.0
Other countries of EU 	– 	– 	– 	– 	– 	–
Member States of the European Union (except Hungary) 	26 730 	28 110 	28 110 	276 626 	1.0 	9.8
Russia 	130 	24 	24 	90 	1.0 	3.8
Serbia, Montenegro 	2 098 	2 876 	2 876 	22 579 	1.0 	7.9
Ukraine 	1 461 	1 581 	1 581 	76 780 	1.0 	48.6
Europe (expect Hungary) 	30 635 	33 997 	33 997 	384 850 	1.0 	11.3
Asia 	8 	27b 	27b 	362b 	1.0b 	13.3b
Africa 	– 	– 	– 	– 	– 	–
America 	1 	1b 	1b 	34b 	1.0b 	25.2b
USA 	– 	– 	– 	– 	– 	–
Australia 	1 	3b 	3b 	0b 	1.0b 	0.0b
Total 	30 645 	34 029 	34 029 	385 246 	1.0 	11.3
2016
Austria 	6 293 	7 183 	7 183 	101 242 	1.0 	14.1
Belgium, Luxembourg 	56 	39 	39 	509 	1.0 	12.9
Bulgaria 	311 	1 426 	1 426 	7 569 	1.0 	5.3
Czech Republic 	717 	692 	692 	4 461 	1.0 	6.4
Denmark 	1 	0b 	0b 	2b 	1.0b 	27.6b
United Kingdom 	24 	88 	88 	663 	1.0 	7.6
Finland 	1 	0b 	0b 	6b 	1.0b 	27.7b
France 	87 	141 	141 	1 150 	1.0 	8.2
Greece 	3 	21b 	21b 	627b 	1.0b 	29.7b
Netherlands 	99 	105 	105 	1 085 	1.0 	10.4
Croatia 	1 860 	931 	931 	6 010 	1.0 	6.5
Ireland 	1 	0b 	0b 	2b 	1.0b 	6.7b
Poland 	394 	1 536 	1 536 	8 658 	1.0 	5.6
Germany 	1 024 	1 140 	1 140 	9 065 	1.0 	8.0
Italy 	200 	361 	361 	3 437 	1.0 	9.5
Romania 	6 063 	8 296 	8 296 	75 695 	1.0 	9.1
Spain, Portugal 	1 	0b 	0b 	4b 	1.0b 	54.1b
Sweden 	6 	20b 	20b 	61b 	1.0b 	3.1b
Slovakia 	8 988 	8 784 	8 784 	84 972 	1.0 	9.7
Slovenia 	1 547 	389 	389 	3 322 	1.0 	8.5
Other countries of EU 	1 	9b 	9b 	0b 	1.0b 	0.0b
Member States of the European Union (except Hungary) 	27 677 	31 161 	31 161 	308 541 	1.0 	9.9
Russia 	103 	18 	18 	223 	1.0 	12.5
Serbia, Montenegro 	2 346 	3 153 	3 153 	31 627 	1.0 	10.0
Ukraine 	1 787 	1 700 	1 700 	82 780 	1.0 	48.7
Europe (expect Hungary) 	32 054 	37 625 	37 625 	432 459 	1.0 	11.5
Asia 	3 	7b 	7b 	392b 	1.0b 	59.2b
Africa 	2 	0b 	0b 	6b 	1.0b 	32.9b
America 	4 	2b 	2b 	85b 	1.0b 	35.2b
USA 	2 	1b 	1b 	15b 	1.0b 	23.9b
Australia 	– 	– 	– 	– 	– 	–
Total 	32 063 	37 635 	37 635 	432 941 	1.0 	11.5
2017
Austria 	5 920 	6 999 	6 999 	108 557 	1.0 	15.5
Belgium, Luxembourg 	48 	49 	49 	410 	1.0 	8.4
Bulgaria 	329 	1 590 	1 590 	8 999 	1.0 	5.7
Czech Republic 	603 	800 	800 	4 488 	1.0 	5.6
Denmark 	3 	25b 	25b 	122b 	1.0b 	5.0b
United Kingdom 	21 	47 	47 	533 	1.0 	11.3
Finland 	1 	1b 	1b 	8b 	1.0b 	5.4b
France 	70 	156 	156 	1 205 	1.0 	7.7
Greece 	6 	23b 	23b 	342b 	1.0b 	14.6b
Netherlands 	79 	102 	102 	545 	1.0 	5.3
Croatia 	1 980 	931 	931 	6 363 	1.0 	6.8
Ireland 	1 	0b 	0b 	2b 	1.0b 	12.3b
Poland 	404 	1 775 	1 775 	10 278 	1.0 	5.8
Germany 	1 069 	1 163 	1 163 	8 376 	1.0 	7.2
Italy 	177 	306 	306 	2 915 	1.0 	9.5
Romania 	5 850 	8 877 	8 877 	79 009 	1.0 	8.9
Spain, Portugal 	1 	7b 	7b 	82b 	1.0b 	11.3b
Sweden 	4 	3b 	3b 	45b 	1.0b 	13.9b
Slovakia 	8 262 	8 869 	8 869 	90 881 	1.0 	10.2
Slovenia 	1 578 	369 	369 	3 355 	1.0 	9.1
Other countries of EU 	2 	25b 	25b 	116b 	1.0b 	4.6b
Member States of the European Union (except Hungary) 	26 408 	32 117 	32 117 	326 632 	1.0 	10.2
Russia 	65 	59 	59 	393 	1.0 	6.6
Serbia, Montenegro 	2 581 	3 485 	3 485 	35 426 	1.0 	10.2
Ukraine 	1 677 	1 792 	1 792 	94 730 	1.0 	52.9
Europe (expect Hungary) 	30 890 	39 167 	39 167 	466 892 	1.0 	11.9
Asia 	3 	4b 	4b 	85b 	1.0b 	20.9b
Africa 	– 	– 	– 	– 	– 	–
America 	2 	5b 	5b 	124b 	1.0b 	23.4b
USA 	1 	3b 	3b 	92b 	1.0b 	30.0b
Australia 	– 	– 	– 	– 	– 	–
Total 	30 895 	39 176 	39 176 	467 101 	1.0 	11.9
2018
Austria 	5 749 	7 241 	7 241 	139 368 	1.0 	19.2
Belgium, Luxembourg 	20 	60b 	60b 	432b 	1.0b 	7.2b
Bulgaria 	208 	1 102 	1 102 	10 320 	1.0 	9.4
Czech Republic 	618 	1 014 	1 014 	6 038 	1.0 	6.0
Denmark 	2 	5b 	5b 	12b 	1.0b 	2.5b
United Kingdom 	10 	39b 	39b 	452b 	1.0b 	11.5b
Finland 	2 	1b 	1b 	33b 	1.0b 	61.1b
France 	26 	100 	100 	467 	1.0 	4.7
Greece 	5 	26b 	26b 	158b 	1.0b 	6.2b
Netherlands 	51 	58 	58 	421 	1.0 	7.3
Croatia 	2 168 	935 	935 	5 893 	1.0 	6.3
Ireland 	1 	0b 	0b 	4b 	1.0b 	14.0b
Poland 	473 	1 892 	1 892 	9 666 	1.0 	5.1
Germany 	889 	1 082 	1 082 	8 552 	1.0 	7.9
Italy 	183 	211 	211 	2 514 	1.0 	11.9
Romania 	5 299 	9 796 	9 796 	100 009 	1.0 	10.2
Spain, Portugal 	5 	16b 	16b 	182b 	1.0b 	11.4b
Sweden 	9 	29b 	29b 	282b 	1.0b 	9.6b
Slovakia 	8 079 	9 272 	9 272 	91 971 	1.0 	9.9
Slovenia 	1 505 	374 	374 	3 554 	1.0 	9.5
Other countries of EU 	5 	33b 	33b 	30b 	1.0b 	0.9b
Member States of the European Union (except Hungary) 	25 307 	33 284 	33 284 	380 360 	1.0 	11.4
Russia 	17 	54b 	54b 	401b 	1.0b 	7.4b
Serbia, Montenegro 	2 295 	3 134 	3 134 	39 171 	1.0 	12.5
Ukraine 	1 648 	2 014 	2 014 	90 630 	1.0 	45.0
Europe (expect Hungary) 	29 380 	40 103 	40 103 	518 110 	1.0 	12.9
Asia 	7 	9b 	9b 	711b 	1.0b 	83.1b
Africa 	2 	1b 	1b 	9b 	1.0b 	15.2b
America 	2 	3b 	3b 	169b 	1.0b 	65.2b
USA 	2 	3b 	3b 	169b 	1.0b 	65.2b
Australia 	1 	1b 	1b 	5b 	1.0b 	7.3b
Total 	29 392 	40 115 	40 115 	519 004 	1.0 	12.9
« Back</t>
  </si>
  <si>
    <t>4.5.2. The number of inbound trips to Hungary and the related expenditures by countries (2009–)(1/5)</t>
  </si>
  <si>
    <t>&lt; &gt;</t>
  </si>
  <si>
    <t>Countriesa</t>
  </si>
  <si>
    <t>Same day trips</t>
  </si>
  <si>
    <t>sample size, pieces</t>
  </si>
  <si>
    <t>number of inbound trips, thousands</t>
  </si>
  <si>
    <t>length of stay of visitors, thousand days</t>
  </si>
  <si>
    <t>expenditures of visitors, million HUF</t>
  </si>
  <si>
    <t>average length of stay of visitors, days</t>
  </si>
  <si>
    <t>expenditures per day per person, thousand HUF</t>
  </si>
  <si>
    <t>Austria</t>
  </si>
  <si>
    <t>1.0</t>
  </si>
  <si>
    <t>Belgium, Luxembourg</t>
  </si>
  <si>
    <t>Bulgaria</t>
  </si>
  <si>
    <t>Czech Republic</t>
  </si>
  <si>
    <t>Denmark</t>
  </si>
  <si>
    <t>1b</t>
  </si>
  <si>
    <t>2b</t>
  </si>
  <si>
    <t>1.0b</t>
  </si>
  <si>
    <t>3.5b</t>
  </si>
  <si>
    <t>United Kingdom</t>
  </si>
  <si>
    <t>Finland</t>
  </si>
  <si>
    <t>89b</t>
  </si>
  <si>
    <t>55.2b</t>
  </si>
  <si>
    <t>France</t>
  </si>
  <si>
    <t>Greece</t>
  </si>
  <si>
    <t>20b</t>
  </si>
  <si>
    <t>154b</t>
  </si>
  <si>
    <t>7.8b</t>
  </si>
  <si>
    <t>Netherlands</t>
  </si>
  <si>
    <t>Ireland</t>
  </si>
  <si>
    <t>0b</t>
  </si>
  <si>
    <t>7b</t>
  </si>
  <si>
    <t>38.6b</t>
  </si>
  <si>
    <t>Poland</t>
  </si>
  <si>
    <t>Germany</t>
  </si>
  <si>
    <t>Italy</t>
  </si>
  <si>
    <t>Romania</t>
  </si>
  <si>
    <t>Spain, Portugal</t>
  </si>
  <si>
    <t>13b</t>
  </si>
  <si>
    <t>140b</t>
  </si>
  <si>
    <t>10.8b</t>
  </si>
  <si>
    <t>Sweden</t>
  </si>
  <si>
    <t>31b</t>
  </si>
  <si>
    <t>250b</t>
  </si>
  <si>
    <t>8.1b</t>
  </si>
  <si>
    <t>Slovakia</t>
  </si>
  <si>
    <t>Slovenia</t>
  </si>
  <si>
    <t>Other countries of EU</t>
  </si>
  <si>
    <t>51b</t>
  </si>
  <si>
    <t>296b</t>
  </si>
  <si>
    <t>5.8b</t>
  </si>
  <si>
    <t>Member States of the European Union (except Hungary)</t>
  </si>
  <si>
    <t>Croatia</t>
  </si>
  <si>
    <t>Serbia, Montenegro</t>
  </si>
  <si>
    <t>16.0</t>
  </si>
  <si>
    <t>Ukraine</t>
  </si>
  <si>
    <t>Europe (expect Hungary)</t>
  </si>
  <si>
    <t>Asia</t>
  </si>
  <si>
    <t>49b</t>
  </si>
  <si>
    <t>2 954b</t>
  </si>
  <si>
    <t>59.8b</t>
  </si>
  <si>
    <t>Africa</t>
  </si>
  <si>
    <t>–</t>
  </si>
  <si>
    <t>America</t>
  </si>
  <si>
    <t>9b</t>
  </si>
  <si>
    <t>303b</t>
  </si>
  <si>
    <t>32.4b</t>
  </si>
  <si>
    <t>USA</t>
  </si>
  <si>
    <t>4b</t>
  </si>
  <si>
    <t>205b</t>
  </si>
  <si>
    <t>47.0b</t>
  </si>
  <si>
    <t>Australia</t>
  </si>
  <si>
    <t>Total</t>
  </si>
  <si>
    <t>11.0</t>
  </si>
  <si>
    <t>5.0</t>
  </si>
  <si>
    <t>3b</t>
  </si>
  <si>
    <t>22b</t>
  </si>
  <si>
    <t>7.4b</t>
  </si>
  <si>
    <t>38b</t>
  </si>
  <si>
    <t>39.7b</t>
  </si>
  <si>
    <t>19b</t>
  </si>
  <si>
    <t>226b</t>
  </si>
  <si>
    <t>12.1b</t>
  </si>
  <si>
    <t>542b</t>
  </si>
  <si>
    <t>24.6b</t>
  </si>
  <si>
    <t>24b</t>
  </si>
  <si>
    <t>270b</t>
  </si>
  <si>
    <t>11.1b</t>
  </si>
  <si>
    <t>65b</t>
  </si>
  <si>
    <t>299b</t>
  </si>
  <si>
    <t>4.6b</t>
  </si>
  <si>
    <t>5.4b</t>
  </si>
  <si>
    <t>11b</t>
  </si>
  <si>
    <t>67b</t>
  </si>
  <si>
    <t>6.3b</t>
  </si>
  <si>
    <t>5.5b</t>
  </si>
  <si>
    <t>7.0</t>
  </si>
  <si>
    <t>10.0</t>
  </si>
  <si>
    <t>28b</t>
  </si>
  <si>
    <t>60.3b</t>
  </si>
  <si>
    <t>29b</t>
  </si>
  <si>
    <t>298b</t>
  </si>
  <si>
    <t>10.2b</t>
  </si>
  <si>
    <t>7.6b</t>
  </si>
  <si>
    <t>23b</t>
  </si>
  <si>
    <t>207b</t>
  </si>
  <si>
    <t>9.2b</t>
  </si>
  <si>
    <t>37b</t>
  </si>
  <si>
    <t>194b</t>
  </si>
  <si>
    <t>5.2b</t>
  </si>
  <si>
    <t>98b</t>
  </si>
  <si>
    <t>10.9b</t>
  </si>
  <si>
    <t>30b</t>
  </si>
  <si>
    <t>8.6b</t>
  </si>
  <si>
    <t>8.0</t>
  </si>
  <si>
    <t>0.0b</t>
  </si>
  <si>
    <t>33b</t>
  </si>
  <si>
    <t>118b</t>
  </si>
  <si>
    <t>156b</t>
  </si>
  <si>
    <t>5.3b</t>
  </si>
  <si>
    <t>25b</t>
  </si>
  <si>
    <t>121b</t>
  </si>
  <si>
    <t>4.9b</t>
  </si>
  <si>
    <t>63b</t>
  </si>
  <si>
    <t>666b</t>
  </si>
  <si>
    <t>10.5b</t>
  </si>
  <si>
    <t>55b</t>
  </si>
  <si>
    <t>855b</t>
  </si>
  <si>
    <t>15.6b</t>
  </si>
  <si>
    <t>34b</t>
  </si>
  <si>
    <t>111.7b</t>
  </si>
  <si>
    <t>10b</t>
  </si>
  <si>
    <t>110b</t>
  </si>
  <si>
    <t>11.2b</t>
  </si>
  <si>
    <t>108b</t>
  </si>
  <si>
    <t>11.5b</t>
  </si>
  <si>
    <t>27b</t>
  </si>
  <si>
    <t>9.0b</t>
  </si>
  <si>
    <t>506b</t>
  </si>
  <si>
    <t>10.4b</t>
  </si>
  <si>
    <t>5b</t>
  </si>
  <si>
    <t>10.0b</t>
  </si>
  <si>
    <t>179b</t>
  </si>
  <si>
    <t>6.8b</t>
  </si>
  <si>
    <t>Croatia after 1 July 2013</t>
  </si>
  <si>
    <t>11.7b</t>
  </si>
  <si>
    <t>16b</t>
  </si>
  <si>
    <t>99b</t>
  </si>
  <si>
    <t>6.1b</t>
  </si>
  <si>
    <t>14b</t>
  </si>
  <si>
    <t>2.0b</t>
  </si>
  <si>
    <t>48b</t>
  </si>
  <si>
    <t>Croatia before 30 June 2013</t>
  </si>
  <si>
    <t>21b</t>
  </si>
  <si>
    <t>423b</t>
  </si>
  <si>
    <t>20.1b</t>
  </si>
  <si>
    <t>422b</t>
  </si>
  <si>
    <t>21.4b</t>
  </si>
  <si>
    <t>14.0</t>
  </si>
  <si>
    <t>4.3b</t>
  </si>
  <si>
    <t>71b</t>
  </si>
  <si>
    <t>683b</t>
  </si>
  <si>
    <t>9.6b</t>
  </si>
  <si>
    <t>21.5b</t>
  </si>
  <si>
    <t>47b</t>
  </si>
  <si>
    <t>457b</t>
  </si>
  <si>
    <t>9.7b</t>
  </si>
  <si>
    <t>3.8b</t>
  </si>
  <si>
    <t>18b</t>
  </si>
  <si>
    <t>291b</t>
  </si>
  <si>
    <t>11.6b</t>
  </si>
  <si>
    <t>9.0</t>
  </si>
  <si>
    <t>191b</t>
  </si>
  <si>
    <t>6.2b</t>
  </si>
  <si>
    <t>Russia</t>
  </si>
  <si>
    <t>36b</t>
  </si>
  <si>
    <t>699b</t>
  </si>
  <si>
    <t>19.3b</t>
  </si>
  <si>
    <t>9.4b</t>
  </si>
  <si>
    <t>45b</t>
  </si>
  <si>
    <t>320b</t>
  </si>
  <si>
    <t>7.1b</t>
  </si>
  <si>
    <t>43b</t>
  </si>
  <si>
    <t>7.5b</t>
  </si>
  <si>
    <t>3.1b</t>
  </si>
  <si>
    <t>126b</t>
  </si>
  <si>
    <t>6.4b</t>
  </si>
  <si>
    <t>6b</t>
  </si>
  <si>
    <t>44b</t>
  </si>
  <si>
    <t>187b</t>
  </si>
  <si>
    <t>14.9b</t>
  </si>
  <si>
    <t>362b</t>
  </si>
  <si>
    <t>13.3b</t>
  </si>
  <si>
    <t>25.2b</t>
  </si>
  <si>
    <t>27.6b</t>
  </si>
  <si>
    <t>27.7b</t>
  </si>
  <si>
    <t>627b</t>
  </si>
  <si>
    <t>29.7b</t>
  </si>
  <si>
    <t>6.7b</t>
  </si>
  <si>
    <t>54.1b</t>
  </si>
  <si>
    <t>61b</t>
  </si>
  <si>
    <t>392b</t>
  </si>
  <si>
    <t>59.2b</t>
  </si>
  <si>
    <t>32.9b</t>
  </si>
  <si>
    <t>85b</t>
  </si>
  <si>
    <t>35.2b</t>
  </si>
  <si>
    <t>15b</t>
  </si>
  <si>
    <t>23.9b</t>
  </si>
  <si>
    <t>122b</t>
  </si>
  <si>
    <t>5.0b</t>
  </si>
  <si>
    <t>8b</t>
  </si>
  <si>
    <t>342b</t>
  </si>
  <si>
    <t>14.6b</t>
  </si>
  <si>
    <t>12.3b</t>
  </si>
  <si>
    <t>82b</t>
  </si>
  <si>
    <t>11.3b</t>
  </si>
  <si>
    <t>13.9b</t>
  </si>
  <si>
    <t>116b</t>
  </si>
  <si>
    <t>20.9b</t>
  </si>
  <si>
    <t>124b</t>
  </si>
  <si>
    <t>23.4b</t>
  </si>
  <si>
    <t>92b</t>
  </si>
  <si>
    <t>30.0b</t>
  </si>
  <si>
    <t>60b</t>
  </si>
  <si>
    <t>432b</t>
  </si>
  <si>
    <t>7.2b</t>
  </si>
  <si>
    <t>6.0</t>
  </si>
  <si>
    <t>12b</t>
  </si>
  <si>
    <t>2.5b</t>
  </si>
  <si>
    <t>39b</t>
  </si>
  <si>
    <t>452b</t>
  </si>
  <si>
    <t>61.1b</t>
  </si>
  <si>
    <t>26b</t>
  </si>
  <si>
    <t>158b</t>
  </si>
  <si>
    <t>14.0b</t>
  </si>
  <si>
    <t>182b</t>
  </si>
  <si>
    <t>11.4b</t>
  </si>
  <si>
    <t>282b</t>
  </si>
  <si>
    <t>0.9b</t>
  </si>
  <si>
    <t>54b</t>
  </si>
  <si>
    <t>401b</t>
  </si>
  <si>
    <t>45.0</t>
  </si>
  <si>
    <t>711b</t>
  </si>
  <si>
    <t>83.1b</t>
  </si>
  <si>
    <t>15.2b</t>
  </si>
  <si>
    <t>169b</t>
  </si>
  <si>
    <t>65.2b</t>
  </si>
  <si>
    <t>7.3b</t>
  </si>
  <si>
    <t>« Back</t>
  </si>
  <si>
    <t>4,5,2, The number of inbound trips to Hungary and the related expenditures by countries (2009–)(1/5)</t>
  </si>
  <si>
    <t xml:space="preserve">&lt; &gt; </t>
  </si>
  <si>
    <t>1,0b</t>
  </si>
  <si>
    <t>3,5b</t>
  </si>
  <si>
    <t>55,2b</t>
  </si>
  <si>
    <t>7,8b</t>
  </si>
  <si>
    <t>38,6b</t>
  </si>
  <si>
    <t>10,8b</t>
  </si>
  <si>
    <t>8,1b</t>
  </si>
  <si>
    <t>5,8b</t>
  </si>
  <si>
    <t>59,8b</t>
  </si>
  <si>
    <t>32,4b</t>
  </si>
  <si>
    <t>47,0b</t>
  </si>
  <si>
    <t>7,4b</t>
  </si>
  <si>
    <t>39,7b</t>
  </si>
  <si>
    <t>12,1b</t>
  </si>
  <si>
    <t>24,6b</t>
  </si>
  <si>
    <t>11,1b</t>
  </si>
  <si>
    <t>4,6b</t>
  </si>
  <si>
    <t>5,4b</t>
  </si>
  <si>
    <t>6,3b</t>
  </si>
  <si>
    <t>5,5b</t>
  </si>
  <si>
    <t>60,3b</t>
  </si>
  <si>
    <t>10,2b</t>
  </si>
  <si>
    <t>7,6b</t>
  </si>
  <si>
    <t>9,2b</t>
  </si>
  <si>
    <t>5,2b</t>
  </si>
  <si>
    <t>10,9b</t>
  </si>
  <si>
    <t>8,6b</t>
  </si>
  <si>
    <t>0,0b</t>
  </si>
  <si>
    <t>5,3b</t>
  </si>
  <si>
    <t>4,9b</t>
  </si>
  <si>
    <t>10,5b</t>
  </si>
  <si>
    <t>15,6b</t>
  </si>
  <si>
    <t>111,7b</t>
  </si>
  <si>
    <t>11,2b</t>
  </si>
  <si>
    <t>11,5b</t>
  </si>
  <si>
    <t>9,0b</t>
  </si>
  <si>
    <t>10,4b</t>
  </si>
  <si>
    <t>10,0b</t>
  </si>
  <si>
    <t>6,8b</t>
  </si>
  <si>
    <t>11,7b</t>
  </si>
  <si>
    <t>6,1b</t>
  </si>
  <si>
    <t>2,0b</t>
  </si>
  <si>
    <t>20,1b</t>
  </si>
  <si>
    <t>21,4b</t>
  </si>
  <si>
    <t>4,3b</t>
  </si>
  <si>
    <t>9,6b</t>
  </si>
  <si>
    <t>21,5b</t>
  </si>
  <si>
    <t>9,7b</t>
  </si>
  <si>
    <t>3,8b</t>
  </si>
  <si>
    <t>11,6b</t>
  </si>
  <si>
    <t>6,2b</t>
  </si>
  <si>
    <t>19,3b</t>
  </si>
  <si>
    <t>9,4b</t>
  </si>
  <si>
    <t>7,1b</t>
  </si>
  <si>
    <t>7,5b</t>
  </si>
  <si>
    <t>3,1b</t>
  </si>
  <si>
    <t>6,4b</t>
  </si>
  <si>
    <t>14,9b</t>
  </si>
  <si>
    <t>13,3b</t>
  </si>
  <si>
    <t>25,2b</t>
  </si>
  <si>
    <t>27,6b</t>
  </si>
  <si>
    <t>27,7b</t>
  </si>
  <si>
    <t>29,7b</t>
  </si>
  <si>
    <t>6,7b</t>
  </si>
  <si>
    <t>54,1b</t>
  </si>
  <si>
    <t>59,2b</t>
  </si>
  <si>
    <t>32,9b</t>
  </si>
  <si>
    <t>35,2b</t>
  </si>
  <si>
    <t>23,9b</t>
  </si>
  <si>
    <t>5,0b</t>
  </si>
  <si>
    <t>14,6b</t>
  </si>
  <si>
    <t>12,3b</t>
  </si>
  <si>
    <t>11,3b</t>
  </si>
  <si>
    <t>13,9b</t>
  </si>
  <si>
    <t>20,9b</t>
  </si>
  <si>
    <t>23,4b</t>
  </si>
  <si>
    <t>30,0b</t>
  </si>
  <si>
    <t>7,2b</t>
  </si>
  <si>
    <t>2,5b</t>
  </si>
  <si>
    <t>61,1b</t>
  </si>
  <si>
    <t>14,0b</t>
  </si>
  <si>
    <t>11,4b</t>
  </si>
  <si>
    <t>0,9b</t>
  </si>
  <si>
    <t>83,1b</t>
  </si>
  <si>
    <t>15,2b</t>
  </si>
  <si>
    <t>65,2b</t>
  </si>
  <si>
    <t>7,3b</t>
  </si>
  <si>
    <t xml:space="preserve">« Back </t>
  </si>
  <si>
    <t>pop</t>
  </si>
  <si>
    <t>direction</t>
  </si>
  <si>
    <t>y0</t>
  </si>
  <si>
    <t>Azonos�t�:</t>
  </si>
  <si>
    <t>Objektumok:</t>
  </si>
  <si>
    <t>Attrib�tumok:</t>
  </si>
  <si>
    <t>Lepcs�k:</t>
  </si>
  <si>
    <t>Eltol�s:</t>
  </si>
  <si>
    <t>Le�r�s:</t>
  </si>
  <si>
    <t>COCO Y0: 4415253</t>
  </si>
  <si>
    <t>Rangsor</t>
  </si>
  <si>
    <t>X(A1)</t>
  </si>
  <si>
    <t>X(A2)</t>
  </si>
  <si>
    <t>X(A3)</t>
  </si>
  <si>
    <t>X(A4)</t>
  </si>
  <si>
    <t>X(A5)</t>
  </si>
  <si>
    <t>Y(A6)</t>
  </si>
  <si>
    <t>O1</t>
  </si>
  <si>
    <t>O2</t>
  </si>
  <si>
    <t>O3</t>
  </si>
  <si>
    <t>O4</t>
  </si>
  <si>
    <t>O5</t>
  </si>
  <si>
    <t>O6</t>
  </si>
  <si>
    <t>O7</t>
  </si>
  <si>
    <t>O8</t>
  </si>
  <si>
    <t>O9</t>
  </si>
  <si>
    <t>O10</t>
  </si>
  <si>
    <t>O11</t>
  </si>
  <si>
    <t>O12</t>
  </si>
  <si>
    <t>O13</t>
  </si>
  <si>
    <t>O14</t>
  </si>
  <si>
    <t>L�pcs�k(1)</t>
  </si>
  <si>
    <t>S1</t>
  </si>
  <si>
    <t>(948.4+1011.3)/(2)=979.9</t>
  </si>
  <si>
    <t>(13+13)/(2)=13</t>
  </si>
  <si>
    <t>(27+13)/(2)=19.95</t>
  </si>
  <si>
    <t>S2</t>
  </si>
  <si>
    <t>(947.4+1010.3)/(2)=978.9</t>
  </si>
  <si>
    <t>(12+12)/(2)=12</t>
  </si>
  <si>
    <t>(16+12)/(2)=14</t>
  </si>
  <si>
    <t>S3</t>
  </si>
  <si>
    <t>(946.4+1009.3)/(2)=977.9</t>
  </si>
  <si>
    <t>(11+11)/(2)=11</t>
  </si>
  <si>
    <t>S4</t>
  </si>
  <si>
    <t>(945.4+1008.3)/(2)=976.9</t>
  </si>
  <si>
    <t>(10+10)/(2)=10</t>
  </si>
  <si>
    <t>S5</t>
  </si>
  <si>
    <t>(944.5+1007.3)/(2)=975.9</t>
  </si>
  <si>
    <t>(9+9)/(2)=9</t>
  </si>
  <si>
    <t>S6</t>
  </si>
  <si>
    <t>(943.5+1006.3)/(2)=974.9</t>
  </si>
  <si>
    <t>(8+8)/(2)=8</t>
  </si>
  <si>
    <t>S7</t>
  </si>
  <si>
    <t>(942.5+1005.4)/(2)=973.9</t>
  </si>
  <si>
    <t>(7+7)/(2)=7</t>
  </si>
  <si>
    <t>S8</t>
  </si>
  <si>
    <t>(941.5+1004.4)/(2)=972.9</t>
  </si>
  <si>
    <t>(6+6)/(2)=6</t>
  </si>
  <si>
    <t>S9</t>
  </si>
  <si>
    <t>(940.5+1003.4)/(2)=971.9</t>
  </si>
  <si>
    <t>(5+5)/(2)=5</t>
  </si>
  <si>
    <t>S10</t>
  </si>
  <si>
    <t>(939.5+1002.4)/(2)=970.9</t>
  </si>
  <si>
    <t>(4+4)/(2)=4</t>
  </si>
  <si>
    <t>S11</t>
  </si>
  <si>
    <t>(938.5+1001.4)/(2)=969.9</t>
  </si>
  <si>
    <t>(3+3)/(2)=3</t>
  </si>
  <si>
    <t>S12</t>
  </si>
  <si>
    <t>(937.5+1000.4)/(2)=968.9</t>
  </si>
  <si>
    <t>(2+2)/(2)=2</t>
  </si>
  <si>
    <t>S13</t>
  </si>
  <si>
    <t>(936.5+999.4)/(2)=967.9</t>
  </si>
  <si>
    <t>(1+1)/(2)=1</t>
  </si>
  <si>
    <t>S14</t>
  </si>
  <si>
    <t>(935.5+998.4)/(2)=966.9</t>
  </si>
  <si>
    <t>(0+0)/(2)=0</t>
  </si>
  <si>
    <t>L�pcs�k(2)</t>
  </si>
  <si>
    <t>979.9</t>
  </si>
  <si>
    <t>978.9</t>
  </si>
  <si>
    <t>977.9</t>
  </si>
  <si>
    <t>976.9</t>
  </si>
  <si>
    <t>975.9</t>
  </si>
  <si>
    <t>974.9</t>
  </si>
  <si>
    <t>973.9</t>
  </si>
  <si>
    <t>972.9</t>
  </si>
  <si>
    <t>971.9</t>
  </si>
  <si>
    <t>970.9</t>
  </si>
  <si>
    <t>969.9</t>
  </si>
  <si>
    <t>968.9</t>
  </si>
  <si>
    <t>967.9</t>
  </si>
  <si>
    <t>966.9</t>
  </si>
  <si>
    <t>COCO:Y0</t>
  </si>
  <si>
    <t>Becsl�s</t>
  </si>
  <si>
    <t>T�ny+0</t>
  </si>
  <si>
    <t>Delta</t>
  </si>
  <si>
    <t>Delta/T�ny</t>
  </si>
  <si>
    <t>0.31</t>
  </si>
  <si>
    <t>2.51</t>
  </si>
  <si>
    <t>S1 �sszeg:</t>
  </si>
  <si>
    <t>1038.9</t>
  </si>
  <si>
    <t>S14 �sszeg:</t>
  </si>
  <si>
    <t>Becsl�s �sszeg:</t>
  </si>
  <si>
    <t>T�ny �sszeg:</t>
  </si>
  <si>
    <t>T�ny-becsl�s elt�r�s:</t>
  </si>
  <si>
    <t>T�ny n�gyzet�sszeg:</t>
  </si>
  <si>
    <t>Becsl�s n�gyzet�sszeg:</t>
  </si>
  <si>
    <t>N�gyzet�sszeg hiba:</t>
  </si>
  <si>
    <t>Open url</t>
  </si>
  <si>
    <r>
      <t xml:space="preserve">Maxim�lis mem�ria haszn�lat: </t>
    </r>
    <r>
      <rPr>
        <b/>
        <sz val="11"/>
        <color theme="1"/>
        <rFont val="Calibri"/>
        <family val="2"/>
        <charset val="238"/>
        <scheme val="minor"/>
      </rPr>
      <t>1.4 Mb</t>
    </r>
  </si>
  <si>
    <r>
      <t xml:space="preserve">A futtat�s id�tartama: </t>
    </r>
    <r>
      <rPr>
        <b/>
        <sz val="11"/>
        <color theme="1"/>
        <rFont val="Calibri"/>
        <family val="2"/>
        <charset val="238"/>
        <scheme val="minor"/>
      </rPr>
      <t>0.03 mp (0 p)</t>
    </r>
  </si>
  <si>
    <t>est</t>
  </si>
  <si>
    <t>rank</t>
  </si>
  <si>
    <t>countries</t>
  </si>
  <si>
    <t>https://miau.my-x.hu/myx-free/coco/index.html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</si>
</sst>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b/>
      <sz val="11"/>
      <color theme="1"/>
      <name val="Calibri"/>
      <family val="2"/>
      <charset val="238"/>
      <scheme val="minor"/>
    </font>
    <font>
      <b/>
      <sz val="24"/>
      <color theme="1"/>
      <name val="Calibri"/>
      <family val="2"/>
      <charset val="238"/>
      <scheme val="minor"/>
    </font>
    <font>
      <u/>
      <sz val="11"/>
      <color theme="10"/>
      <name val="Calibri"/>
      <family val="2"/>
      <charset val="238"/>
      <scheme val="minor"/>
    </font>
    <font>
      <sz val="12"/>
      <color theme="1"/>
      <name val="Times New Roman"/>
      <family val="1"/>
      <charset val="238"/>
    </font>
    <font>
      <b/>
      <sz val="24"/>
      <color theme="1"/>
      <name val="Times New Roman"/>
      <family val="1"/>
      <charset val="238"/>
    </font>
    <font>
      <b/>
      <sz val="12"/>
      <color theme="1"/>
      <name val="Times New Roman"/>
      <family val="1"/>
      <charset val="238"/>
    </font>
    <font>
      <sz val="8.8000000000000007"/>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0" fillId="0" borderId="0" xfId="0" applyAlignment="1">
      <alignment wrapText="1"/>
    </xf>
    <xf numFmtId="0" fontId="0" fillId="0" borderId="0" xfId="0" applyAlignment="1">
      <alignment horizontal="left" vertical="center" indent="1"/>
    </xf>
    <xf numFmtId="0" fontId="3" fillId="0" borderId="0" xfId="1" applyAlignment="1">
      <alignment horizontal="left" vertical="center" inden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3" fontId="0" fillId="0" borderId="0" xfId="0" applyNumberFormat="1" applyAlignment="1">
      <alignment vertical="center" wrapText="1"/>
    </xf>
    <xf numFmtId="16" fontId="0" fillId="0" borderId="0" xfId="0" applyNumberFormat="1" applyAlignment="1">
      <alignment vertical="center" wrapText="1"/>
    </xf>
    <xf numFmtId="17" fontId="0" fillId="0" borderId="0" xfId="0" applyNumberFormat="1" applyAlignment="1">
      <alignment vertical="center" wrapText="1"/>
    </xf>
    <xf numFmtId="0" fontId="1" fillId="0" borderId="0" xfId="0" applyFont="1" applyAlignment="1">
      <alignment vertical="center" wrapText="1"/>
    </xf>
    <xf numFmtId="3" fontId="1" fillId="0" borderId="0" xfId="0" applyNumberFormat="1" applyFont="1" applyAlignment="1">
      <alignment vertical="center" wrapText="1"/>
    </xf>
    <xf numFmtId="16" fontId="1" fillId="0" borderId="0" xfId="0" applyNumberFormat="1" applyFont="1" applyAlignment="1">
      <alignment vertical="center" wrapText="1"/>
    </xf>
    <xf numFmtId="0" fontId="3" fillId="0" borderId="0" xfId="1"/>
    <xf numFmtId="0" fontId="4" fillId="0" borderId="0" xfId="0" applyFont="1" applyAlignment="1">
      <alignment horizontal="left" vertical="center" indent="1"/>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horizontal="center" vertical="center" wrapText="1"/>
    </xf>
    <xf numFmtId="0" fontId="4" fillId="0" borderId="0" xfId="0" applyFont="1" applyAlignment="1">
      <alignment vertical="center" wrapText="1"/>
    </xf>
    <xf numFmtId="3" fontId="4" fillId="0" borderId="0" xfId="0" applyNumberFormat="1" applyFont="1" applyAlignment="1">
      <alignment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3" fillId="0" borderId="0" xfId="1" applyAlignment="1">
      <alignment vertical="center"/>
    </xf>
    <xf numFmtId="0" fontId="4" fillId="2" borderId="0" xfId="0" applyFont="1" applyFill="1" applyAlignment="1">
      <alignment vertical="center" wrapText="1"/>
    </xf>
    <xf numFmtId="0" fontId="0" fillId="2" borderId="0" xfId="0" applyFill="1"/>
    <xf numFmtId="3" fontId="4" fillId="3" borderId="0" xfId="0" applyNumberFormat="1" applyFont="1" applyFill="1" applyAlignment="1">
      <alignment vertical="center" wrapText="1"/>
    </xf>
    <xf numFmtId="0" fontId="4" fillId="3" borderId="0" xfId="0" applyFont="1" applyFill="1" applyAlignment="1">
      <alignment vertical="center" wrapText="1"/>
    </xf>
    <xf numFmtId="0" fontId="0" fillId="3" borderId="0" xfId="0" applyFill="1"/>
    <xf numFmtId="3" fontId="6" fillId="2" borderId="0" xfId="0" applyNumberFormat="1" applyFont="1" applyFill="1" applyAlignment="1">
      <alignment vertical="center" wrapText="1"/>
    </xf>
    <xf numFmtId="0" fontId="6" fillId="2" borderId="0" xfId="0" applyFont="1" applyFill="1" applyAlignment="1">
      <alignment vertical="center" wrapText="1"/>
    </xf>
    <xf numFmtId="0" fontId="1" fillId="0" borderId="0" xfId="0" applyFont="1" applyAlignment="1">
      <alignment horizontal="right" vertical="center" wrapText="1"/>
    </xf>
    <xf numFmtId="16" fontId="0" fillId="0" borderId="0" xfId="0" applyNumberFormat="1" applyAlignment="1">
      <alignment horizontal="center" vertical="center" wrapText="1"/>
    </xf>
    <xf numFmtId="17" fontId="0" fillId="0" borderId="0" xfId="0" applyNumberFormat="1" applyAlignment="1">
      <alignment horizontal="center" vertical="center" wrapText="1"/>
    </xf>
    <xf numFmtId="0" fontId="0" fillId="0" borderId="0" xfId="0" applyAlignment="1">
      <alignment horizontal="left" vertical="center" wrapText="1"/>
    </xf>
    <xf numFmtId="0" fontId="7" fillId="0" borderId="0" xfId="0" applyFont="1" applyAlignment="1">
      <alignment horizontal="center" vertical="center" wrapText="1"/>
    </xf>
    <xf numFmtId="0" fontId="1" fillId="0" borderId="0" xfId="0" applyFont="1"/>
    <xf numFmtId="0" fontId="6" fillId="0" borderId="0" xfId="0" applyFont="1"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4" fillId="0" borderId="0" xfId="0" applyFont="1" applyAlignment="1">
      <alignment vertical="center" wrapText="1"/>
    </xf>
    <xf numFmtId="3" fontId="4" fillId="0" borderId="0" xfId="0" applyNumberFormat="1" applyFont="1" applyAlignment="1">
      <alignment vertical="center" wrapText="1"/>
    </xf>
    <xf numFmtId="0" fontId="6" fillId="0" borderId="0" xfId="0" applyFont="1" applyAlignment="1">
      <alignment vertical="center" wrapText="1"/>
    </xf>
    <xf numFmtId="3" fontId="6" fillId="0" borderId="0" xfId="0" applyNumberFormat="1" applyFont="1" applyAlignment="1">
      <alignment vertical="center" wrapText="1"/>
    </xf>
    <xf numFmtId="0" fontId="4" fillId="2" borderId="0" xfId="0" applyFont="1" applyFill="1" applyAlignment="1">
      <alignment vertical="center" wrapText="1"/>
    </xf>
    <xf numFmtId="0" fontId="4" fillId="3" borderId="0" xfId="0" applyFont="1" applyFill="1" applyAlignment="1">
      <alignment vertical="center" wrapText="1"/>
    </xf>
    <xf numFmtId="3" fontId="4" fillId="3" borderId="0" xfId="0" applyNumberFormat="1" applyFont="1" applyFill="1" applyAlignment="1">
      <alignment vertical="center" wrapText="1"/>
    </xf>
    <xf numFmtId="0" fontId="6" fillId="2" borderId="0" xfId="0" applyFont="1" applyFill="1" applyAlignment="1">
      <alignment vertical="center" wrapText="1"/>
    </xf>
    <xf numFmtId="3" fontId="6" fillId="2" borderId="0" xfId="0" applyNumberFormat="1" applyFont="1" applyFill="1" applyAlignment="1">
      <alignment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Types" Target="richData/rdRichValueTypes.xml"/><Relationship Id="rId5" Type="http://schemas.openxmlformats.org/officeDocument/2006/relationships/theme" Target="theme/theme1.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47625</xdr:rowOff>
    </xdr:to>
    <xdr:pic>
      <xdr:nvPicPr>
        <xdr:cNvPr id="2" name="Kép 1" descr="COCO">
          <a:extLst>
            <a:ext uri="{FF2B5EF4-FFF2-40B4-BE49-F238E27FC236}">
              <a16:creationId xmlns:a16="http://schemas.microsoft.com/office/drawing/2014/main" id="{AD70F40D-C675-4E18-82D0-663889BB4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Flags>
  </global>
</rvTypesInfo>
</file>

<file path=xl/richData/rdrichvalue.xml><?xml version="1.0" encoding="utf-8"?>
<rvData xmlns="http://schemas.microsoft.com/office/spreadsheetml/2017/richdata" count="8">
  <rv s="0">
    <v>12</v>
    <v>8</v>
  </rv>
  <rv s="0">
    <v>12</v>
    <v>78</v>
  </rv>
  <rv s="0">
    <v>12</v>
    <v>9</v>
  </rv>
  <rv s="0">
    <v>12</v>
    <v>09</v>
  </rv>
  <rv s="0">
    <v>12</v>
    <v>98</v>
  </rv>
  <rv s="0">
    <v>12</v>
    <v>18</v>
  </rv>
  <rv s="0">
    <v>12</v>
    <v>28</v>
  </rv>
  <rv s="0">
    <v>12</v>
    <v>68</v>
  </rv>
</rvData>
</file>

<file path=xl/richData/rdrichvaluestructure.xml><?xml version="1.0" encoding="utf-8"?>
<rvStructures xmlns="http://schemas.microsoft.com/office/spreadsheetml/2017/richdata" count="1">
  <s t="_error">
    <k n="errorType" t="i"/>
    <k n="field" t="s"/>
  </s>
</rvStructure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ksh.hu/docs/eng/xstadat/xstadat_annual/i_ogt003d.html" TargetMode="External"/><Relationship Id="rId3" Type="http://schemas.openxmlformats.org/officeDocument/2006/relationships/hyperlink" Target="http://www.ksh.hu/docs/eng/xstadat/xstadat_annual/i_ogt003d.html" TargetMode="External"/><Relationship Id="rId7" Type="http://schemas.openxmlformats.org/officeDocument/2006/relationships/hyperlink" Target="http://www.ksh.hu/docs/eng/xstadat/xstadat_annual/i_ogt003c.html" TargetMode="External"/><Relationship Id="rId2" Type="http://schemas.openxmlformats.org/officeDocument/2006/relationships/hyperlink" Target="http://www.ksh.hu/docs/eng/xstadat/xstadat_annual/i_ogt003c.html" TargetMode="External"/><Relationship Id="rId1" Type="http://schemas.openxmlformats.org/officeDocument/2006/relationships/hyperlink" Target="http://www.ksh.hu/docs/eng/xstadat/xstadat_annual/i_ogt003b.html" TargetMode="External"/><Relationship Id="rId6" Type="http://schemas.openxmlformats.org/officeDocument/2006/relationships/hyperlink" Target="http://www.ksh.hu/docs/eng/xstadat/xstadat_annual/i_ogt003b.html" TargetMode="External"/><Relationship Id="rId5" Type="http://schemas.openxmlformats.org/officeDocument/2006/relationships/hyperlink" Target="http://www.ksh.hu/stadat_annual_4_5" TargetMode="External"/><Relationship Id="rId10" Type="http://schemas.openxmlformats.org/officeDocument/2006/relationships/hyperlink" Target="http://www.ksh.hu/stadat_annual_4_5" TargetMode="External"/><Relationship Id="rId4" Type="http://schemas.openxmlformats.org/officeDocument/2006/relationships/hyperlink" Target="http://www.ksh.hu/docs/eng/xstadat/xstadat_annual/i_ogt003e.html" TargetMode="External"/><Relationship Id="rId9" Type="http://schemas.openxmlformats.org/officeDocument/2006/relationships/hyperlink" Target="http://www.ksh.hu/docs/eng/xstadat/xstadat_annual/i_ogt003e.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iau.my-x.hu/myx-free/coco/test/44152532019041713080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17DB1-00FA-4562-9C0D-29B3953FA17D}">
  <dimension ref="A1:M742"/>
  <sheetViews>
    <sheetView zoomScale="50" zoomScaleNormal="50" workbookViewId="0"/>
  </sheetViews>
  <sheetFormatPr defaultRowHeight="14.5" x14ac:dyDescent="0.35"/>
  <cols>
    <col min="1" max="1" width="63" customWidth="1"/>
  </cols>
  <sheetData>
    <row r="1" spans="1:1" ht="409.6" x14ac:dyDescent="0.35">
      <c r="A1" s="1" t="s">
        <v>0</v>
      </c>
    </row>
    <row r="40" spans="1:1" x14ac:dyDescent="0.35">
      <c r="A40" s="2">
        <v>1</v>
      </c>
    </row>
    <row r="41" spans="1:1" x14ac:dyDescent="0.35">
      <c r="A41" s="3">
        <v>2</v>
      </c>
    </row>
    <row r="42" spans="1:1" x14ac:dyDescent="0.35">
      <c r="A42" s="3">
        <v>3</v>
      </c>
    </row>
    <row r="43" spans="1:1" x14ac:dyDescent="0.35">
      <c r="A43" s="3">
        <v>4</v>
      </c>
    </row>
    <row r="44" spans="1:1" x14ac:dyDescent="0.35">
      <c r="A44" s="3">
        <v>5</v>
      </c>
    </row>
    <row r="46" spans="1:1" ht="31" x14ac:dyDescent="0.35">
      <c r="A46" s="5" t="s">
        <v>1</v>
      </c>
    </row>
    <row r="48" spans="1:1" x14ac:dyDescent="0.35">
      <c r="A48" t="s">
        <v>2</v>
      </c>
    </row>
    <row r="49" spans="1:7" ht="15" customHeight="1" x14ac:dyDescent="0.35">
      <c r="A49" s="40" t="s">
        <v>3</v>
      </c>
      <c r="B49" s="40" t="s">
        <v>4</v>
      </c>
      <c r="C49" s="40"/>
      <c r="D49" s="40"/>
      <c r="E49" s="40"/>
      <c r="F49" s="40"/>
      <c r="G49" s="40"/>
    </row>
    <row r="50" spans="1:7" ht="87" x14ac:dyDescent="0.35">
      <c r="A50" s="40"/>
      <c r="B50" s="7" t="s">
        <v>5</v>
      </c>
      <c r="C50" s="7" t="s">
        <v>6</v>
      </c>
      <c r="D50" s="7" t="s">
        <v>7</v>
      </c>
      <c r="E50" s="7" t="s">
        <v>8</v>
      </c>
      <c r="F50" s="7" t="s">
        <v>9</v>
      </c>
      <c r="G50" s="7" t="s">
        <v>10</v>
      </c>
    </row>
    <row r="51" spans="1:7" ht="15" customHeight="1" x14ac:dyDescent="0.35">
      <c r="A51" s="39">
        <v>2009</v>
      </c>
      <c r="B51" s="39"/>
      <c r="C51" s="39"/>
      <c r="D51" s="39"/>
      <c r="E51" s="39"/>
      <c r="F51" s="39"/>
      <c r="G51" s="39"/>
    </row>
    <row r="52" spans="1:7" x14ac:dyDescent="0.35">
      <c r="A52" s="8" t="s">
        <v>11</v>
      </c>
      <c r="B52" s="9">
        <v>6838</v>
      </c>
      <c r="C52" s="9">
        <v>5515</v>
      </c>
      <c r="D52" s="9">
        <v>5515</v>
      </c>
      <c r="E52" s="9">
        <v>67905</v>
      </c>
      <c r="F52" s="8" t="s">
        <v>12</v>
      </c>
      <c r="G52" s="10">
        <v>43802</v>
      </c>
    </row>
    <row r="53" spans="1:7" x14ac:dyDescent="0.35">
      <c r="A53" s="8" t="s">
        <v>13</v>
      </c>
      <c r="B53" s="8">
        <v>126</v>
      </c>
      <c r="C53" s="8">
        <v>55</v>
      </c>
      <c r="D53" s="8">
        <v>55</v>
      </c>
      <c r="E53" s="8">
        <v>301</v>
      </c>
      <c r="F53" s="8" t="s">
        <v>12</v>
      </c>
      <c r="G53" s="10">
        <v>43590</v>
      </c>
    </row>
    <row r="54" spans="1:7" x14ac:dyDescent="0.35">
      <c r="A54" s="8" t="s">
        <v>14</v>
      </c>
      <c r="B54" s="8">
        <v>419</v>
      </c>
      <c r="C54" s="9">
        <v>1183</v>
      </c>
      <c r="D54" s="9">
        <v>1183</v>
      </c>
      <c r="E54" s="9">
        <v>7614</v>
      </c>
      <c r="F54" s="8" t="s">
        <v>12</v>
      </c>
      <c r="G54" s="10">
        <v>43620</v>
      </c>
    </row>
    <row r="55" spans="1:7" x14ac:dyDescent="0.35">
      <c r="A55" s="8" t="s">
        <v>15</v>
      </c>
      <c r="B55" s="9">
        <v>1004</v>
      </c>
      <c r="C55" s="8">
        <v>827</v>
      </c>
      <c r="D55" s="8">
        <v>827</v>
      </c>
      <c r="E55" s="9">
        <v>5241</v>
      </c>
      <c r="F55" s="8" t="s">
        <v>12</v>
      </c>
      <c r="G55" s="10">
        <v>43619</v>
      </c>
    </row>
    <row r="56" spans="1:7" x14ac:dyDescent="0.35">
      <c r="A56" s="8" t="s">
        <v>16</v>
      </c>
      <c r="B56" s="8">
        <v>2</v>
      </c>
      <c r="C56" s="8" t="s">
        <v>17</v>
      </c>
      <c r="D56" s="8" t="s">
        <v>17</v>
      </c>
      <c r="E56" s="8" t="s">
        <v>18</v>
      </c>
      <c r="F56" s="8" t="s">
        <v>19</v>
      </c>
      <c r="G56" s="8" t="s">
        <v>20</v>
      </c>
    </row>
    <row r="57" spans="1:7" x14ac:dyDescent="0.35">
      <c r="A57" s="8" t="s">
        <v>21</v>
      </c>
      <c r="B57" s="8">
        <v>73</v>
      </c>
      <c r="C57" s="8">
        <v>49</v>
      </c>
      <c r="D57" s="8">
        <v>49</v>
      </c>
      <c r="E57" s="8">
        <v>678</v>
      </c>
      <c r="F57" s="8" t="s">
        <v>12</v>
      </c>
      <c r="G57" s="10">
        <v>43690</v>
      </c>
    </row>
    <row r="58" spans="1:7" x14ac:dyDescent="0.35">
      <c r="A58" s="8" t="s">
        <v>22</v>
      </c>
      <c r="B58" s="8">
        <v>6</v>
      </c>
      <c r="C58" s="8" t="s">
        <v>18</v>
      </c>
      <c r="D58" s="8" t="s">
        <v>18</v>
      </c>
      <c r="E58" s="8" t="s">
        <v>23</v>
      </c>
      <c r="F58" s="8" t="s">
        <v>19</v>
      </c>
      <c r="G58" s="8" t="s">
        <v>24</v>
      </c>
    </row>
    <row r="59" spans="1:7" x14ac:dyDescent="0.35">
      <c r="A59" s="8" t="s">
        <v>25</v>
      </c>
      <c r="B59" s="8">
        <v>111</v>
      </c>
      <c r="C59" s="8">
        <v>132</v>
      </c>
      <c r="D59" s="8">
        <v>132</v>
      </c>
      <c r="E59" s="8">
        <v>910</v>
      </c>
      <c r="F59" s="8" t="s">
        <v>12</v>
      </c>
      <c r="G59" s="10">
        <v>43625</v>
      </c>
    </row>
    <row r="60" spans="1:7" x14ac:dyDescent="0.35">
      <c r="A60" s="8" t="s">
        <v>26</v>
      </c>
      <c r="B60" s="8">
        <v>3</v>
      </c>
      <c r="C60" s="8" t="s">
        <v>27</v>
      </c>
      <c r="D60" s="8" t="s">
        <v>27</v>
      </c>
      <c r="E60" s="8" t="s">
        <v>28</v>
      </c>
      <c r="F60" s="8" t="s">
        <v>19</v>
      </c>
      <c r="G60" s="8" t="s">
        <v>29</v>
      </c>
    </row>
    <row r="61" spans="1:7" x14ac:dyDescent="0.35">
      <c r="A61" s="8" t="s">
        <v>30</v>
      </c>
      <c r="B61" s="8">
        <v>237</v>
      </c>
      <c r="C61" s="8">
        <v>103</v>
      </c>
      <c r="D61" s="8">
        <v>103</v>
      </c>
      <c r="E61" s="8">
        <v>586</v>
      </c>
      <c r="F61" s="8" t="s">
        <v>12</v>
      </c>
      <c r="G61" s="10">
        <v>43592</v>
      </c>
    </row>
    <row r="62" spans="1:7" x14ac:dyDescent="0.35">
      <c r="A62" s="8" t="s">
        <v>31</v>
      </c>
      <c r="B62" s="8">
        <v>2</v>
      </c>
      <c r="C62" s="8" t="s">
        <v>32</v>
      </c>
      <c r="D62" s="8" t="s">
        <v>32</v>
      </c>
      <c r="E62" s="8" t="s">
        <v>33</v>
      </c>
      <c r="F62" s="8" t="s">
        <v>19</v>
      </c>
      <c r="G62" s="8" t="s">
        <v>34</v>
      </c>
    </row>
    <row r="63" spans="1:7" x14ac:dyDescent="0.35">
      <c r="A63" s="8" t="s">
        <v>35</v>
      </c>
      <c r="B63" s="8">
        <v>569</v>
      </c>
      <c r="C63" s="8">
        <v>955</v>
      </c>
      <c r="D63" s="8">
        <v>955</v>
      </c>
      <c r="E63" s="9">
        <v>6278</v>
      </c>
      <c r="F63" s="8" t="s">
        <v>12</v>
      </c>
      <c r="G63" s="10">
        <v>43622</v>
      </c>
    </row>
    <row r="64" spans="1:7" x14ac:dyDescent="0.35">
      <c r="A64" s="8" t="s">
        <v>36</v>
      </c>
      <c r="B64" s="9">
        <v>1481</v>
      </c>
      <c r="C64" s="8">
        <v>948</v>
      </c>
      <c r="D64" s="8">
        <v>948</v>
      </c>
      <c r="E64" s="9">
        <v>6489</v>
      </c>
      <c r="F64" s="8" t="s">
        <v>12</v>
      </c>
      <c r="G64" s="10">
        <v>43624</v>
      </c>
    </row>
    <row r="65" spans="1:7" x14ac:dyDescent="0.35">
      <c r="A65" s="8" t="s">
        <v>37</v>
      </c>
      <c r="B65" s="8">
        <v>502</v>
      </c>
      <c r="C65" s="8">
        <v>252</v>
      </c>
      <c r="D65" s="8">
        <v>252</v>
      </c>
      <c r="E65" s="9">
        <v>1662</v>
      </c>
      <c r="F65" s="8" t="s">
        <v>12</v>
      </c>
      <c r="G65" s="10">
        <v>43622</v>
      </c>
    </row>
    <row r="66" spans="1:7" x14ac:dyDescent="0.35">
      <c r="A66" s="8" t="s">
        <v>38</v>
      </c>
      <c r="B66" s="9">
        <v>12508</v>
      </c>
      <c r="C66" s="9">
        <v>7062</v>
      </c>
      <c r="D66" s="9">
        <v>7062</v>
      </c>
      <c r="E66" s="9">
        <v>57582</v>
      </c>
      <c r="F66" s="8" t="s">
        <v>12</v>
      </c>
      <c r="G66" s="10">
        <v>43679</v>
      </c>
    </row>
    <row r="67" spans="1:7" x14ac:dyDescent="0.35">
      <c r="A67" s="8" t="s">
        <v>39</v>
      </c>
      <c r="B67" s="8">
        <v>19</v>
      </c>
      <c r="C67" s="8" t="s">
        <v>40</v>
      </c>
      <c r="D67" s="8" t="s">
        <v>40</v>
      </c>
      <c r="E67" s="8" t="s">
        <v>41</v>
      </c>
      <c r="F67" s="8" t="s">
        <v>19</v>
      </c>
      <c r="G67" s="8" t="s">
        <v>42</v>
      </c>
    </row>
    <row r="68" spans="1:7" x14ac:dyDescent="0.35">
      <c r="A68" s="8" t="s">
        <v>43</v>
      </c>
      <c r="B68" s="8">
        <v>16</v>
      </c>
      <c r="C68" s="8" t="s">
        <v>44</v>
      </c>
      <c r="D68" s="8" t="s">
        <v>44</v>
      </c>
      <c r="E68" s="8" t="s">
        <v>45</v>
      </c>
      <c r="F68" s="8" t="s">
        <v>19</v>
      </c>
      <c r="G68" s="8" t="s">
        <v>46</v>
      </c>
    </row>
    <row r="69" spans="1:7" x14ac:dyDescent="0.35">
      <c r="A69" s="8" t="s">
        <v>47</v>
      </c>
      <c r="B69" s="9">
        <v>10212</v>
      </c>
      <c r="C69" s="9">
        <v>8584</v>
      </c>
      <c r="D69" s="9">
        <v>8584</v>
      </c>
      <c r="E69" s="9">
        <v>80221</v>
      </c>
      <c r="F69" s="8" t="s">
        <v>12</v>
      </c>
      <c r="G69" s="10">
        <v>43711</v>
      </c>
    </row>
    <row r="70" spans="1:7" x14ac:dyDescent="0.35">
      <c r="A70" s="8" t="s">
        <v>48</v>
      </c>
      <c r="B70" s="9">
        <v>1448</v>
      </c>
      <c r="C70" s="8">
        <v>411</v>
      </c>
      <c r="D70" s="8">
        <v>411</v>
      </c>
      <c r="E70" s="9">
        <v>3504</v>
      </c>
      <c r="F70" s="8" t="s">
        <v>12</v>
      </c>
      <c r="G70" s="10">
        <v>43682</v>
      </c>
    </row>
    <row r="71" spans="1:7" x14ac:dyDescent="0.35">
      <c r="A71" s="8" t="s">
        <v>49</v>
      </c>
      <c r="B71" s="8">
        <v>10</v>
      </c>
      <c r="C71" s="8" t="s">
        <v>50</v>
      </c>
      <c r="D71" s="8" t="s">
        <v>50</v>
      </c>
      <c r="E71" s="8" t="s">
        <v>51</v>
      </c>
      <c r="F71" s="8" t="s">
        <v>19</v>
      </c>
      <c r="G71" s="8" t="s">
        <v>52</v>
      </c>
    </row>
    <row r="72" spans="1:7" x14ac:dyDescent="0.35">
      <c r="A72" s="8" t="s">
        <v>53</v>
      </c>
      <c r="B72" s="9">
        <v>35586</v>
      </c>
      <c r="C72" s="9">
        <v>26192</v>
      </c>
      <c r="D72" s="9">
        <v>26192</v>
      </c>
      <c r="E72" s="9">
        <v>239910</v>
      </c>
      <c r="F72" s="8" t="s">
        <v>12</v>
      </c>
      <c r="G72" s="10">
        <v>43710</v>
      </c>
    </row>
    <row r="73" spans="1:7" x14ac:dyDescent="0.35">
      <c r="A73" s="8" t="s">
        <v>54</v>
      </c>
      <c r="B73" s="9">
        <v>2199</v>
      </c>
      <c r="C73" s="8">
        <v>918</v>
      </c>
      <c r="D73" s="8">
        <v>918</v>
      </c>
      <c r="E73" s="9">
        <v>6287</v>
      </c>
      <c r="F73" s="8" t="s">
        <v>12</v>
      </c>
      <c r="G73" s="10">
        <v>43624</v>
      </c>
    </row>
    <row r="74" spans="1:7" x14ac:dyDescent="0.35">
      <c r="A74" s="8" t="s">
        <v>55</v>
      </c>
      <c r="B74" s="9">
        <v>4659</v>
      </c>
      <c r="C74" s="9">
        <v>1992</v>
      </c>
      <c r="D74" s="9">
        <v>1992</v>
      </c>
      <c r="E74" s="9">
        <v>31936</v>
      </c>
      <c r="F74" s="8" t="s">
        <v>12</v>
      </c>
      <c r="G74" s="8" t="s">
        <v>56</v>
      </c>
    </row>
    <row r="75" spans="1:7" x14ac:dyDescent="0.35">
      <c r="A75" s="8" t="s">
        <v>57</v>
      </c>
      <c r="B75" s="9">
        <v>2750</v>
      </c>
      <c r="C75" s="9">
        <v>1478</v>
      </c>
      <c r="D75" s="9">
        <v>1478</v>
      </c>
      <c r="E75" s="9">
        <v>65715</v>
      </c>
      <c r="F75" s="8" t="s">
        <v>12</v>
      </c>
      <c r="G75" s="11">
        <v>16193</v>
      </c>
    </row>
    <row r="76" spans="1:7" x14ac:dyDescent="0.35">
      <c r="A76" s="8" t="s">
        <v>58</v>
      </c>
      <c r="B76" s="9">
        <v>45744</v>
      </c>
      <c r="C76" s="9">
        <v>31506</v>
      </c>
      <c r="D76" s="9">
        <v>31506</v>
      </c>
      <c r="E76" s="9">
        <v>349977</v>
      </c>
      <c r="F76" s="8" t="s">
        <v>12</v>
      </c>
      <c r="G76" s="10">
        <v>43770</v>
      </c>
    </row>
    <row r="77" spans="1:7" x14ac:dyDescent="0.35">
      <c r="A77" s="8" t="s">
        <v>59</v>
      </c>
      <c r="B77" s="8">
        <v>16</v>
      </c>
      <c r="C77" s="8" t="s">
        <v>60</v>
      </c>
      <c r="D77" s="8" t="s">
        <v>60</v>
      </c>
      <c r="E77" s="8" t="s">
        <v>61</v>
      </c>
      <c r="F77" s="8" t="s">
        <v>19</v>
      </c>
      <c r="G77" s="8" t="s">
        <v>62</v>
      </c>
    </row>
    <row r="78" spans="1:7" x14ac:dyDescent="0.35">
      <c r="A78" s="8" t="s">
        <v>63</v>
      </c>
      <c r="B78" s="8" t="s">
        <v>64</v>
      </c>
      <c r="C78" s="8" t="s">
        <v>64</v>
      </c>
      <c r="D78" s="8" t="s">
        <v>64</v>
      </c>
      <c r="E78" s="8" t="s">
        <v>64</v>
      </c>
      <c r="F78" s="8" t="s">
        <v>64</v>
      </c>
      <c r="G78" s="8" t="s">
        <v>64</v>
      </c>
    </row>
    <row r="79" spans="1:7" x14ac:dyDescent="0.35">
      <c r="A79" s="8" t="s">
        <v>65</v>
      </c>
      <c r="B79" s="8">
        <v>9</v>
      </c>
      <c r="C79" s="8" t="s">
        <v>66</v>
      </c>
      <c r="D79" s="8" t="s">
        <v>66</v>
      </c>
      <c r="E79" s="8" t="s">
        <v>67</v>
      </c>
      <c r="F79" s="8" t="s">
        <v>19</v>
      </c>
      <c r="G79" s="8" t="s">
        <v>68</v>
      </c>
    </row>
    <row r="80" spans="1:7" x14ac:dyDescent="0.35">
      <c r="A80" s="8" t="s">
        <v>69</v>
      </c>
      <c r="B80" s="8">
        <v>6</v>
      </c>
      <c r="C80" s="8" t="s">
        <v>70</v>
      </c>
      <c r="D80" s="8" t="s">
        <v>70</v>
      </c>
      <c r="E80" s="8" t="s">
        <v>71</v>
      </c>
      <c r="F80" s="8" t="s">
        <v>19</v>
      </c>
      <c r="G80" s="8" t="s">
        <v>72</v>
      </c>
    </row>
    <row r="81" spans="1:7" x14ac:dyDescent="0.35">
      <c r="A81" s="8" t="s">
        <v>73</v>
      </c>
      <c r="B81" s="8" t="s">
        <v>64</v>
      </c>
      <c r="C81" s="8" t="s">
        <v>64</v>
      </c>
      <c r="D81" s="8" t="s">
        <v>64</v>
      </c>
      <c r="E81" s="8" t="s">
        <v>64</v>
      </c>
      <c r="F81" s="8" t="s">
        <v>64</v>
      </c>
      <c r="G81" s="8" t="s">
        <v>64</v>
      </c>
    </row>
    <row r="82" spans="1:7" x14ac:dyDescent="0.35">
      <c r="A82" s="12" t="s">
        <v>74</v>
      </c>
      <c r="B82" s="13">
        <v>45769</v>
      </c>
      <c r="C82" s="13">
        <v>31565</v>
      </c>
      <c r="D82" s="13">
        <v>31565</v>
      </c>
      <c r="E82" s="13">
        <v>353234</v>
      </c>
      <c r="F82" s="12" t="s">
        <v>12</v>
      </c>
      <c r="G82" s="14">
        <v>43771</v>
      </c>
    </row>
    <row r="83" spans="1:7" ht="15" customHeight="1" x14ac:dyDescent="0.35">
      <c r="A83" s="39">
        <v>2010</v>
      </c>
      <c r="B83" s="39"/>
      <c r="C83" s="39"/>
      <c r="D83" s="39"/>
      <c r="E83" s="39"/>
      <c r="F83" s="39"/>
      <c r="G83" s="39"/>
    </row>
    <row r="84" spans="1:7" x14ac:dyDescent="0.35">
      <c r="A84" s="8" t="s">
        <v>11</v>
      </c>
      <c r="B84" s="9">
        <v>6525</v>
      </c>
      <c r="C84" s="9">
        <v>5761</v>
      </c>
      <c r="D84" s="9">
        <v>5761</v>
      </c>
      <c r="E84" s="9">
        <v>63191</v>
      </c>
      <c r="F84" s="8" t="s">
        <v>12</v>
      </c>
      <c r="G84" s="8" t="s">
        <v>75</v>
      </c>
    </row>
    <row r="85" spans="1:7" x14ac:dyDescent="0.35">
      <c r="A85" s="8" t="s">
        <v>13</v>
      </c>
      <c r="B85" s="8">
        <v>34</v>
      </c>
      <c r="C85" s="8">
        <v>35</v>
      </c>
      <c r="D85" s="8">
        <v>35</v>
      </c>
      <c r="E85" s="8">
        <v>266</v>
      </c>
      <c r="F85" s="8" t="s">
        <v>12</v>
      </c>
      <c r="G85" s="10">
        <v>43652</v>
      </c>
    </row>
    <row r="86" spans="1:7" x14ac:dyDescent="0.35">
      <c r="A86" s="8" t="s">
        <v>14</v>
      </c>
      <c r="B86" s="8">
        <v>293</v>
      </c>
      <c r="C86" s="9">
        <v>1057</v>
      </c>
      <c r="D86" s="9">
        <v>1057</v>
      </c>
      <c r="E86" s="9">
        <v>9346</v>
      </c>
      <c r="F86" s="8" t="s">
        <v>12</v>
      </c>
      <c r="G86" s="10">
        <v>43685</v>
      </c>
    </row>
    <row r="87" spans="1:7" x14ac:dyDescent="0.35">
      <c r="A87" s="8" t="s">
        <v>15</v>
      </c>
      <c r="B87" s="8">
        <v>818</v>
      </c>
      <c r="C87" s="8">
        <v>733</v>
      </c>
      <c r="D87" s="8">
        <v>733</v>
      </c>
      <c r="E87" s="9">
        <v>3698</v>
      </c>
      <c r="F87" s="8" t="s">
        <v>12</v>
      </c>
      <c r="G87" s="8" t="s">
        <v>76</v>
      </c>
    </row>
    <row r="88" spans="1:7" x14ac:dyDescent="0.35">
      <c r="A88" s="8" t="s">
        <v>16</v>
      </c>
      <c r="B88" s="8">
        <v>2</v>
      </c>
      <c r="C88" s="8" t="s">
        <v>77</v>
      </c>
      <c r="D88" s="8" t="s">
        <v>77</v>
      </c>
      <c r="E88" s="8" t="s">
        <v>78</v>
      </c>
      <c r="F88" s="8" t="s">
        <v>19</v>
      </c>
      <c r="G88" s="8" t="s">
        <v>79</v>
      </c>
    </row>
    <row r="89" spans="1:7" x14ac:dyDescent="0.35">
      <c r="A89" s="8" t="s">
        <v>21</v>
      </c>
      <c r="B89" s="8">
        <v>27</v>
      </c>
      <c r="C89" s="8">
        <v>36</v>
      </c>
      <c r="D89" s="8">
        <v>36</v>
      </c>
      <c r="E89" s="8">
        <v>523</v>
      </c>
      <c r="F89" s="8" t="s">
        <v>12</v>
      </c>
      <c r="G89" s="10">
        <v>43569</v>
      </c>
    </row>
    <row r="90" spans="1:7" x14ac:dyDescent="0.35">
      <c r="A90" s="8" t="s">
        <v>22</v>
      </c>
      <c r="B90" s="8">
        <v>5</v>
      </c>
      <c r="C90" s="8" t="s">
        <v>17</v>
      </c>
      <c r="D90" s="8" t="s">
        <v>17</v>
      </c>
      <c r="E90" s="8" t="s">
        <v>80</v>
      </c>
      <c r="F90" s="8" t="s">
        <v>19</v>
      </c>
      <c r="G90" s="8" t="s">
        <v>81</v>
      </c>
    </row>
    <row r="91" spans="1:7" x14ac:dyDescent="0.35">
      <c r="A91" s="8" t="s">
        <v>25</v>
      </c>
      <c r="B91" s="8">
        <v>76</v>
      </c>
      <c r="C91" s="8">
        <v>102</v>
      </c>
      <c r="D91" s="8">
        <v>102</v>
      </c>
      <c r="E91" s="9">
        <v>1409</v>
      </c>
      <c r="F91" s="8" t="s">
        <v>12</v>
      </c>
      <c r="G91" s="10">
        <v>43721</v>
      </c>
    </row>
    <row r="92" spans="1:7" x14ac:dyDescent="0.35">
      <c r="A92" s="8" t="s">
        <v>26</v>
      </c>
      <c r="B92" s="8">
        <v>7</v>
      </c>
      <c r="C92" s="8" t="s">
        <v>82</v>
      </c>
      <c r="D92" s="8" t="s">
        <v>82</v>
      </c>
      <c r="E92" s="8" t="s">
        <v>83</v>
      </c>
      <c r="F92" s="8" t="s">
        <v>19</v>
      </c>
      <c r="G92" s="8" t="s">
        <v>84</v>
      </c>
    </row>
    <row r="93" spans="1:7" x14ac:dyDescent="0.35">
      <c r="A93" s="8" t="s">
        <v>30</v>
      </c>
      <c r="B93" s="8">
        <v>118</v>
      </c>
      <c r="C93" s="8">
        <v>97</v>
      </c>
      <c r="D93" s="8">
        <v>97</v>
      </c>
      <c r="E93" s="8">
        <v>603</v>
      </c>
      <c r="F93" s="8" t="s">
        <v>12</v>
      </c>
      <c r="G93" s="10">
        <v>43618</v>
      </c>
    </row>
    <row r="94" spans="1:7" x14ac:dyDescent="0.35">
      <c r="A94" s="8" t="s">
        <v>31</v>
      </c>
      <c r="B94" s="8" t="s">
        <v>64</v>
      </c>
      <c r="C94" s="8" t="s">
        <v>64</v>
      </c>
      <c r="D94" s="8" t="s">
        <v>64</v>
      </c>
      <c r="E94" s="8" t="s">
        <v>64</v>
      </c>
      <c r="F94" s="8" t="s">
        <v>64</v>
      </c>
      <c r="G94" s="8" t="s">
        <v>64</v>
      </c>
    </row>
    <row r="95" spans="1:7" x14ac:dyDescent="0.35">
      <c r="A95" s="8" t="s">
        <v>35</v>
      </c>
      <c r="B95" s="8">
        <v>609</v>
      </c>
      <c r="C95" s="8">
        <v>984</v>
      </c>
      <c r="D95" s="8">
        <v>984</v>
      </c>
      <c r="E95" s="9">
        <v>4798</v>
      </c>
      <c r="F95" s="8" t="s">
        <v>12</v>
      </c>
      <c r="G95" s="10">
        <v>43564</v>
      </c>
    </row>
    <row r="96" spans="1:7" x14ac:dyDescent="0.35">
      <c r="A96" s="8" t="s">
        <v>36</v>
      </c>
      <c r="B96" s="9">
        <v>1005</v>
      </c>
      <c r="C96" s="8">
        <v>870</v>
      </c>
      <c r="D96" s="8">
        <v>870</v>
      </c>
      <c r="E96" s="9">
        <v>6557</v>
      </c>
      <c r="F96" s="8" t="s">
        <v>12</v>
      </c>
      <c r="G96" s="10">
        <v>43651</v>
      </c>
    </row>
    <row r="97" spans="1:7" x14ac:dyDescent="0.35">
      <c r="A97" s="8" t="s">
        <v>37</v>
      </c>
      <c r="B97" s="8">
        <v>343</v>
      </c>
      <c r="C97" s="8">
        <v>251</v>
      </c>
      <c r="D97" s="8">
        <v>251</v>
      </c>
      <c r="E97" s="9">
        <v>1679</v>
      </c>
      <c r="F97" s="8" t="s">
        <v>12</v>
      </c>
      <c r="G97" s="10">
        <v>43623</v>
      </c>
    </row>
    <row r="98" spans="1:7" x14ac:dyDescent="0.35">
      <c r="A98" s="8" t="s">
        <v>38</v>
      </c>
      <c r="B98" s="9">
        <v>10856</v>
      </c>
      <c r="C98" s="9">
        <v>6702</v>
      </c>
      <c r="D98" s="9">
        <v>6702</v>
      </c>
      <c r="E98" s="9">
        <v>54138</v>
      </c>
      <c r="F98" s="8" t="s">
        <v>12</v>
      </c>
      <c r="G98" s="10">
        <v>43678</v>
      </c>
    </row>
    <row r="99" spans="1:7" x14ac:dyDescent="0.35">
      <c r="A99" s="8" t="s">
        <v>39</v>
      </c>
      <c r="B99" s="8">
        <v>7</v>
      </c>
      <c r="C99" s="8" t="s">
        <v>78</v>
      </c>
      <c r="D99" s="8" t="s">
        <v>78</v>
      </c>
      <c r="E99" s="8" t="s">
        <v>85</v>
      </c>
      <c r="F99" s="8" t="s">
        <v>19</v>
      </c>
      <c r="G99" s="8" t="s">
        <v>86</v>
      </c>
    </row>
    <row r="100" spans="1:7" x14ac:dyDescent="0.35">
      <c r="A100" s="8" t="s">
        <v>43</v>
      </c>
      <c r="B100" s="8">
        <v>7</v>
      </c>
      <c r="C100" s="8" t="s">
        <v>87</v>
      </c>
      <c r="D100" s="8" t="s">
        <v>87</v>
      </c>
      <c r="E100" s="8" t="s">
        <v>88</v>
      </c>
      <c r="F100" s="8" t="s">
        <v>19</v>
      </c>
      <c r="G100" s="8" t="s">
        <v>89</v>
      </c>
    </row>
    <row r="101" spans="1:7" x14ac:dyDescent="0.35">
      <c r="A101" s="8" t="s">
        <v>47</v>
      </c>
      <c r="B101" s="9">
        <v>8783</v>
      </c>
      <c r="C101" s="9">
        <v>7819</v>
      </c>
      <c r="D101" s="9">
        <v>7819</v>
      </c>
      <c r="E101" s="9">
        <v>61374</v>
      </c>
      <c r="F101" s="8" t="s">
        <v>12</v>
      </c>
      <c r="G101" s="10">
        <v>43654</v>
      </c>
    </row>
    <row r="102" spans="1:7" x14ac:dyDescent="0.35">
      <c r="A102" s="8" t="s">
        <v>48</v>
      </c>
      <c r="B102" s="8">
        <v>954</v>
      </c>
      <c r="C102" s="8">
        <v>361</v>
      </c>
      <c r="D102" s="8">
        <v>361</v>
      </c>
      <c r="E102" s="9">
        <v>3365</v>
      </c>
      <c r="F102" s="8" t="s">
        <v>12</v>
      </c>
      <c r="G102" s="10">
        <v>43711</v>
      </c>
    </row>
    <row r="103" spans="1:7" x14ac:dyDescent="0.35">
      <c r="A103" s="8" t="s">
        <v>49</v>
      </c>
      <c r="B103" s="8">
        <v>8</v>
      </c>
      <c r="C103" s="8" t="s">
        <v>90</v>
      </c>
      <c r="D103" s="8" t="s">
        <v>90</v>
      </c>
      <c r="E103" s="8" t="s">
        <v>91</v>
      </c>
      <c r="F103" s="8" t="s">
        <v>19</v>
      </c>
      <c r="G103" s="8" t="s">
        <v>92</v>
      </c>
    </row>
    <row r="104" spans="1:7" x14ac:dyDescent="0.35">
      <c r="A104" s="8" t="s">
        <v>53</v>
      </c>
      <c r="B104" s="9">
        <v>30477</v>
      </c>
      <c r="C104" s="9">
        <v>24941</v>
      </c>
      <c r="D104" s="9">
        <v>24941</v>
      </c>
      <c r="E104" s="9">
        <v>212343</v>
      </c>
      <c r="F104" s="8" t="s">
        <v>12</v>
      </c>
      <c r="G104" s="10">
        <v>43682</v>
      </c>
    </row>
    <row r="105" spans="1:7" x14ac:dyDescent="0.35">
      <c r="A105" s="8" t="s">
        <v>54</v>
      </c>
      <c r="B105" s="9">
        <v>1627</v>
      </c>
      <c r="C105" s="8">
        <v>836</v>
      </c>
      <c r="D105" s="8">
        <v>836</v>
      </c>
      <c r="E105" s="9">
        <v>6419</v>
      </c>
      <c r="F105" s="8" t="s">
        <v>12</v>
      </c>
      <c r="G105" s="10">
        <v>43653</v>
      </c>
    </row>
    <row r="106" spans="1:7" x14ac:dyDescent="0.35">
      <c r="A106" s="8" t="s">
        <v>55</v>
      </c>
      <c r="B106" s="9">
        <v>3181</v>
      </c>
      <c r="C106" s="9">
        <v>2016</v>
      </c>
      <c r="D106" s="9">
        <v>2016</v>
      </c>
      <c r="E106" s="9">
        <v>38505</v>
      </c>
      <c r="F106" s="8" t="s">
        <v>12</v>
      </c>
      <c r="G106" s="10">
        <v>43484</v>
      </c>
    </row>
    <row r="107" spans="1:7" x14ac:dyDescent="0.35">
      <c r="A107" s="8" t="s">
        <v>57</v>
      </c>
      <c r="B107" s="9">
        <v>2456</v>
      </c>
      <c r="C107" s="9">
        <v>1621</v>
      </c>
      <c r="D107" s="9">
        <v>1621</v>
      </c>
      <c r="E107" s="9">
        <v>63038</v>
      </c>
      <c r="F107" s="8" t="s">
        <v>12</v>
      </c>
      <c r="G107" s="11">
        <v>14124</v>
      </c>
    </row>
    <row r="108" spans="1:7" x14ac:dyDescent="0.35">
      <c r="A108" s="8" t="s">
        <v>58</v>
      </c>
      <c r="B108" s="9">
        <v>38223</v>
      </c>
      <c r="C108" s="9">
        <v>30316</v>
      </c>
      <c r="D108" s="9">
        <v>30316</v>
      </c>
      <c r="E108" s="9">
        <v>326288</v>
      </c>
      <c r="F108" s="8" t="s">
        <v>12</v>
      </c>
      <c r="G108" s="10">
        <v>43746</v>
      </c>
    </row>
    <row r="109" spans="1:7" x14ac:dyDescent="0.35">
      <c r="A109" s="8" t="s">
        <v>59</v>
      </c>
      <c r="B109" s="8">
        <v>23</v>
      </c>
      <c r="C109" s="8">
        <v>67</v>
      </c>
      <c r="D109" s="8">
        <v>67</v>
      </c>
      <c r="E109" s="9">
        <v>1676</v>
      </c>
      <c r="F109" s="8" t="s">
        <v>12</v>
      </c>
      <c r="G109" s="10">
        <v>43732</v>
      </c>
    </row>
    <row r="110" spans="1:7" x14ac:dyDescent="0.35">
      <c r="A110" s="8" t="s">
        <v>63</v>
      </c>
      <c r="B110" s="8">
        <v>1</v>
      </c>
      <c r="C110" s="8" t="s">
        <v>32</v>
      </c>
      <c r="D110" s="8" t="s">
        <v>32</v>
      </c>
      <c r="E110" s="8" t="s">
        <v>17</v>
      </c>
      <c r="F110" s="8" t="s">
        <v>19</v>
      </c>
      <c r="G110" s="8" t="s">
        <v>93</v>
      </c>
    </row>
    <row r="111" spans="1:7" x14ac:dyDescent="0.35">
      <c r="A111" s="8" t="s">
        <v>65</v>
      </c>
      <c r="B111" s="8">
        <v>9</v>
      </c>
      <c r="C111" s="8" t="s">
        <v>94</v>
      </c>
      <c r="D111" s="8" t="s">
        <v>94</v>
      </c>
      <c r="E111" s="8" t="s">
        <v>95</v>
      </c>
      <c r="F111" s="8" t="s">
        <v>19</v>
      </c>
      <c r="G111" s="8" t="s">
        <v>96</v>
      </c>
    </row>
    <row r="112" spans="1:7" x14ac:dyDescent="0.35">
      <c r="A112" s="8" t="s">
        <v>69</v>
      </c>
      <c r="B112" s="8">
        <v>1</v>
      </c>
      <c r="C112" s="8" t="s">
        <v>17</v>
      </c>
      <c r="D112" s="8" t="s">
        <v>17</v>
      </c>
      <c r="E112" s="8" t="s">
        <v>70</v>
      </c>
      <c r="F112" s="8" t="s">
        <v>19</v>
      </c>
      <c r="G112" s="8" t="s">
        <v>97</v>
      </c>
    </row>
    <row r="113" spans="1:7" x14ac:dyDescent="0.35">
      <c r="A113" s="8" t="s">
        <v>73</v>
      </c>
      <c r="B113" s="8" t="s">
        <v>64</v>
      </c>
      <c r="C113" s="8" t="s">
        <v>64</v>
      </c>
      <c r="D113" s="8" t="s">
        <v>64</v>
      </c>
      <c r="E113" s="8" t="s">
        <v>64</v>
      </c>
      <c r="F113" s="8" t="s">
        <v>64</v>
      </c>
      <c r="G113" s="8" t="s">
        <v>64</v>
      </c>
    </row>
    <row r="114" spans="1:7" x14ac:dyDescent="0.35">
      <c r="A114" s="12" t="s">
        <v>74</v>
      </c>
      <c r="B114" s="13">
        <v>38256</v>
      </c>
      <c r="C114" s="13">
        <v>30394</v>
      </c>
      <c r="D114" s="13">
        <v>30394</v>
      </c>
      <c r="E114" s="13">
        <v>328032</v>
      </c>
      <c r="F114" s="12" t="s">
        <v>12</v>
      </c>
      <c r="G114" s="14">
        <v>43746</v>
      </c>
    </row>
    <row r="115" spans="1:7" ht="15" customHeight="1" x14ac:dyDescent="0.35">
      <c r="A115" s="39">
        <v>2011</v>
      </c>
      <c r="B115" s="39"/>
      <c r="C115" s="39"/>
      <c r="D115" s="39"/>
      <c r="E115" s="39"/>
      <c r="F115" s="39"/>
      <c r="G115" s="39"/>
    </row>
    <row r="116" spans="1:7" x14ac:dyDescent="0.35">
      <c r="A116" s="8" t="s">
        <v>11</v>
      </c>
      <c r="B116" s="9">
        <v>6594</v>
      </c>
      <c r="C116" s="9">
        <v>5685</v>
      </c>
      <c r="D116" s="9">
        <v>5685</v>
      </c>
      <c r="E116" s="9">
        <v>65845</v>
      </c>
      <c r="F116" s="8" t="s">
        <v>12</v>
      </c>
      <c r="G116" s="10">
        <v>43775</v>
      </c>
    </row>
    <row r="117" spans="1:7" x14ac:dyDescent="0.35">
      <c r="A117" s="8" t="s">
        <v>13</v>
      </c>
      <c r="B117" s="8">
        <v>44</v>
      </c>
      <c r="C117" s="8">
        <v>42</v>
      </c>
      <c r="D117" s="8">
        <v>42</v>
      </c>
      <c r="E117" s="8">
        <v>292</v>
      </c>
      <c r="F117" s="8" t="s">
        <v>12</v>
      </c>
      <c r="G117" s="8" t="s">
        <v>98</v>
      </c>
    </row>
    <row r="118" spans="1:7" x14ac:dyDescent="0.35">
      <c r="A118" s="8" t="s">
        <v>14</v>
      </c>
      <c r="B118" s="8">
        <v>997</v>
      </c>
      <c r="C118" s="9">
        <v>1264</v>
      </c>
      <c r="D118" s="9">
        <v>1264</v>
      </c>
      <c r="E118" s="9">
        <v>8359</v>
      </c>
      <c r="F118" s="8" t="s">
        <v>12</v>
      </c>
      <c r="G118" s="10">
        <v>43622</v>
      </c>
    </row>
    <row r="119" spans="1:7" x14ac:dyDescent="0.35">
      <c r="A119" s="8" t="s">
        <v>15</v>
      </c>
      <c r="B119" s="8">
        <v>762</v>
      </c>
      <c r="C119" s="8">
        <v>601</v>
      </c>
      <c r="D119" s="8">
        <v>601</v>
      </c>
      <c r="E119" s="9">
        <v>2710</v>
      </c>
      <c r="F119" s="8" t="s">
        <v>12</v>
      </c>
      <c r="G119" s="10">
        <v>43560</v>
      </c>
    </row>
    <row r="120" spans="1:7" x14ac:dyDescent="0.35">
      <c r="A120" s="8" t="s">
        <v>16</v>
      </c>
      <c r="B120" s="8">
        <v>2</v>
      </c>
      <c r="C120" s="8" t="s">
        <v>33</v>
      </c>
      <c r="D120" s="8" t="s">
        <v>33</v>
      </c>
      <c r="E120" s="8" t="s">
        <v>33</v>
      </c>
      <c r="F120" s="8" t="s">
        <v>19</v>
      </c>
      <c r="G120" s="8" t="s">
        <v>19</v>
      </c>
    </row>
    <row r="121" spans="1:7" x14ac:dyDescent="0.35">
      <c r="A121" s="8" t="s">
        <v>21</v>
      </c>
      <c r="B121" s="8">
        <v>28</v>
      </c>
      <c r="C121" s="8">
        <v>57</v>
      </c>
      <c r="D121" s="8">
        <v>57</v>
      </c>
      <c r="E121" s="8">
        <v>573</v>
      </c>
      <c r="F121" s="8" t="s">
        <v>12</v>
      </c>
      <c r="G121" s="8" t="s">
        <v>99</v>
      </c>
    </row>
    <row r="122" spans="1:7" x14ac:dyDescent="0.35">
      <c r="A122" s="8" t="s">
        <v>22</v>
      </c>
      <c r="B122" s="8">
        <v>2</v>
      </c>
      <c r="C122" s="8" t="s">
        <v>32</v>
      </c>
      <c r="D122" s="8" t="s">
        <v>32</v>
      </c>
      <c r="E122" s="8" t="s">
        <v>100</v>
      </c>
      <c r="F122" s="8" t="s">
        <v>19</v>
      </c>
      <c r="G122" s="8" t="s">
        <v>101</v>
      </c>
    </row>
    <row r="123" spans="1:7" x14ac:dyDescent="0.35">
      <c r="A123" s="8" t="s">
        <v>25</v>
      </c>
      <c r="B123" s="8">
        <v>86</v>
      </c>
      <c r="C123" s="8">
        <v>108</v>
      </c>
      <c r="D123" s="8">
        <v>108</v>
      </c>
      <c r="E123" s="8">
        <v>842</v>
      </c>
      <c r="F123" s="8" t="s">
        <v>12</v>
      </c>
      <c r="G123" s="10">
        <v>43654</v>
      </c>
    </row>
    <row r="124" spans="1:7" x14ac:dyDescent="0.35">
      <c r="A124" s="8" t="s">
        <v>26</v>
      </c>
      <c r="B124" s="8">
        <v>8</v>
      </c>
      <c r="C124" s="8" t="s">
        <v>102</v>
      </c>
      <c r="D124" s="8" t="s">
        <v>102</v>
      </c>
      <c r="E124" s="8" t="s">
        <v>103</v>
      </c>
      <c r="F124" s="8" t="s">
        <v>19</v>
      </c>
      <c r="G124" s="8" t="s">
        <v>104</v>
      </c>
    </row>
    <row r="125" spans="1:7" x14ac:dyDescent="0.35">
      <c r="A125" s="8" t="s">
        <v>30</v>
      </c>
      <c r="B125" s="8">
        <v>122</v>
      </c>
      <c r="C125" s="8">
        <v>64</v>
      </c>
      <c r="D125" s="8">
        <v>64</v>
      </c>
      <c r="E125" s="8">
        <v>464</v>
      </c>
      <c r="F125" s="8" t="s">
        <v>12</v>
      </c>
      <c r="G125" s="10">
        <v>43648</v>
      </c>
    </row>
    <row r="126" spans="1:7" x14ac:dyDescent="0.35">
      <c r="A126" s="8" t="s">
        <v>31</v>
      </c>
      <c r="B126" s="8" t="s">
        <v>64</v>
      </c>
      <c r="C126" s="8" t="s">
        <v>64</v>
      </c>
      <c r="D126" s="8" t="s">
        <v>64</v>
      </c>
      <c r="E126" s="8" t="s">
        <v>64</v>
      </c>
      <c r="F126" s="8" t="s">
        <v>64</v>
      </c>
      <c r="G126" s="8" t="s">
        <v>64</v>
      </c>
    </row>
    <row r="127" spans="1:7" x14ac:dyDescent="0.35">
      <c r="A127" s="8" t="s">
        <v>35</v>
      </c>
      <c r="B127" s="8">
        <v>552</v>
      </c>
      <c r="C127" s="8">
        <v>909</v>
      </c>
      <c r="D127" s="8">
        <v>909</v>
      </c>
      <c r="E127" s="9">
        <v>3998</v>
      </c>
      <c r="F127" s="8" t="s">
        <v>12</v>
      </c>
      <c r="G127" s="10">
        <v>43559</v>
      </c>
    </row>
    <row r="128" spans="1:7" x14ac:dyDescent="0.35">
      <c r="A128" s="8" t="s">
        <v>36</v>
      </c>
      <c r="B128" s="9">
        <v>1208</v>
      </c>
      <c r="C128" s="8">
        <v>739</v>
      </c>
      <c r="D128" s="8">
        <v>739</v>
      </c>
      <c r="E128" s="9">
        <v>5482</v>
      </c>
      <c r="F128" s="8" t="s">
        <v>12</v>
      </c>
      <c r="G128" s="10">
        <v>43650</v>
      </c>
    </row>
    <row r="129" spans="1:7" x14ac:dyDescent="0.35">
      <c r="A129" s="8" t="s">
        <v>37</v>
      </c>
      <c r="B129" s="8">
        <v>320</v>
      </c>
      <c r="C129" s="8">
        <v>235</v>
      </c>
      <c r="D129" s="8">
        <v>235</v>
      </c>
      <c r="E129" s="9">
        <v>1759</v>
      </c>
      <c r="F129" s="8" t="s">
        <v>12</v>
      </c>
      <c r="G129" s="10">
        <v>43651</v>
      </c>
    </row>
    <row r="130" spans="1:7" x14ac:dyDescent="0.35">
      <c r="A130" s="8" t="s">
        <v>38</v>
      </c>
      <c r="B130" s="9">
        <v>9896</v>
      </c>
      <c r="C130" s="9">
        <v>6422</v>
      </c>
      <c r="D130" s="9">
        <v>6422</v>
      </c>
      <c r="E130" s="9">
        <v>52575</v>
      </c>
      <c r="F130" s="8" t="s">
        <v>12</v>
      </c>
      <c r="G130" s="10">
        <v>43679</v>
      </c>
    </row>
    <row r="131" spans="1:7" x14ac:dyDescent="0.35">
      <c r="A131" s="8" t="s">
        <v>39</v>
      </c>
      <c r="B131" s="8">
        <v>3</v>
      </c>
      <c r="C131" s="8" t="s">
        <v>70</v>
      </c>
      <c r="D131" s="8" t="s">
        <v>70</v>
      </c>
      <c r="E131" s="8" t="s">
        <v>44</v>
      </c>
      <c r="F131" s="8" t="s">
        <v>19</v>
      </c>
      <c r="G131" s="8" t="s">
        <v>105</v>
      </c>
    </row>
    <row r="132" spans="1:7" x14ac:dyDescent="0.35">
      <c r="A132" s="8" t="s">
        <v>43</v>
      </c>
      <c r="B132" s="8">
        <v>8</v>
      </c>
      <c r="C132" s="8" t="s">
        <v>106</v>
      </c>
      <c r="D132" s="8" t="s">
        <v>106</v>
      </c>
      <c r="E132" s="8" t="s">
        <v>107</v>
      </c>
      <c r="F132" s="8" t="s">
        <v>19</v>
      </c>
      <c r="G132" s="8" t="s">
        <v>108</v>
      </c>
    </row>
    <row r="133" spans="1:7" x14ac:dyDescent="0.35">
      <c r="A133" s="8" t="s">
        <v>47</v>
      </c>
      <c r="B133" s="9">
        <v>8966</v>
      </c>
      <c r="C133" s="9">
        <v>8225</v>
      </c>
      <c r="D133" s="9">
        <v>8225</v>
      </c>
      <c r="E133" s="9">
        <v>66536</v>
      </c>
      <c r="F133" s="8" t="s">
        <v>12</v>
      </c>
      <c r="G133" s="10">
        <v>43678</v>
      </c>
    </row>
    <row r="134" spans="1:7" x14ac:dyDescent="0.35">
      <c r="A134" s="8" t="s">
        <v>48</v>
      </c>
      <c r="B134" s="8">
        <v>848</v>
      </c>
      <c r="C134" s="8">
        <v>386</v>
      </c>
      <c r="D134" s="8">
        <v>386</v>
      </c>
      <c r="E134" s="9">
        <v>2978</v>
      </c>
      <c r="F134" s="8" t="s">
        <v>12</v>
      </c>
      <c r="G134" s="10">
        <v>43653</v>
      </c>
    </row>
    <row r="135" spans="1:7" x14ac:dyDescent="0.35">
      <c r="A135" s="8" t="s">
        <v>49</v>
      </c>
      <c r="B135" s="8">
        <v>8</v>
      </c>
      <c r="C135" s="8" t="s">
        <v>109</v>
      </c>
      <c r="D135" s="8" t="s">
        <v>109</v>
      </c>
      <c r="E135" s="8" t="s">
        <v>110</v>
      </c>
      <c r="F135" s="8" t="s">
        <v>19</v>
      </c>
      <c r="G135" s="8" t="s">
        <v>111</v>
      </c>
    </row>
    <row r="136" spans="1:7" x14ac:dyDescent="0.35">
      <c r="A136" s="8" t="s">
        <v>53</v>
      </c>
      <c r="B136" s="9">
        <v>30454</v>
      </c>
      <c r="C136" s="9">
        <v>24837</v>
      </c>
      <c r="D136" s="9">
        <v>24837</v>
      </c>
      <c r="E136" s="9">
        <v>213179</v>
      </c>
      <c r="F136" s="8" t="s">
        <v>12</v>
      </c>
      <c r="G136" s="10">
        <v>43683</v>
      </c>
    </row>
    <row r="137" spans="1:7" x14ac:dyDescent="0.35">
      <c r="A137" s="8" t="s">
        <v>54</v>
      </c>
      <c r="B137" s="9">
        <v>1502</v>
      </c>
      <c r="C137" s="8">
        <v>880</v>
      </c>
      <c r="D137" s="8">
        <v>880</v>
      </c>
      <c r="E137" s="9">
        <v>6255</v>
      </c>
      <c r="F137" s="8" t="s">
        <v>12</v>
      </c>
      <c r="G137" s="10">
        <v>43647</v>
      </c>
    </row>
    <row r="138" spans="1:7" x14ac:dyDescent="0.35">
      <c r="A138" s="8" t="s">
        <v>55</v>
      </c>
      <c r="B138" s="9">
        <v>2709</v>
      </c>
      <c r="C138" s="9">
        <v>2631</v>
      </c>
      <c r="D138" s="9">
        <v>2631</v>
      </c>
      <c r="E138" s="9">
        <v>35631</v>
      </c>
      <c r="F138" s="8" t="s">
        <v>12</v>
      </c>
      <c r="G138" s="10">
        <v>43598</v>
      </c>
    </row>
    <row r="139" spans="1:7" x14ac:dyDescent="0.35">
      <c r="A139" s="8" t="s">
        <v>57</v>
      </c>
      <c r="B139" s="9">
        <v>2203</v>
      </c>
      <c r="C139" s="9">
        <v>1631</v>
      </c>
      <c r="D139" s="9">
        <v>1631</v>
      </c>
      <c r="E139" s="9">
        <v>54039</v>
      </c>
      <c r="F139" s="8" t="s">
        <v>12</v>
      </c>
      <c r="G139" s="11">
        <v>12055</v>
      </c>
    </row>
    <row r="140" spans="1:7" x14ac:dyDescent="0.35">
      <c r="A140" s="8" t="s">
        <v>58</v>
      </c>
      <c r="B140" s="9">
        <v>37254</v>
      </c>
      <c r="C140" s="9">
        <v>30941</v>
      </c>
      <c r="D140" s="9">
        <v>30941</v>
      </c>
      <c r="E140" s="9">
        <v>315839</v>
      </c>
      <c r="F140" s="8" t="s">
        <v>12</v>
      </c>
      <c r="G140" s="10">
        <v>43740</v>
      </c>
    </row>
    <row r="141" spans="1:7" x14ac:dyDescent="0.35">
      <c r="A141" s="8" t="s">
        <v>59</v>
      </c>
      <c r="B141" s="8">
        <v>34</v>
      </c>
      <c r="C141" s="8">
        <v>104</v>
      </c>
      <c r="D141" s="8">
        <v>104</v>
      </c>
      <c r="E141" s="9">
        <v>2831</v>
      </c>
      <c r="F141" s="8" t="s">
        <v>12</v>
      </c>
      <c r="G141" s="10">
        <v>43523</v>
      </c>
    </row>
    <row r="142" spans="1:7" x14ac:dyDescent="0.35">
      <c r="A142" s="8" t="s">
        <v>63</v>
      </c>
      <c r="B142" s="8" t="s">
        <v>64</v>
      </c>
      <c r="C142" s="8" t="s">
        <v>64</v>
      </c>
      <c r="D142" s="8" t="s">
        <v>64</v>
      </c>
      <c r="E142" s="8" t="s">
        <v>64</v>
      </c>
      <c r="F142" s="8" t="s">
        <v>64</v>
      </c>
      <c r="G142" s="8" t="s">
        <v>64</v>
      </c>
    </row>
    <row r="143" spans="1:7" x14ac:dyDescent="0.35">
      <c r="A143" s="8" t="s">
        <v>65</v>
      </c>
      <c r="B143" s="8">
        <v>5</v>
      </c>
      <c r="C143" s="8" t="s">
        <v>66</v>
      </c>
      <c r="D143" s="8" t="s">
        <v>66</v>
      </c>
      <c r="E143" s="8" t="s">
        <v>112</v>
      </c>
      <c r="F143" s="8" t="s">
        <v>19</v>
      </c>
      <c r="G143" s="8" t="s">
        <v>113</v>
      </c>
    </row>
    <row r="144" spans="1:7" x14ac:dyDescent="0.35">
      <c r="A144" s="8" t="s">
        <v>69</v>
      </c>
      <c r="B144" s="8">
        <v>2</v>
      </c>
      <c r="C144" s="8" t="s">
        <v>17</v>
      </c>
      <c r="D144" s="8" t="s">
        <v>17</v>
      </c>
      <c r="E144" s="8" t="s">
        <v>94</v>
      </c>
      <c r="F144" s="8" t="s">
        <v>19</v>
      </c>
      <c r="G144" s="8" t="s">
        <v>46</v>
      </c>
    </row>
    <row r="145" spans="1:7" x14ac:dyDescent="0.35">
      <c r="A145" s="8" t="s">
        <v>73</v>
      </c>
      <c r="B145" s="8" t="s">
        <v>64</v>
      </c>
      <c r="C145" s="8" t="s">
        <v>64</v>
      </c>
      <c r="D145" s="8" t="s">
        <v>64</v>
      </c>
      <c r="E145" s="8" t="s">
        <v>64</v>
      </c>
      <c r="F145" s="8" t="s">
        <v>64</v>
      </c>
      <c r="G145" s="8" t="s">
        <v>64</v>
      </c>
    </row>
    <row r="146" spans="1:7" x14ac:dyDescent="0.35">
      <c r="A146" s="12" t="s">
        <v>74</v>
      </c>
      <c r="B146" s="13">
        <v>37293</v>
      </c>
      <c r="C146" s="13">
        <v>31054</v>
      </c>
      <c r="D146" s="13">
        <v>31054</v>
      </c>
      <c r="E146" s="13">
        <v>318768</v>
      </c>
      <c r="F146" s="12" t="s">
        <v>12</v>
      </c>
      <c r="G146" s="14">
        <v>43741</v>
      </c>
    </row>
    <row r="147" spans="1:7" ht="15" customHeight="1" x14ac:dyDescent="0.35">
      <c r="A147" s="39">
        <v>2012</v>
      </c>
      <c r="B147" s="39"/>
      <c r="C147" s="39"/>
      <c r="D147" s="39"/>
      <c r="E147" s="39"/>
      <c r="F147" s="39"/>
      <c r="G147" s="39"/>
    </row>
    <row r="148" spans="1:7" x14ac:dyDescent="0.35">
      <c r="A148" s="8" t="s">
        <v>11</v>
      </c>
      <c r="B148" s="9">
        <v>7048</v>
      </c>
      <c r="C148" s="9">
        <v>6229</v>
      </c>
      <c r="D148" s="9">
        <v>6229</v>
      </c>
      <c r="E148" s="9">
        <v>67343</v>
      </c>
      <c r="F148" s="8" t="s">
        <v>12</v>
      </c>
      <c r="G148" s="10">
        <v>43746</v>
      </c>
    </row>
    <row r="149" spans="1:7" x14ac:dyDescent="0.35">
      <c r="A149" s="8" t="s">
        <v>13</v>
      </c>
      <c r="B149" s="8">
        <v>42</v>
      </c>
      <c r="C149" s="8">
        <v>42</v>
      </c>
      <c r="D149" s="8">
        <v>42</v>
      </c>
      <c r="E149" s="8">
        <v>339</v>
      </c>
      <c r="F149" s="8" t="s">
        <v>12</v>
      </c>
      <c r="G149" s="10">
        <v>43678</v>
      </c>
    </row>
    <row r="150" spans="1:7" x14ac:dyDescent="0.35">
      <c r="A150" s="8" t="s">
        <v>14</v>
      </c>
      <c r="B150" s="8">
        <v>971</v>
      </c>
      <c r="C150" s="9">
        <v>1317</v>
      </c>
      <c r="D150" s="9">
        <v>1317</v>
      </c>
      <c r="E150" s="9">
        <v>9059</v>
      </c>
      <c r="F150" s="8" t="s">
        <v>12</v>
      </c>
      <c r="G150" s="10">
        <v>43625</v>
      </c>
    </row>
    <row r="151" spans="1:7" x14ac:dyDescent="0.35">
      <c r="A151" s="8" t="s">
        <v>15</v>
      </c>
      <c r="B151" s="8">
        <v>613</v>
      </c>
      <c r="C151" s="8">
        <v>707</v>
      </c>
      <c r="D151" s="8">
        <v>707</v>
      </c>
      <c r="E151" s="9">
        <v>4094</v>
      </c>
      <c r="F151" s="8" t="s">
        <v>12</v>
      </c>
      <c r="G151" s="10">
        <v>43593</v>
      </c>
    </row>
    <row r="152" spans="1:7" x14ac:dyDescent="0.35">
      <c r="A152" s="8" t="s">
        <v>16</v>
      </c>
      <c r="B152" s="8">
        <v>3</v>
      </c>
      <c r="C152" s="8" t="s">
        <v>77</v>
      </c>
      <c r="D152" s="8" t="s">
        <v>77</v>
      </c>
      <c r="E152" s="8" t="s">
        <v>114</v>
      </c>
      <c r="F152" s="8" t="s">
        <v>19</v>
      </c>
      <c r="G152" s="8" t="s">
        <v>115</v>
      </c>
    </row>
    <row r="153" spans="1:7" x14ac:dyDescent="0.35">
      <c r="A153" s="8" t="s">
        <v>21</v>
      </c>
      <c r="B153" s="8">
        <v>34</v>
      </c>
      <c r="C153" s="8">
        <v>54</v>
      </c>
      <c r="D153" s="8">
        <v>54</v>
      </c>
      <c r="E153" s="8">
        <v>430</v>
      </c>
      <c r="F153" s="8" t="s">
        <v>12</v>
      </c>
      <c r="G153" s="8" t="s">
        <v>116</v>
      </c>
    </row>
    <row r="154" spans="1:7" x14ac:dyDescent="0.35">
      <c r="A154" s="8" t="s">
        <v>22</v>
      </c>
      <c r="B154" s="8">
        <v>1</v>
      </c>
      <c r="C154" s="8" t="s">
        <v>32</v>
      </c>
      <c r="D154" s="8" t="s">
        <v>32</v>
      </c>
      <c r="E154" s="8" t="s">
        <v>32</v>
      </c>
      <c r="F154" s="8" t="s">
        <v>19</v>
      </c>
      <c r="G154" s="8" t="s">
        <v>117</v>
      </c>
    </row>
    <row r="155" spans="1:7" x14ac:dyDescent="0.35">
      <c r="A155" s="8" t="s">
        <v>25</v>
      </c>
      <c r="B155" s="8">
        <v>40</v>
      </c>
      <c r="C155" s="8">
        <v>89</v>
      </c>
      <c r="D155" s="8">
        <v>89</v>
      </c>
      <c r="E155" s="8">
        <v>793</v>
      </c>
      <c r="F155" s="8" t="s">
        <v>12</v>
      </c>
      <c r="G155" s="10">
        <v>43686</v>
      </c>
    </row>
    <row r="156" spans="1:7" x14ac:dyDescent="0.35">
      <c r="A156" s="8" t="s">
        <v>26</v>
      </c>
      <c r="B156" s="8">
        <v>9</v>
      </c>
      <c r="C156" s="8" t="s">
        <v>118</v>
      </c>
      <c r="D156" s="8" t="s">
        <v>118</v>
      </c>
      <c r="E156" s="8" t="s">
        <v>119</v>
      </c>
      <c r="F156" s="8" t="s">
        <v>19</v>
      </c>
      <c r="G156" s="8" t="s">
        <v>20</v>
      </c>
    </row>
    <row r="157" spans="1:7" x14ac:dyDescent="0.35">
      <c r="A157" s="8" t="s">
        <v>30</v>
      </c>
      <c r="B157" s="8">
        <v>97</v>
      </c>
      <c r="C157" s="8">
        <v>78</v>
      </c>
      <c r="D157" s="8">
        <v>78</v>
      </c>
      <c r="E157" s="8">
        <v>653</v>
      </c>
      <c r="F157" s="8" t="s">
        <v>12</v>
      </c>
      <c r="G157" s="10">
        <v>43680</v>
      </c>
    </row>
    <row r="158" spans="1:7" x14ac:dyDescent="0.35">
      <c r="A158" s="8" t="s">
        <v>31</v>
      </c>
      <c r="B158" s="8">
        <v>3</v>
      </c>
      <c r="C158" s="8" t="s">
        <v>17</v>
      </c>
      <c r="D158" s="8" t="s">
        <v>17</v>
      </c>
      <c r="E158" s="8" t="s">
        <v>44</v>
      </c>
      <c r="F158" s="8" t="s">
        <v>19</v>
      </c>
      <c r="G158" s="8" t="s">
        <v>24</v>
      </c>
    </row>
    <row r="159" spans="1:7" x14ac:dyDescent="0.35">
      <c r="A159" s="8" t="s">
        <v>35</v>
      </c>
      <c r="B159" s="8">
        <v>528</v>
      </c>
      <c r="C159" s="8">
        <v>910</v>
      </c>
      <c r="D159" s="8">
        <v>910</v>
      </c>
      <c r="E159" s="9">
        <v>5776</v>
      </c>
      <c r="F159" s="8" t="s">
        <v>12</v>
      </c>
      <c r="G159" s="10">
        <v>43619</v>
      </c>
    </row>
    <row r="160" spans="1:7" x14ac:dyDescent="0.35">
      <c r="A160" s="8" t="s">
        <v>36</v>
      </c>
      <c r="B160" s="8">
        <v>941</v>
      </c>
      <c r="C160" s="8">
        <v>789</v>
      </c>
      <c r="D160" s="8">
        <v>789</v>
      </c>
      <c r="E160" s="9">
        <v>6190</v>
      </c>
      <c r="F160" s="8" t="s">
        <v>12</v>
      </c>
      <c r="G160" s="10">
        <v>43654</v>
      </c>
    </row>
    <row r="161" spans="1:7" x14ac:dyDescent="0.35">
      <c r="A161" s="8" t="s">
        <v>37</v>
      </c>
      <c r="B161" s="8">
        <v>327</v>
      </c>
      <c r="C161" s="8">
        <v>190</v>
      </c>
      <c r="D161" s="8">
        <v>190</v>
      </c>
      <c r="E161" s="9">
        <v>1681</v>
      </c>
      <c r="F161" s="8" t="s">
        <v>12</v>
      </c>
      <c r="G161" s="10">
        <v>43685</v>
      </c>
    </row>
    <row r="162" spans="1:7" x14ac:dyDescent="0.35">
      <c r="A162" s="8" t="s">
        <v>38</v>
      </c>
      <c r="B162" s="9">
        <v>9596</v>
      </c>
      <c r="C162" s="9">
        <v>6810</v>
      </c>
      <c r="D162" s="9">
        <v>6810</v>
      </c>
      <c r="E162" s="9">
        <v>53142</v>
      </c>
      <c r="F162" s="8" t="s">
        <v>12</v>
      </c>
      <c r="G162" s="10">
        <v>43654</v>
      </c>
    </row>
    <row r="163" spans="1:7" x14ac:dyDescent="0.35">
      <c r="A163" s="8" t="s">
        <v>39</v>
      </c>
      <c r="B163" s="8">
        <v>7</v>
      </c>
      <c r="C163" s="8" t="s">
        <v>114</v>
      </c>
      <c r="D163" s="8" t="s">
        <v>114</v>
      </c>
      <c r="E163" s="8" t="s">
        <v>120</v>
      </c>
      <c r="F163" s="8" t="s">
        <v>19</v>
      </c>
      <c r="G163" s="8" t="s">
        <v>121</v>
      </c>
    </row>
    <row r="164" spans="1:7" x14ac:dyDescent="0.35">
      <c r="A164" s="8" t="s">
        <v>43</v>
      </c>
      <c r="B164" s="8">
        <v>10</v>
      </c>
      <c r="C164" s="8" t="s">
        <v>122</v>
      </c>
      <c r="D164" s="8" t="s">
        <v>122</v>
      </c>
      <c r="E164" s="8" t="s">
        <v>123</v>
      </c>
      <c r="F164" s="8" t="s">
        <v>19</v>
      </c>
      <c r="G164" s="8" t="s">
        <v>124</v>
      </c>
    </row>
    <row r="165" spans="1:7" x14ac:dyDescent="0.35">
      <c r="A165" s="8" t="s">
        <v>47</v>
      </c>
      <c r="B165" s="9">
        <v>9529</v>
      </c>
      <c r="C165" s="9">
        <v>9292</v>
      </c>
      <c r="D165" s="9">
        <v>9292</v>
      </c>
      <c r="E165" s="9">
        <v>74457</v>
      </c>
      <c r="F165" s="8" t="s">
        <v>12</v>
      </c>
      <c r="G165" s="8" t="s">
        <v>116</v>
      </c>
    </row>
    <row r="166" spans="1:7" x14ac:dyDescent="0.35">
      <c r="A166" s="8" t="s">
        <v>48</v>
      </c>
      <c r="B166" s="8">
        <v>889</v>
      </c>
      <c r="C166" s="8">
        <v>304</v>
      </c>
      <c r="D166" s="8">
        <v>304</v>
      </c>
      <c r="E166" s="9">
        <v>2722</v>
      </c>
      <c r="F166" s="8" t="s">
        <v>12</v>
      </c>
      <c r="G166" s="10">
        <v>43686</v>
      </c>
    </row>
    <row r="167" spans="1:7" x14ac:dyDescent="0.35">
      <c r="A167" s="8" t="s">
        <v>49</v>
      </c>
      <c r="B167" s="8">
        <v>9</v>
      </c>
      <c r="C167" s="8" t="s">
        <v>125</v>
      </c>
      <c r="D167" s="8" t="s">
        <v>125</v>
      </c>
      <c r="E167" s="8" t="s">
        <v>126</v>
      </c>
      <c r="F167" s="8" t="s">
        <v>19</v>
      </c>
      <c r="G167" s="8" t="s">
        <v>127</v>
      </c>
    </row>
    <row r="168" spans="1:7" x14ac:dyDescent="0.35">
      <c r="A168" s="8" t="s">
        <v>53</v>
      </c>
      <c r="B168" s="9">
        <v>30697</v>
      </c>
      <c r="C168" s="9">
        <v>26967</v>
      </c>
      <c r="D168" s="9">
        <v>26967</v>
      </c>
      <c r="E168" s="9">
        <v>227800</v>
      </c>
      <c r="F168" s="8" t="s">
        <v>12</v>
      </c>
      <c r="G168" s="10">
        <v>43681</v>
      </c>
    </row>
    <row r="169" spans="1:7" x14ac:dyDescent="0.35">
      <c r="A169" s="8" t="s">
        <v>54</v>
      </c>
      <c r="B169" s="9">
        <v>1379</v>
      </c>
      <c r="C169" s="8">
        <v>709</v>
      </c>
      <c r="D169" s="8">
        <v>709</v>
      </c>
      <c r="E169" s="9">
        <v>5092</v>
      </c>
      <c r="F169" s="8" t="s">
        <v>12</v>
      </c>
      <c r="G169" s="10">
        <v>43648</v>
      </c>
    </row>
    <row r="170" spans="1:7" x14ac:dyDescent="0.35">
      <c r="A170" s="8" t="s">
        <v>55</v>
      </c>
      <c r="B170" s="9">
        <v>3171</v>
      </c>
      <c r="C170" s="9">
        <v>2277</v>
      </c>
      <c r="D170" s="9">
        <v>2277</v>
      </c>
      <c r="E170" s="9">
        <v>43432</v>
      </c>
      <c r="F170" s="8" t="s">
        <v>12</v>
      </c>
      <c r="G170" s="10">
        <v>43484</v>
      </c>
    </row>
    <row r="171" spans="1:7" x14ac:dyDescent="0.35">
      <c r="A171" s="8" t="s">
        <v>57</v>
      </c>
      <c r="B171" s="9">
        <v>1598</v>
      </c>
      <c r="C171" s="9">
        <v>1642</v>
      </c>
      <c r="D171" s="9">
        <v>1642</v>
      </c>
      <c r="E171" s="9">
        <v>52672</v>
      </c>
      <c r="F171" s="8" t="s">
        <v>12</v>
      </c>
      <c r="G171" s="11">
        <v>11689</v>
      </c>
    </row>
    <row r="172" spans="1:7" x14ac:dyDescent="0.35">
      <c r="A172" s="8" t="s">
        <v>58</v>
      </c>
      <c r="B172" s="9">
        <v>37463</v>
      </c>
      <c r="C172" s="9">
        <v>33147</v>
      </c>
      <c r="D172" s="9">
        <v>33147</v>
      </c>
      <c r="E172" s="9">
        <v>338909</v>
      </c>
      <c r="F172" s="8" t="s">
        <v>12</v>
      </c>
      <c r="G172" s="10">
        <v>43740</v>
      </c>
    </row>
    <row r="173" spans="1:7" x14ac:dyDescent="0.35">
      <c r="A173" s="8" t="s">
        <v>59</v>
      </c>
      <c r="B173" s="8">
        <v>17</v>
      </c>
      <c r="C173" s="8" t="s">
        <v>128</v>
      </c>
      <c r="D173" s="8" t="s">
        <v>128</v>
      </c>
      <c r="E173" s="8" t="s">
        <v>129</v>
      </c>
      <c r="F173" s="8" t="s">
        <v>19</v>
      </c>
      <c r="G173" s="8" t="s">
        <v>130</v>
      </c>
    </row>
    <row r="174" spans="1:7" x14ac:dyDescent="0.35">
      <c r="A174" s="8" t="s">
        <v>63</v>
      </c>
      <c r="B174" s="8">
        <v>2</v>
      </c>
      <c r="C174" s="8" t="s">
        <v>32</v>
      </c>
      <c r="D174" s="8" t="s">
        <v>32</v>
      </c>
      <c r="E174" s="8" t="s">
        <v>131</v>
      </c>
      <c r="F174" s="8" t="s">
        <v>19</v>
      </c>
      <c r="G174" s="8" t="s">
        <v>132</v>
      </c>
    </row>
    <row r="175" spans="1:7" x14ac:dyDescent="0.35">
      <c r="A175" s="8" t="s">
        <v>65</v>
      </c>
      <c r="B175" s="8">
        <v>4</v>
      </c>
      <c r="C175" s="8" t="s">
        <v>133</v>
      </c>
      <c r="D175" s="8" t="s">
        <v>133</v>
      </c>
      <c r="E175" s="8" t="s">
        <v>134</v>
      </c>
      <c r="F175" s="8" t="s">
        <v>19</v>
      </c>
      <c r="G175" s="8" t="s">
        <v>135</v>
      </c>
    </row>
    <row r="176" spans="1:7" x14ac:dyDescent="0.35">
      <c r="A176" s="8" t="s">
        <v>69</v>
      </c>
      <c r="B176" s="8">
        <v>2</v>
      </c>
      <c r="C176" s="8" t="s">
        <v>66</v>
      </c>
      <c r="D176" s="8" t="s">
        <v>66</v>
      </c>
      <c r="E176" s="8" t="s">
        <v>136</v>
      </c>
      <c r="F176" s="8" t="s">
        <v>19</v>
      </c>
      <c r="G176" s="8" t="s">
        <v>137</v>
      </c>
    </row>
    <row r="177" spans="1:7" x14ac:dyDescent="0.35">
      <c r="A177" s="8" t="s">
        <v>73</v>
      </c>
      <c r="B177" s="8" t="s">
        <v>64</v>
      </c>
      <c r="C177" s="8" t="s">
        <v>64</v>
      </c>
      <c r="D177" s="8" t="s">
        <v>64</v>
      </c>
      <c r="E177" s="8" t="s">
        <v>64</v>
      </c>
      <c r="F177" s="8" t="s">
        <v>64</v>
      </c>
      <c r="G177" s="8" t="s">
        <v>64</v>
      </c>
    </row>
    <row r="178" spans="1:7" x14ac:dyDescent="0.35">
      <c r="A178" s="12" t="s">
        <v>74</v>
      </c>
      <c r="B178" s="13">
        <v>37486</v>
      </c>
      <c r="C178" s="13">
        <v>33212</v>
      </c>
      <c r="D178" s="13">
        <v>33212</v>
      </c>
      <c r="E178" s="13">
        <v>339907</v>
      </c>
      <c r="F178" s="12" t="s">
        <v>12</v>
      </c>
      <c r="G178" s="14">
        <v>43740</v>
      </c>
    </row>
    <row r="179" spans="1:7" ht="15" customHeight="1" x14ac:dyDescent="0.35">
      <c r="A179" s="39">
        <v>2013</v>
      </c>
      <c r="B179" s="39"/>
      <c r="C179" s="39"/>
      <c r="D179" s="39"/>
      <c r="E179" s="39"/>
      <c r="F179" s="39"/>
      <c r="G179" s="39"/>
    </row>
    <row r="180" spans="1:7" x14ac:dyDescent="0.35">
      <c r="A180" s="8" t="s">
        <v>11</v>
      </c>
      <c r="B180" s="9">
        <v>6463</v>
      </c>
      <c r="C180" s="9">
        <v>6285</v>
      </c>
      <c r="D180" s="9">
        <v>6285</v>
      </c>
      <c r="E180" s="9">
        <v>74556</v>
      </c>
      <c r="F180" s="8" t="s">
        <v>12</v>
      </c>
      <c r="G180" s="10">
        <v>43778</v>
      </c>
    </row>
    <row r="181" spans="1:7" x14ac:dyDescent="0.35">
      <c r="A181" s="8" t="s">
        <v>13</v>
      </c>
      <c r="B181" s="8">
        <v>41</v>
      </c>
      <c r="C181" s="8">
        <v>48</v>
      </c>
      <c r="D181" s="8">
        <v>48</v>
      </c>
      <c r="E181" s="8">
        <v>367</v>
      </c>
      <c r="F181" s="8" t="s">
        <v>12</v>
      </c>
      <c r="G181" s="10">
        <v>43652</v>
      </c>
    </row>
    <row r="182" spans="1:7" x14ac:dyDescent="0.35">
      <c r="A182" s="8" t="s">
        <v>14</v>
      </c>
      <c r="B182" s="8">
        <v>915</v>
      </c>
      <c r="C182" s="9">
        <v>1050</v>
      </c>
      <c r="D182" s="9">
        <v>1050</v>
      </c>
      <c r="E182" s="9">
        <v>7193</v>
      </c>
      <c r="F182" s="8" t="s">
        <v>12</v>
      </c>
      <c r="G182" s="10">
        <v>43625</v>
      </c>
    </row>
    <row r="183" spans="1:7" x14ac:dyDescent="0.35">
      <c r="A183" s="8" t="s">
        <v>15</v>
      </c>
      <c r="B183" s="8">
        <v>636</v>
      </c>
      <c r="C183" s="8">
        <v>658</v>
      </c>
      <c r="D183" s="8">
        <v>658</v>
      </c>
      <c r="E183" s="9">
        <v>4452</v>
      </c>
      <c r="F183" s="8" t="s">
        <v>12</v>
      </c>
      <c r="G183" s="10">
        <v>43624</v>
      </c>
    </row>
    <row r="184" spans="1:7" x14ac:dyDescent="0.35">
      <c r="A184" s="8" t="s">
        <v>16</v>
      </c>
      <c r="B184" s="8">
        <v>4</v>
      </c>
      <c r="C184" s="8" t="s">
        <v>77</v>
      </c>
      <c r="D184" s="8" t="s">
        <v>77</v>
      </c>
      <c r="E184" s="8" t="s">
        <v>138</v>
      </c>
      <c r="F184" s="8" t="s">
        <v>19</v>
      </c>
      <c r="G184" s="8" t="s">
        <v>139</v>
      </c>
    </row>
    <row r="185" spans="1:7" x14ac:dyDescent="0.35">
      <c r="A185" s="8" t="s">
        <v>21</v>
      </c>
      <c r="B185" s="8">
        <v>15</v>
      </c>
      <c r="C185" s="8" t="s">
        <v>60</v>
      </c>
      <c r="D185" s="8" t="s">
        <v>60</v>
      </c>
      <c r="E185" s="8" t="s">
        <v>140</v>
      </c>
      <c r="F185" s="8" t="s">
        <v>19</v>
      </c>
      <c r="G185" s="8" t="s">
        <v>141</v>
      </c>
    </row>
    <row r="186" spans="1:7" x14ac:dyDescent="0.35">
      <c r="A186" s="8" t="s">
        <v>22</v>
      </c>
      <c r="B186" s="8">
        <v>1</v>
      </c>
      <c r="C186" s="8" t="s">
        <v>32</v>
      </c>
      <c r="D186" s="8" t="s">
        <v>32</v>
      </c>
      <c r="E186" s="8" t="s">
        <v>142</v>
      </c>
      <c r="F186" s="8" t="s">
        <v>19</v>
      </c>
      <c r="G186" s="8" t="s">
        <v>143</v>
      </c>
    </row>
    <row r="187" spans="1:7" x14ac:dyDescent="0.35">
      <c r="A187" s="8" t="s">
        <v>25</v>
      </c>
      <c r="B187" s="8">
        <v>41</v>
      </c>
      <c r="C187" s="8">
        <v>106</v>
      </c>
      <c r="D187" s="8">
        <v>106</v>
      </c>
      <c r="E187" s="8">
        <v>740</v>
      </c>
      <c r="F187" s="8" t="s">
        <v>12</v>
      </c>
      <c r="G187" s="8" t="s">
        <v>98</v>
      </c>
    </row>
    <row r="188" spans="1:7" x14ac:dyDescent="0.35">
      <c r="A188" s="8" t="s">
        <v>26</v>
      </c>
      <c r="B188" s="8">
        <v>8</v>
      </c>
      <c r="C188" s="8" t="s">
        <v>138</v>
      </c>
      <c r="D188" s="8" t="s">
        <v>138</v>
      </c>
      <c r="E188" s="8" t="s">
        <v>144</v>
      </c>
      <c r="F188" s="8" t="s">
        <v>19</v>
      </c>
      <c r="G188" s="8" t="s">
        <v>145</v>
      </c>
    </row>
    <row r="189" spans="1:7" x14ac:dyDescent="0.35">
      <c r="A189" s="8" t="s">
        <v>30</v>
      </c>
      <c r="B189" s="8">
        <v>120</v>
      </c>
      <c r="C189" s="8">
        <v>83</v>
      </c>
      <c r="D189" s="8">
        <v>83</v>
      </c>
      <c r="E189" s="8">
        <v>524</v>
      </c>
      <c r="F189" s="8" t="s">
        <v>12</v>
      </c>
      <c r="G189" s="10">
        <v>43619</v>
      </c>
    </row>
    <row r="190" spans="1:7" x14ac:dyDescent="0.35">
      <c r="A190" s="8" t="s">
        <v>146</v>
      </c>
      <c r="B190" s="8">
        <v>656</v>
      </c>
      <c r="C190" s="8">
        <v>442</v>
      </c>
      <c r="D190" s="8">
        <v>442</v>
      </c>
      <c r="E190" s="9">
        <v>2589</v>
      </c>
      <c r="F190" s="8" t="s">
        <v>12</v>
      </c>
      <c r="G190" s="10">
        <v>43594</v>
      </c>
    </row>
    <row r="191" spans="1:7" x14ac:dyDescent="0.35">
      <c r="A191" s="8" t="s">
        <v>31</v>
      </c>
      <c r="B191" s="8">
        <v>3</v>
      </c>
      <c r="C191" s="8" t="s">
        <v>32</v>
      </c>
      <c r="D191" s="8" t="s">
        <v>32</v>
      </c>
      <c r="E191" s="8" t="s">
        <v>77</v>
      </c>
      <c r="F191" s="8" t="s">
        <v>19</v>
      </c>
      <c r="G191" s="8" t="s">
        <v>147</v>
      </c>
    </row>
    <row r="192" spans="1:7" x14ac:dyDescent="0.35">
      <c r="A192" s="8" t="s">
        <v>35</v>
      </c>
      <c r="B192" s="8">
        <v>420</v>
      </c>
      <c r="C192" s="9">
        <v>1100</v>
      </c>
      <c r="D192" s="9">
        <v>1100</v>
      </c>
      <c r="E192" s="9">
        <v>5425</v>
      </c>
      <c r="F192" s="8" t="s">
        <v>12</v>
      </c>
      <c r="G192" s="10">
        <v>43564</v>
      </c>
    </row>
    <row r="193" spans="1:7" x14ac:dyDescent="0.35">
      <c r="A193" s="8" t="s">
        <v>36</v>
      </c>
      <c r="B193" s="8">
        <v>830</v>
      </c>
      <c r="C193" s="8">
        <v>791</v>
      </c>
      <c r="D193" s="8">
        <v>791</v>
      </c>
      <c r="E193" s="9">
        <v>5918</v>
      </c>
      <c r="F193" s="8" t="s">
        <v>12</v>
      </c>
      <c r="G193" s="10">
        <v>43651</v>
      </c>
    </row>
    <row r="194" spans="1:7" x14ac:dyDescent="0.35">
      <c r="A194" s="8" t="s">
        <v>37</v>
      </c>
      <c r="B194" s="8">
        <v>213</v>
      </c>
      <c r="C194" s="8">
        <v>209</v>
      </c>
      <c r="D194" s="8">
        <v>209</v>
      </c>
      <c r="E194" s="9">
        <v>1708</v>
      </c>
      <c r="F194" s="8" t="s">
        <v>12</v>
      </c>
      <c r="G194" s="10">
        <v>43679</v>
      </c>
    </row>
    <row r="195" spans="1:7" x14ac:dyDescent="0.35">
      <c r="A195" s="8" t="s">
        <v>38</v>
      </c>
      <c r="B195" s="9">
        <v>8233</v>
      </c>
      <c r="C195" s="9">
        <v>6329</v>
      </c>
      <c r="D195" s="9">
        <v>6329</v>
      </c>
      <c r="E195" s="9">
        <v>52880</v>
      </c>
      <c r="F195" s="8" t="s">
        <v>12</v>
      </c>
      <c r="G195" s="10">
        <v>43681</v>
      </c>
    </row>
    <row r="196" spans="1:7" x14ac:dyDescent="0.35">
      <c r="A196" s="8" t="s">
        <v>39</v>
      </c>
      <c r="B196" s="8">
        <v>4</v>
      </c>
      <c r="C196" s="8" t="s">
        <v>148</v>
      </c>
      <c r="D196" s="8" t="s">
        <v>148</v>
      </c>
      <c r="E196" s="8" t="s">
        <v>149</v>
      </c>
      <c r="F196" s="8" t="s">
        <v>19</v>
      </c>
      <c r="G196" s="8" t="s">
        <v>150</v>
      </c>
    </row>
    <row r="197" spans="1:7" x14ac:dyDescent="0.35">
      <c r="A197" s="8" t="s">
        <v>43</v>
      </c>
      <c r="B197" s="8">
        <v>6</v>
      </c>
      <c r="C197" s="8" t="s">
        <v>151</v>
      </c>
      <c r="D197" s="8" t="s">
        <v>151</v>
      </c>
      <c r="E197" s="8" t="s">
        <v>102</v>
      </c>
      <c r="F197" s="8" t="s">
        <v>19</v>
      </c>
      <c r="G197" s="8" t="s">
        <v>152</v>
      </c>
    </row>
    <row r="198" spans="1:7" x14ac:dyDescent="0.35">
      <c r="A198" s="8" t="s">
        <v>47</v>
      </c>
      <c r="B198" s="9">
        <v>9289</v>
      </c>
      <c r="C198" s="9">
        <v>9073</v>
      </c>
      <c r="D198" s="9">
        <v>9073</v>
      </c>
      <c r="E198" s="9">
        <v>66116</v>
      </c>
      <c r="F198" s="8" t="s">
        <v>12</v>
      </c>
      <c r="G198" s="10">
        <v>43649</v>
      </c>
    </row>
    <row r="199" spans="1:7" x14ac:dyDescent="0.35">
      <c r="A199" s="8" t="s">
        <v>48</v>
      </c>
      <c r="B199" s="8">
        <v>984</v>
      </c>
      <c r="C199" s="8">
        <v>341</v>
      </c>
      <c r="D199" s="8">
        <v>341</v>
      </c>
      <c r="E199" s="9">
        <v>2318</v>
      </c>
      <c r="F199" s="8" t="s">
        <v>12</v>
      </c>
      <c r="G199" s="10">
        <v>43624</v>
      </c>
    </row>
    <row r="200" spans="1:7" x14ac:dyDescent="0.35">
      <c r="A200" s="8" t="s">
        <v>49</v>
      </c>
      <c r="B200" s="8">
        <v>3</v>
      </c>
      <c r="C200" s="8" t="s">
        <v>153</v>
      </c>
      <c r="D200" s="8" t="s">
        <v>153</v>
      </c>
      <c r="E200" s="8" t="s">
        <v>32</v>
      </c>
      <c r="F200" s="8" t="s">
        <v>19</v>
      </c>
      <c r="G200" s="8" t="s">
        <v>117</v>
      </c>
    </row>
    <row r="201" spans="1:7" x14ac:dyDescent="0.35">
      <c r="A201" s="8" t="s">
        <v>53</v>
      </c>
      <c r="B201" s="9">
        <v>28885</v>
      </c>
      <c r="C201" s="9">
        <v>26673</v>
      </c>
      <c r="D201" s="9">
        <v>26673</v>
      </c>
      <c r="E201" s="9">
        <v>225634</v>
      </c>
      <c r="F201" s="8" t="s">
        <v>12</v>
      </c>
      <c r="G201" s="10">
        <v>43682</v>
      </c>
    </row>
    <row r="202" spans="1:7" x14ac:dyDescent="0.35">
      <c r="A202" s="8" t="s">
        <v>154</v>
      </c>
      <c r="B202" s="8">
        <v>659</v>
      </c>
      <c r="C202" s="8">
        <v>354</v>
      </c>
      <c r="D202" s="8">
        <v>354</v>
      </c>
      <c r="E202" s="9">
        <v>2479</v>
      </c>
      <c r="F202" s="8" t="s">
        <v>12</v>
      </c>
      <c r="G202" s="8" t="s">
        <v>98</v>
      </c>
    </row>
    <row r="203" spans="1:7" x14ac:dyDescent="0.35">
      <c r="A203" s="8" t="s">
        <v>55</v>
      </c>
      <c r="B203" s="9">
        <v>2603</v>
      </c>
      <c r="C203" s="9">
        <v>3073</v>
      </c>
      <c r="D203" s="9">
        <v>3073</v>
      </c>
      <c r="E203" s="9">
        <v>29058</v>
      </c>
      <c r="F203" s="8" t="s">
        <v>12</v>
      </c>
      <c r="G203" s="10">
        <v>43713</v>
      </c>
    </row>
    <row r="204" spans="1:7" x14ac:dyDescent="0.35">
      <c r="A204" s="8" t="s">
        <v>57</v>
      </c>
      <c r="B204" s="9">
        <v>1390</v>
      </c>
      <c r="C204" s="9">
        <v>1601</v>
      </c>
      <c r="D204" s="9">
        <v>1601</v>
      </c>
      <c r="E204" s="9">
        <v>77397</v>
      </c>
      <c r="F204" s="8" t="s">
        <v>12</v>
      </c>
      <c r="G204" s="11">
        <v>17593</v>
      </c>
    </row>
    <row r="205" spans="1:7" x14ac:dyDescent="0.35">
      <c r="A205" s="8" t="s">
        <v>58</v>
      </c>
      <c r="B205" s="9">
        <v>34075</v>
      </c>
      <c r="C205" s="9">
        <v>32937</v>
      </c>
      <c r="D205" s="9">
        <v>32937</v>
      </c>
      <c r="E205" s="9">
        <v>342793</v>
      </c>
      <c r="F205" s="8" t="s">
        <v>12</v>
      </c>
      <c r="G205" s="10">
        <v>43742</v>
      </c>
    </row>
    <row r="206" spans="1:7" x14ac:dyDescent="0.35">
      <c r="A206" s="8" t="s">
        <v>59</v>
      </c>
      <c r="B206" s="8">
        <v>21</v>
      </c>
      <c r="C206" s="8">
        <v>28</v>
      </c>
      <c r="D206" s="8">
        <v>28</v>
      </c>
      <c r="E206" s="9">
        <v>1686</v>
      </c>
      <c r="F206" s="8" t="s">
        <v>12</v>
      </c>
      <c r="G206" s="11">
        <v>22098</v>
      </c>
    </row>
    <row r="207" spans="1:7" x14ac:dyDescent="0.35">
      <c r="A207" s="8" t="s">
        <v>63</v>
      </c>
      <c r="B207" s="8">
        <v>1</v>
      </c>
      <c r="C207" s="8" t="s">
        <v>17</v>
      </c>
      <c r="D207" s="8" t="s">
        <v>17</v>
      </c>
      <c r="E207" s="8" t="s">
        <v>32</v>
      </c>
      <c r="F207" s="8" t="s">
        <v>19</v>
      </c>
      <c r="G207" s="8" t="s">
        <v>117</v>
      </c>
    </row>
    <row r="208" spans="1:7" x14ac:dyDescent="0.35">
      <c r="A208" s="8" t="s">
        <v>65</v>
      </c>
      <c r="B208" s="8">
        <v>6</v>
      </c>
      <c r="C208" s="8" t="s">
        <v>155</v>
      </c>
      <c r="D208" s="8" t="s">
        <v>155</v>
      </c>
      <c r="E208" s="8" t="s">
        <v>156</v>
      </c>
      <c r="F208" s="8" t="s">
        <v>19</v>
      </c>
      <c r="G208" s="8" t="s">
        <v>157</v>
      </c>
    </row>
    <row r="209" spans="1:7" x14ac:dyDescent="0.35">
      <c r="A209" s="8" t="s">
        <v>69</v>
      </c>
      <c r="B209" s="8">
        <v>5</v>
      </c>
      <c r="C209" s="8" t="s">
        <v>27</v>
      </c>
      <c r="D209" s="8" t="s">
        <v>27</v>
      </c>
      <c r="E209" s="8" t="s">
        <v>158</v>
      </c>
      <c r="F209" s="8" t="s">
        <v>19</v>
      </c>
      <c r="G209" s="8" t="s">
        <v>159</v>
      </c>
    </row>
    <row r="210" spans="1:7" x14ac:dyDescent="0.35">
      <c r="A210" s="8" t="s">
        <v>73</v>
      </c>
      <c r="B210" s="8" t="s">
        <v>64</v>
      </c>
      <c r="C210" s="8" t="s">
        <v>64</v>
      </c>
      <c r="D210" s="8" t="s">
        <v>64</v>
      </c>
      <c r="E210" s="8" t="s">
        <v>64</v>
      </c>
      <c r="F210" s="8" t="s">
        <v>64</v>
      </c>
      <c r="G210" s="8" t="s">
        <v>64</v>
      </c>
    </row>
    <row r="211" spans="1:7" x14ac:dyDescent="0.35">
      <c r="A211" s="12" t="s">
        <v>74</v>
      </c>
      <c r="B211" s="13">
        <v>34103</v>
      </c>
      <c r="C211" s="13">
        <v>32987</v>
      </c>
      <c r="D211" s="13">
        <v>32987</v>
      </c>
      <c r="E211" s="13">
        <v>344902</v>
      </c>
      <c r="F211" s="12" t="s">
        <v>12</v>
      </c>
      <c r="G211" s="14">
        <v>43743</v>
      </c>
    </row>
    <row r="212" spans="1:7" ht="15" customHeight="1" x14ac:dyDescent="0.35">
      <c r="A212" s="39">
        <v>2014</v>
      </c>
      <c r="B212" s="39"/>
      <c r="C212" s="39"/>
      <c r="D212" s="39"/>
      <c r="E212" s="39"/>
      <c r="F212" s="39"/>
      <c r="G212" s="39"/>
    </row>
    <row r="213" spans="1:7" x14ac:dyDescent="0.35">
      <c r="A213" s="8" t="s">
        <v>11</v>
      </c>
      <c r="B213" s="9">
        <v>6480</v>
      </c>
      <c r="C213" s="9">
        <v>6246</v>
      </c>
      <c r="D213" s="9">
        <v>6246</v>
      </c>
      <c r="E213" s="9">
        <v>87612</v>
      </c>
      <c r="F213" s="8" t="s">
        <v>12</v>
      </c>
      <c r="G213" s="8" t="s">
        <v>160</v>
      </c>
    </row>
    <row r="214" spans="1:7" x14ac:dyDescent="0.35">
      <c r="A214" s="8" t="s">
        <v>13</v>
      </c>
      <c r="B214" s="8">
        <v>60</v>
      </c>
      <c r="C214" s="8">
        <v>51</v>
      </c>
      <c r="D214" s="8">
        <v>51</v>
      </c>
      <c r="E214" s="8">
        <v>441</v>
      </c>
      <c r="F214" s="8" t="s">
        <v>12</v>
      </c>
      <c r="G214" s="10">
        <v>43684</v>
      </c>
    </row>
    <row r="215" spans="1:7" x14ac:dyDescent="0.35">
      <c r="A215" s="8" t="s">
        <v>14</v>
      </c>
      <c r="B215" s="8">
        <v>938</v>
      </c>
      <c r="C215" s="9">
        <v>1155</v>
      </c>
      <c r="D215" s="9">
        <v>1155</v>
      </c>
      <c r="E215" s="9">
        <v>7679</v>
      </c>
      <c r="F215" s="8" t="s">
        <v>12</v>
      </c>
      <c r="G215" s="10">
        <v>43622</v>
      </c>
    </row>
    <row r="216" spans="1:7" x14ac:dyDescent="0.35">
      <c r="A216" s="8" t="s">
        <v>15</v>
      </c>
      <c r="B216" s="8">
        <v>641</v>
      </c>
      <c r="C216" s="8">
        <v>592</v>
      </c>
      <c r="D216" s="8">
        <v>592</v>
      </c>
      <c r="E216" s="9">
        <v>3643</v>
      </c>
      <c r="F216" s="8" t="s">
        <v>12</v>
      </c>
      <c r="G216" s="10">
        <v>43618</v>
      </c>
    </row>
    <row r="217" spans="1:7" x14ac:dyDescent="0.35">
      <c r="A217" s="8" t="s">
        <v>16</v>
      </c>
      <c r="B217" s="8">
        <v>4</v>
      </c>
      <c r="C217" s="8" t="s">
        <v>106</v>
      </c>
      <c r="D217" s="8" t="s">
        <v>106</v>
      </c>
      <c r="E217" s="8" t="s">
        <v>149</v>
      </c>
      <c r="F217" s="8" t="s">
        <v>19</v>
      </c>
      <c r="G217" s="8" t="s">
        <v>161</v>
      </c>
    </row>
    <row r="218" spans="1:7" x14ac:dyDescent="0.35">
      <c r="A218" s="8" t="s">
        <v>21</v>
      </c>
      <c r="B218" s="8">
        <v>14</v>
      </c>
      <c r="C218" s="8" t="s">
        <v>162</v>
      </c>
      <c r="D218" s="8" t="s">
        <v>162</v>
      </c>
      <c r="E218" s="8" t="s">
        <v>163</v>
      </c>
      <c r="F218" s="8" t="s">
        <v>19</v>
      </c>
      <c r="G218" s="8" t="s">
        <v>164</v>
      </c>
    </row>
    <row r="219" spans="1:7" x14ac:dyDescent="0.35">
      <c r="A219" s="8" t="s">
        <v>22</v>
      </c>
      <c r="B219" s="8">
        <v>1</v>
      </c>
      <c r="C219" s="8" t="s">
        <v>32</v>
      </c>
      <c r="D219" s="8" t="s">
        <v>32</v>
      </c>
      <c r="E219" s="8" t="s">
        <v>17</v>
      </c>
      <c r="F219" s="8" t="s">
        <v>19</v>
      </c>
      <c r="G219" s="8" t="s">
        <v>165</v>
      </c>
    </row>
    <row r="220" spans="1:7" x14ac:dyDescent="0.35">
      <c r="A220" s="8" t="s">
        <v>25</v>
      </c>
      <c r="B220" s="8">
        <v>47</v>
      </c>
      <c r="C220" s="8">
        <v>149</v>
      </c>
      <c r="D220" s="8">
        <v>149</v>
      </c>
      <c r="E220" s="9">
        <v>1216</v>
      </c>
      <c r="F220" s="8" t="s">
        <v>12</v>
      </c>
      <c r="G220" s="10">
        <v>43679</v>
      </c>
    </row>
    <row r="221" spans="1:7" x14ac:dyDescent="0.35">
      <c r="A221" s="8" t="s">
        <v>26</v>
      </c>
      <c r="B221" s="8">
        <v>11</v>
      </c>
      <c r="C221" s="8" t="s">
        <v>166</v>
      </c>
      <c r="D221" s="8" t="s">
        <v>166</v>
      </c>
      <c r="E221" s="8" t="s">
        <v>167</v>
      </c>
      <c r="F221" s="8" t="s">
        <v>19</v>
      </c>
      <c r="G221" s="8" t="s">
        <v>168</v>
      </c>
    </row>
    <row r="222" spans="1:7" x14ac:dyDescent="0.35">
      <c r="A222" s="8" t="s">
        <v>30</v>
      </c>
      <c r="B222" s="8">
        <v>122</v>
      </c>
      <c r="C222" s="8">
        <v>87</v>
      </c>
      <c r="D222" s="8">
        <v>87</v>
      </c>
      <c r="E222" s="8">
        <v>843</v>
      </c>
      <c r="F222" s="8" t="s">
        <v>12</v>
      </c>
      <c r="G222" s="10">
        <v>43714</v>
      </c>
    </row>
    <row r="223" spans="1:7" x14ac:dyDescent="0.35">
      <c r="A223" s="8" t="s">
        <v>54</v>
      </c>
      <c r="B223" s="9">
        <v>1435</v>
      </c>
      <c r="C223" s="8">
        <v>865</v>
      </c>
      <c r="D223" s="8">
        <v>865</v>
      </c>
      <c r="E223" s="9">
        <v>5643</v>
      </c>
      <c r="F223" s="8" t="s">
        <v>12</v>
      </c>
      <c r="G223" s="10">
        <v>43621</v>
      </c>
    </row>
    <row r="224" spans="1:7" x14ac:dyDescent="0.35">
      <c r="A224" s="8" t="s">
        <v>31</v>
      </c>
      <c r="B224" s="8">
        <v>3</v>
      </c>
      <c r="C224" s="8" t="s">
        <v>17</v>
      </c>
      <c r="D224" s="8" t="s">
        <v>17</v>
      </c>
      <c r="E224" s="8" t="s">
        <v>77</v>
      </c>
      <c r="F224" s="8" t="s">
        <v>19</v>
      </c>
      <c r="G224" s="8" t="s">
        <v>169</v>
      </c>
    </row>
    <row r="225" spans="1:7" x14ac:dyDescent="0.35">
      <c r="A225" s="8" t="s">
        <v>35</v>
      </c>
      <c r="B225" s="8">
        <v>432</v>
      </c>
      <c r="C225" s="9">
        <v>1064</v>
      </c>
      <c r="D225" s="9">
        <v>1064</v>
      </c>
      <c r="E225" s="9">
        <v>5400</v>
      </c>
      <c r="F225" s="8" t="s">
        <v>12</v>
      </c>
      <c r="G225" s="10">
        <v>43586</v>
      </c>
    </row>
    <row r="226" spans="1:7" x14ac:dyDescent="0.35">
      <c r="A226" s="8" t="s">
        <v>36</v>
      </c>
      <c r="B226" s="8">
        <v>845</v>
      </c>
      <c r="C226" s="8">
        <v>810</v>
      </c>
      <c r="D226" s="8">
        <v>810</v>
      </c>
      <c r="E226" s="9">
        <v>5989</v>
      </c>
      <c r="F226" s="8" t="s">
        <v>12</v>
      </c>
      <c r="G226" s="10">
        <v>43650</v>
      </c>
    </row>
    <row r="227" spans="1:7" x14ac:dyDescent="0.35">
      <c r="A227" s="8" t="s">
        <v>37</v>
      </c>
      <c r="B227" s="8">
        <v>209</v>
      </c>
      <c r="C227" s="8">
        <v>229</v>
      </c>
      <c r="D227" s="8">
        <v>229</v>
      </c>
      <c r="E227" s="9">
        <v>1951</v>
      </c>
      <c r="F227" s="8" t="s">
        <v>12</v>
      </c>
      <c r="G227" s="10">
        <v>43682</v>
      </c>
    </row>
    <row r="228" spans="1:7" x14ac:dyDescent="0.35">
      <c r="A228" s="8" t="s">
        <v>38</v>
      </c>
      <c r="B228" s="9">
        <v>7999</v>
      </c>
      <c r="C228" s="9">
        <v>7033</v>
      </c>
      <c r="D228" s="9">
        <v>7033</v>
      </c>
      <c r="E228" s="9">
        <v>63767</v>
      </c>
      <c r="F228" s="8" t="s">
        <v>12</v>
      </c>
      <c r="G228" s="10">
        <v>43709</v>
      </c>
    </row>
    <row r="229" spans="1:7" x14ac:dyDescent="0.35">
      <c r="A229" s="8" t="s">
        <v>39</v>
      </c>
      <c r="B229" s="8">
        <v>1</v>
      </c>
      <c r="C229" s="8" t="s">
        <v>17</v>
      </c>
      <c r="D229" s="8" t="s">
        <v>17</v>
      </c>
      <c r="E229" s="8" t="s">
        <v>170</v>
      </c>
      <c r="F229" s="8" t="s">
        <v>19</v>
      </c>
      <c r="G229" s="8" t="s">
        <v>86</v>
      </c>
    </row>
    <row r="230" spans="1:7" x14ac:dyDescent="0.35">
      <c r="A230" s="8" t="s">
        <v>43</v>
      </c>
      <c r="B230" s="8">
        <v>9</v>
      </c>
      <c r="C230" s="8" t="s">
        <v>122</v>
      </c>
      <c r="D230" s="8" t="s">
        <v>122</v>
      </c>
      <c r="E230" s="8" t="s">
        <v>171</v>
      </c>
      <c r="F230" s="8" t="s">
        <v>19</v>
      </c>
      <c r="G230" s="8" t="s">
        <v>172</v>
      </c>
    </row>
    <row r="231" spans="1:7" x14ac:dyDescent="0.35">
      <c r="A231" s="8" t="s">
        <v>47</v>
      </c>
      <c r="B231" s="9">
        <v>9262</v>
      </c>
      <c r="C231" s="9">
        <v>8941</v>
      </c>
      <c r="D231" s="9">
        <v>8941</v>
      </c>
      <c r="E231" s="9">
        <v>80194</v>
      </c>
      <c r="F231" s="8" t="s">
        <v>12</v>
      </c>
      <c r="G231" s="8" t="s">
        <v>173</v>
      </c>
    </row>
    <row r="232" spans="1:7" x14ac:dyDescent="0.35">
      <c r="A232" s="8" t="s">
        <v>48</v>
      </c>
      <c r="B232" s="9">
        <v>1091</v>
      </c>
      <c r="C232" s="8">
        <v>414</v>
      </c>
      <c r="D232" s="8">
        <v>414</v>
      </c>
      <c r="E232" s="9">
        <v>3144</v>
      </c>
      <c r="F232" s="8" t="s">
        <v>12</v>
      </c>
      <c r="G232" s="10">
        <v>43652</v>
      </c>
    </row>
    <row r="233" spans="1:7" x14ac:dyDescent="0.35">
      <c r="A233" s="8" t="s">
        <v>49</v>
      </c>
      <c r="B233" s="8">
        <v>5</v>
      </c>
      <c r="C233" s="8" t="s">
        <v>44</v>
      </c>
      <c r="D233" s="8" t="s">
        <v>44</v>
      </c>
      <c r="E233" s="8" t="s">
        <v>174</v>
      </c>
      <c r="F233" s="8" t="s">
        <v>19</v>
      </c>
      <c r="G233" s="8" t="s">
        <v>175</v>
      </c>
    </row>
    <row r="234" spans="1:7" x14ac:dyDescent="0.35">
      <c r="A234" s="8" t="s">
        <v>53</v>
      </c>
      <c r="B234" s="9">
        <v>29609</v>
      </c>
      <c r="C234" s="9">
        <v>27833</v>
      </c>
      <c r="D234" s="9">
        <v>27833</v>
      </c>
      <c r="E234" s="9">
        <v>269265</v>
      </c>
      <c r="F234" s="8" t="s">
        <v>12</v>
      </c>
      <c r="G234" s="10">
        <v>43715</v>
      </c>
    </row>
    <row r="235" spans="1:7" x14ac:dyDescent="0.35">
      <c r="A235" s="8" t="s">
        <v>176</v>
      </c>
      <c r="B235" s="8">
        <v>176</v>
      </c>
      <c r="C235" s="8">
        <v>66</v>
      </c>
      <c r="D235" s="8">
        <v>66</v>
      </c>
      <c r="E235" s="8">
        <v>552</v>
      </c>
      <c r="F235" s="8" t="s">
        <v>12</v>
      </c>
      <c r="G235" s="10">
        <v>43680</v>
      </c>
    </row>
    <row r="236" spans="1:7" x14ac:dyDescent="0.35">
      <c r="A236" s="8" t="s">
        <v>55</v>
      </c>
      <c r="B236" s="9">
        <v>2393</v>
      </c>
      <c r="C236" s="9">
        <v>2999</v>
      </c>
      <c r="D236" s="9">
        <v>2999</v>
      </c>
      <c r="E236" s="9">
        <v>28674</v>
      </c>
      <c r="F236" s="8" t="s">
        <v>12</v>
      </c>
      <c r="G236" s="10">
        <v>43714</v>
      </c>
    </row>
    <row r="237" spans="1:7" x14ac:dyDescent="0.35">
      <c r="A237" s="8" t="s">
        <v>57</v>
      </c>
      <c r="B237" s="9">
        <v>1478</v>
      </c>
      <c r="C237" s="9">
        <v>1458</v>
      </c>
      <c r="D237" s="9">
        <v>1458</v>
      </c>
      <c r="E237" s="9">
        <v>75122</v>
      </c>
      <c r="F237" s="8" t="s">
        <v>12</v>
      </c>
      <c r="G237" s="11">
        <v>18749</v>
      </c>
    </row>
    <row r="238" spans="1:7" x14ac:dyDescent="0.35">
      <c r="A238" s="8" t="s">
        <v>58</v>
      </c>
      <c r="B238" s="9">
        <v>34131</v>
      </c>
      <c r="C238" s="9">
        <v>33763</v>
      </c>
      <c r="D238" s="9">
        <v>33763</v>
      </c>
      <c r="E238" s="9">
        <v>382473</v>
      </c>
      <c r="F238" s="8" t="s">
        <v>12</v>
      </c>
      <c r="G238" s="10">
        <v>43772</v>
      </c>
    </row>
    <row r="239" spans="1:7" x14ac:dyDescent="0.35">
      <c r="A239" s="8" t="s">
        <v>59</v>
      </c>
      <c r="B239" s="8">
        <v>16</v>
      </c>
      <c r="C239" s="8" t="s">
        <v>177</v>
      </c>
      <c r="D239" s="8" t="s">
        <v>177</v>
      </c>
      <c r="E239" s="8" t="s">
        <v>178</v>
      </c>
      <c r="F239" s="8" t="s">
        <v>19</v>
      </c>
      <c r="G239" s="8" t="s">
        <v>179</v>
      </c>
    </row>
    <row r="240" spans="1:7" x14ac:dyDescent="0.35">
      <c r="A240" s="8" t="s">
        <v>63</v>
      </c>
      <c r="B240" s="8">
        <v>1</v>
      </c>
      <c r="C240" s="8" t="s">
        <v>32</v>
      </c>
      <c r="D240" s="8" t="s">
        <v>32</v>
      </c>
      <c r="E240" s="8" t="s">
        <v>70</v>
      </c>
      <c r="F240" s="8" t="s">
        <v>19</v>
      </c>
      <c r="G240" s="8" t="s">
        <v>180</v>
      </c>
    </row>
    <row r="241" spans="1:7" x14ac:dyDescent="0.35">
      <c r="A241" s="8" t="s">
        <v>65</v>
      </c>
      <c r="B241" s="8">
        <v>4</v>
      </c>
      <c r="C241" s="8" t="s">
        <v>181</v>
      </c>
      <c r="D241" s="8" t="s">
        <v>181</v>
      </c>
      <c r="E241" s="8" t="s">
        <v>182</v>
      </c>
      <c r="F241" s="8" t="s">
        <v>19</v>
      </c>
      <c r="G241" s="8" t="s">
        <v>183</v>
      </c>
    </row>
    <row r="242" spans="1:7" x14ac:dyDescent="0.35">
      <c r="A242" s="8" t="s">
        <v>69</v>
      </c>
      <c r="B242" s="8">
        <v>3</v>
      </c>
      <c r="C242" s="8" t="s">
        <v>184</v>
      </c>
      <c r="D242" s="8" t="s">
        <v>184</v>
      </c>
      <c r="E242" s="8" t="s">
        <v>182</v>
      </c>
      <c r="F242" s="8" t="s">
        <v>19</v>
      </c>
      <c r="G242" s="8" t="s">
        <v>185</v>
      </c>
    </row>
    <row r="243" spans="1:7" x14ac:dyDescent="0.35">
      <c r="A243" s="8" t="s">
        <v>73</v>
      </c>
      <c r="B243" s="8" t="s">
        <v>64</v>
      </c>
      <c r="C243" s="8" t="s">
        <v>64</v>
      </c>
      <c r="D243" s="8" t="s">
        <v>64</v>
      </c>
      <c r="E243" s="8" t="s">
        <v>64</v>
      </c>
      <c r="F243" s="8" t="s">
        <v>64</v>
      </c>
      <c r="G243" s="8" t="s">
        <v>64</v>
      </c>
    </row>
    <row r="244" spans="1:7" x14ac:dyDescent="0.35">
      <c r="A244" s="12" t="s">
        <v>74</v>
      </c>
      <c r="B244" s="13">
        <v>34152</v>
      </c>
      <c r="C244" s="13">
        <v>33844</v>
      </c>
      <c r="D244" s="13">
        <v>33844</v>
      </c>
      <c r="E244" s="13">
        <v>383496</v>
      </c>
      <c r="F244" s="12" t="s">
        <v>12</v>
      </c>
      <c r="G244" s="14">
        <v>43772</v>
      </c>
    </row>
    <row r="245" spans="1:7" ht="15" customHeight="1" x14ac:dyDescent="0.35">
      <c r="A245" s="39">
        <v>2015</v>
      </c>
      <c r="B245" s="39"/>
      <c r="C245" s="39"/>
      <c r="D245" s="39"/>
      <c r="E245" s="39"/>
      <c r="F245" s="39"/>
      <c r="G245" s="39"/>
    </row>
    <row r="246" spans="1:7" x14ac:dyDescent="0.35">
      <c r="A246" s="8" t="s">
        <v>11</v>
      </c>
      <c r="B246" s="9">
        <v>6401</v>
      </c>
      <c r="C246" s="9">
        <v>6683</v>
      </c>
      <c r="D246" s="9">
        <v>6683</v>
      </c>
      <c r="E246" s="9">
        <v>104008</v>
      </c>
      <c r="F246" s="8" t="s">
        <v>12</v>
      </c>
      <c r="G246" s="10">
        <v>43631</v>
      </c>
    </row>
    <row r="247" spans="1:7" x14ac:dyDescent="0.35">
      <c r="A247" s="8" t="s">
        <v>13</v>
      </c>
      <c r="B247" s="8">
        <v>43</v>
      </c>
      <c r="C247" s="8">
        <v>29</v>
      </c>
      <c r="D247" s="8">
        <v>29</v>
      </c>
      <c r="E247" s="8">
        <v>220</v>
      </c>
      <c r="F247" s="8" t="s">
        <v>12</v>
      </c>
      <c r="G247" s="10">
        <v>43653</v>
      </c>
    </row>
    <row r="248" spans="1:7" x14ac:dyDescent="0.35">
      <c r="A248" s="8" t="s">
        <v>14</v>
      </c>
      <c r="B248" s="8">
        <v>338</v>
      </c>
      <c r="C248" s="9">
        <v>1068</v>
      </c>
      <c r="D248" s="9">
        <v>1068</v>
      </c>
      <c r="E248" s="9">
        <v>5933</v>
      </c>
      <c r="F248" s="8" t="s">
        <v>12</v>
      </c>
      <c r="G248" s="10">
        <v>43591</v>
      </c>
    </row>
    <row r="249" spans="1:7" x14ac:dyDescent="0.35">
      <c r="A249" s="8" t="s">
        <v>15</v>
      </c>
      <c r="B249" s="8">
        <v>567</v>
      </c>
      <c r="C249" s="8">
        <v>619</v>
      </c>
      <c r="D249" s="8">
        <v>619</v>
      </c>
      <c r="E249" s="9">
        <v>3998</v>
      </c>
      <c r="F249" s="8" t="s">
        <v>12</v>
      </c>
      <c r="G249" s="10">
        <v>43621</v>
      </c>
    </row>
    <row r="250" spans="1:7" x14ac:dyDescent="0.35">
      <c r="A250" s="8" t="s">
        <v>16</v>
      </c>
      <c r="B250" s="8" t="s">
        <v>64</v>
      </c>
      <c r="C250" s="8" t="s">
        <v>64</v>
      </c>
      <c r="D250" s="8" t="s">
        <v>64</v>
      </c>
      <c r="E250" s="8" t="s">
        <v>64</v>
      </c>
      <c r="F250" s="8" t="s">
        <v>64</v>
      </c>
      <c r="G250" s="8" t="s">
        <v>64</v>
      </c>
    </row>
    <row r="251" spans="1:7" x14ac:dyDescent="0.35">
      <c r="A251" s="8" t="s">
        <v>21</v>
      </c>
      <c r="B251" s="8">
        <v>21</v>
      </c>
      <c r="C251" s="8">
        <v>88</v>
      </c>
      <c r="D251" s="8">
        <v>88</v>
      </c>
      <c r="E251" s="8">
        <v>923</v>
      </c>
      <c r="F251" s="8" t="s">
        <v>12</v>
      </c>
      <c r="G251" s="10">
        <v>43743</v>
      </c>
    </row>
    <row r="252" spans="1:7" x14ac:dyDescent="0.35">
      <c r="A252" s="8" t="s">
        <v>22</v>
      </c>
      <c r="B252" s="8">
        <v>1</v>
      </c>
      <c r="C252" s="8" t="s">
        <v>32</v>
      </c>
      <c r="D252" s="8" t="s">
        <v>32</v>
      </c>
      <c r="E252" s="8" t="s">
        <v>17</v>
      </c>
      <c r="F252" s="8" t="s">
        <v>19</v>
      </c>
      <c r="G252" s="8" t="s">
        <v>186</v>
      </c>
    </row>
    <row r="253" spans="1:7" x14ac:dyDescent="0.35">
      <c r="A253" s="8" t="s">
        <v>25</v>
      </c>
      <c r="B253" s="8">
        <v>89</v>
      </c>
      <c r="C253" s="8">
        <v>147</v>
      </c>
      <c r="D253" s="8">
        <v>147</v>
      </c>
      <c r="E253" s="9">
        <v>1209</v>
      </c>
      <c r="F253" s="8" t="s">
        <v>12</v>
      </c>
      <c r="G253" s="10">
        <v>43679</v>
      </c>
    </row>
    <row r="254" spans="1:7" x14ac:dyDescent="0.35">
      <c r="A254" s="8" t="s">
        <v>26</v>
      </c>
      <c r="B254" s="8">
        <v>4</v>
      </c>
      <c r="C254" s="8" t="s">
        <v>122</v>
      </c>
      <c r="D254" s="8" t="s">
        <v>122</v>
      </c>
      <c r="E254" s="8" t="s">
        <v>187</v>
      </c>
      <c r="F254" s="8" t="s">
        <v>19</v>
      </c>
      <c r="G254" s="8" t="s">
        <v>124</v>
      </c>
    </row>
    <row r="255" spans="1:7" x14ac:dyDescent="0.35">
      <c r="A255" s="8" t="s">
        <v>30</v>
      </c>
      <c r="B255" s="8">
        <v>116</v>
      </c>
      <c r="C255" s="8">
        <v>94</v>
      </c>
      <c r="D255" s="8">
        <v>94</v>
      </c>
      <c r="E255" s="8">
        <v>747</v>
      </c>
      <c r="F255" s="8" t="s">
        <v>12</v>
      </c>
      <c r="G255" s="8" t="s">
        <v>116</v>
      </c>
    </row>
    <row r="256" spans="1:7" x14ac:dyDescent="0.35">
      <c r="A256" s="8" t="s">
        <v>54</v>
      </c>
      <c r="B256" s="9">
        <v>1656</v>
      </c>
      <c r="C256" s="8">
        <v>875</v>
      </c>
      <c r="D256" s="8">
        <v>875</v>
      </c>
      <c r="E256" s="9">
        <v>6307</v>
      </c>
      <c r="F256" s="8" t="s">
        <v>12</v>
      </c>
      <c r="G256" s="10">
        <v>43648</v>
      </c>
    </row>
    <row r="257" spans="1:7" x14ac:dyDescent="0.35">
      <c r="A257" s="8" t="s">
        <v>31</v>
      </c>
      <c r="B257" s="8">
        <v>2</v>
      </c>
      <c r="C257" s="8" t="s">
        <v>17</v>
      </c>
      <c r="D257" s="8" t="s">
        <v>17</v>
      </c>
      <c r="E257" s="8" t="s">
        <v>70</v>
      </c>
      <c r="F257" s="8" t="s">
        <v>19</v>
      </c>
      <c r="G257" s="8" t="s">
        <v>188</v>
      </c>
    </row>
    <row r="258" spans="1:7" x14ac:dyDescent="0.35">
      <c r="A258" s="8" t="s">
        <v>35</v>
      </c>
      <c r="B258" s="8">
        <v>418</v>
      </c>
      <c r="C258" s="9">
        <v>1469</v>
      </c>
      <c r="D258" s="9">
        <v>1469</v>
      </c>
      <c r="E258" s="9">
        <v>7700</v>
      </c>
      <c r="F258" s="8" t="s">
        <v>12</v>
      </c>
      <c r="G258" s="10">
        <v>43587</v>
      </c>
    </row>
    <row r="259" spans="1:7" x14ac:dyDescent="0.35">
      <c r="A259" s="8" t="s">
        <v>36</v>
      </c>
      <c r="B259" s="8">
        <v>922</v>
      </c>
      <c r="C259" s="8">
        <v>861</v>
      </c>
      <c r="D259" s="8">
        <v>861</v>
      </c>
      <c r="E259" s="9">
        <v>7476</v>
      </c>
      <c r="F259" s="8" t="s">
        <v>12</v>
      </c>
      <c r="G259" s="10">
        <v>43684</v>
      </c>
    </row>
    <row r="260" spans="1:7" x14ac:dyDescent="0.35">
      <c r="A260" s="8" t="s">
        <v>37</v>
      </c>
      <c r="B260" s="8">
        <v>222</v>
      </c>
      <c r="C260" s="8">
        <v>290</v>
      </c>
      <c r="D260" s="8">
        <v>290</v>
      </c>
      <c r="E260" s="9">
        <v>2321</v>
      </c>
      <c r="F260" s="8" t="s">
        <v>12</v>
      </c>
      <c r="G260" s="8" t="s">
        <v>116</v>
      </c>
    </row>
    <row r="261" spans="1:7" x14ac:dyDescent="0.35">
      <c r="A261" s="8" t="s">
        <v>38</v>
      </c>
      <c r="B261" s="9">
        <v>5614</v>
      </c>
      <c r="C261" s="9">
        <v>6931</v>
      </c>
      <c r="D261" s="9">
        <v>6931</v>
      </c>
      <c r="E261" s="9">
        <v>52540</v>
      </c>
      <c r="F261" s="8" t="s">
        <v>12</v>
      </c>
      <c r="G261" s="10">
        <v>43652</v>
      </c>
    </row>
    <row r="262" spans="1:7" x14ac:dyDescent="0.35">
      <c r="A262" s="8" t="s">
        <v>39</v>
      </c>
      <c r="B262" s="8">
        <v>3</v>
      </c>
      <c r="C262" s="8" t="s">
        <v>189</v>
      </c>
      <c r="D262" s="8" t="s">
        <v>189</v>
      </c>
      <c r="E262" s="8" t="s">
        <v>190</v>
      </c>
      <c r="F262" s="8" t="s">
        <v>19</v>
      </c>
      <c r="G262" s="8" t="s">
        <v>29</v>
      </c>
    </row>
    <row r="263" spans="1:7" x14ac:dyDescent="0.35">
      <c r="A263" s="8" t="s">
        <v>43</v>
      </c>
      <c r="B263" s="8">
        <v>2</v>
      </c>
      <c r="C263" s="8" t="s">
        <v>40</v>
      </c>
      <c r="D263" s="8" t="s">
        <v>40</v>
      </c>
      <c r="E263" s="8" t="s">
        <v>191</v>
      </c>
      <c r="F263" s="8" t="s">
        <v>19</v>
      </c>
      <c r="G263" s="8" t="s">
        <v>192</v>
      </c>
    </row>
    <row r="264" spans="1:7" x14ac:dyDescent="0.35">
      <c r="A264" s="8" t="s">
        <v>47</v>
      </c>
      <c r="B264" s="9">
        <v>8946</v>
      </c>
      <c r="C264" s="9">
        <v>8455</v>
      </c>
      <c r="D264" s="9">
        <v>8455</v>
      </c>
      <c r="E264" s="9">
        <v>78292</v>
      </c>
      <c r="F264" s="8" t="s">
        <v>12</v>
      </c>
      <c r="G264" s="10">
        <v>43711</v>
      </c>
    </row>
    <row r="265" spans="1:7" x14ac:dyDescent="0.35">
      <c r="A265" s="8" t="s">
        <v>48</v>
      </c>
      <c r="B265" s="9">
        <v>1365</v>
      </c>
      <c r="C265" s="8">
        <v>458</v>
      </c>
      <c r="D265" s="8">
        <v>458</v>
      </c>
      <c r="E265" s="9">
        <v>4589</v>
      </c>
      <c r="F265" s="8" t="s">
        <v>12</v>
      </c>
      <c r="G265" s="8" t="s">
        <v>99</v>
      </c>
    </row>
    <row r="266" spans="1:7" x14ac:dyDescent="0.35">
      <c r="A266" s="8" t="s">
        <v>49</v>
      </c>
      <c r="B266" s="8" t="s">
        <v>64</v>
      </c>
      <c r="C266" s="8" t="s">
        <v>64</v>
      </c>
      <c r="D266" s="8" t="s">
        <v>64</v>
      </c>
      <c r="E266" s="8" t="s">
        <v>64</v>
      </c>
      <c r="F266" s="8" t="s">
        <v>64</v>
      </c>
      <c r="G266" s="8" t="s">
        <v>64</v>
      </c>
    </row>
    <row r="267" spans="1:7" x14ac:dyDescent="0.35">
      <c r="A267" s="8" t="s">
        <v>53</v>
      </c>
      <c r="B267" s="9">
        <v>26730</v>
      </c>
      <c r="C267" s="9">
        <v>28110</v>
      </c>
      <c r="D267" s="9">
        <v>28110</v>
      </c>
      <c r="E267" s="9">
        <v>276626</v>
      </c>
      <c r="F267" s="8" t="s">
        <v>12</v>
      </c>
      <c r="G267" s="10">
        <v>43716</v>
      </c>
    </row>
    <row r="268" spans="1:7" x14ac:dyDescent="0.35">
      <c r="A268" s="8" t="s">
        <v>176</v>
      </c>
      <c r="B268" s="8">
        <v>130</v>
      </c>
      <c r="C268" s="8">
        <v>24</v>
      </c>
      <c r="D268" s="8">
        <v>24</v>
      </c>
      <c r="E268" s="8">
        <v>90</v>
      </c>
      <c r="F268" s="8" t="s">
        <v>12</v>
      </c>
      <c r="G268" s="10">
        <v>43532</v>
      </c>
    </row>
    <row r="269" spans="1:7" x14ac:dyDescent="0.35">
      <c r="A269" s="8" t="s">
        <v>55</v>
      </c>
      <c r="B269" s="9">
        <v>2098</v>
      </c>
      <c r="C269" s="9">
        <v>2876</v>
      </c>
      <c r="D269" s="9">
        <v>2876</v>
      </c>
      <c r="E269" s="9">
        <v>22579</v>
      </c>
      <c r="F269" s="8" t="s">
        <v>12</v>
      </c>
      <c r="G269" s="10">
        <v>43655</v>
      </c>
    </row>
    <row r="270" spans="1:7" x14ac:dyDescent="0.35">
      <c r="A270" s="8" t="s">
        <v>57</v>
      </c>
      <c r="B270" s="9">
        <v>1461</v>
      </c>
      <c r="C270" s="9">
        <v>1581</v>
      </c>
      <c r="D270" s="9">
        <v>1581</v>
      </c>
      <c r="E270" s="9">
        <v>76780</v>
      </c>
      <c r="F270" s="8" t="s">
        <v>12</v>
      </c>
      <c r="G270" s="11">
        <v>17685</v>
      </c>
    </row>
    <row r="271" spans="1:7" x14ac:dyDescent="0.35">
      <c r="A271" s="8" t="s">
        <v>58</v>
      </c>
      <c r="B271" s="9">
        <v>30635</v>
      </c>
      <c r="C271" s="9">
        <v>33997</v>
      </c>
      <c r="D271" s="9">
        <v>33997</v>
      </c>
      <c r="E271" s="9">
        <v>384850</v>
      </c>
      <c r="F271" s="8" t="s">
        <v>12</v>
      </c>
      <c r="G271" s="10">
        <v>43772</v>
      </c>
    </row>
    <row r="272" spans="1:7" x14ac:dyDescent="0.35">
      <c r="A272" s="8" t="s">
        <v>59</v>
      </c>
      <c r="B272" s="8">
        <v>8</v>
      </c>
      <c r="C272" s="8" t="s">
        <v>138</v>
      </c>
      <c r="D272" s="8" t="s">
        <v>138</v>
      </c>
      <c r="E272" s="8" t="s">
        <v>193</v>
      </c>
      <c r="F272" s="8" t="s">
        <v>19</v>
      </c>
      <c r="G272" s="8" t="s">
        <v>194</v>
      </c>
    </row>
    <row r="273" spans="1:7" x14ac:dyDescent="0.35">
      <c r="A273" s="8" t="s">
        <v>63</v>
      </c>
      <c r="B273" s="8" t="s">
        <v>64</v>
      </c>
      <c r="C273" s="8" t="s">
        <v>64</v>
      </c>
      <c r="D273" s="8" t="s">
        <v>64</v>
      </c>
      <c r="E273" s="8" t="s">
        <v>64</v>
      </c>
      <c r="F273" s="8" t="s">
        <v>64</v>
      </c>
      <c r="G273" s="8" t="s">
        <v>64</v>
      </c>
    </row>
    <row r="274" spans="1:7" x14ac:dyDescent="0.35">
      <c r="A274" s="8" t="s">
        <v>65</v>
      </c>
      <c r="B274" s="8">
        <v>1</v>
      </c>
      <c r="C274" s="8" t="s">
        <v>17</v>
      </c>
      <c r="D274" s="8" t="s">
        <v>17</v>
      </c>
      <c r="E274" s="8" t="s">
        <v>131</v>
      </c>
      <c r="F274" s="8" t="s">
        <v>19</v>
      </c>
      <c r="G274" s="8" t="s">
        <v>195</v>
      </c>
    </row>
    <row r="275" spans="1:7" x14ac:dyDescent="0.35">
      <c r="A275" s="8" t="s">
        <v>69</v>
      </c>
      <c r="B275" s="8" t="s">
        <v>64</v>
      </c>
      <c r="C275" s="8" t="s">
        <v>64</v>
      </c>
      <c r="D275" s="8" t="s">
        <v>64</v>
      </c>
      <c r="E275" s="8" t="s">
        <v>64</v>
      </c>
      <c r="F275" s="8" t="s">
        <v>64</v>
      </c>
      <c r="G275" s="8" t="s">
        <v>64</v>
      </c>
    </row>
    <row r="276" spans="1:7" x14ac:dyDescent="0.35">
      <c r="A276" s="8" t="s">
        <v>73</v>
      </c>
      <c r="B276" s="8">
        <v>1</v>
      </c>
      <c r="C276" s="8" t="s">
        <v>77</v>
      </c>
      <c r="D276" s="8" t="s">
        <v>77</v>
      </c>
      <c r="E276" s="8" t="s">
        <v>32</v>
      </c>
      <c r="F276" s="8" t="s">
        <v>19</v>
      </c>
      <c r="G276" s="8" t="s">
        <v>117</v>
      </c>
    </row>
    <row r="277" spans="1:7" x14ac:dyDescent="0.35">
      <c r="A277" s="12" t="s">
        <v>74</v>
      </c>
      <c r="B277" s="13">
        <v>30645</v>
      </c>
      <c r="C277" s="13">
        <v>34029</v>
      </c>
      <c r="D277" s="13">
        <v>34029</v>
      </c>
      <c r="E277" s="13">
        <v>385246</v>
      </c>
      <c r="F277" s="12" t="s">
        <v>12</v>
      </c>
      <c r="G277" s="14">
        <v>43772</v>
      </c>
    </row>
    <row r="278" spans="1:7" ht="15" customHeight="1" x14ac:dyDescent="0.35">
      <c r="A278" s="39">
        <v>2016</v>
      </c>
      <c r="B278" s="39"/>
      <c r="C278" s="39"/>
      <c r="D278" s="39"/>
      <c r="E278" s="39"/>
      <c r="F278" s="39"/>
      <c r="G278" s="39"/>
    </row>
    <row r="279" spans="1:7" x14ac:dyDescent="0.35">
      <c r="A279" s="8" t="s">
        <v>11</v>
      </c>
      <c r="B279" s="9">
        <v>6293</v>
      </c>
      <c r="C279" s="9">
        <v>7183</v>
      </c>
      <c r="D279" s="9">
        <v>7183</v>
      </c>
      <c r="E279" s="9">
        <v>101242</v>
      </c>
      <c r="F279" s="8" t="s">
        <v>12</v>
      </c>
      <c r="G279" s="10">
        <v>43479</v>
      </c>
    </row>
    <row r="280" spans="1:7" x14ac:dyDescent="0.35">
      <c r="A280" s="8" t="s">
        <v>13</v>
      </c>
      <c r="B280" s="8">
        <v>56</v>
      </c>
      <c r="C280" s="8">
        <v>39</v>
      </c>
      <c r="D280" s="8">
        <v>39</v>
      </c>
      <c r="E280" s="8">
        <v>509</v>
      </c>
      <c r="F280" s="8" t="s">
        <v>12</v>
      </c>
      <c r="G280" s="10">
        <v>43808</v>
      </c>
    </row>
    <row r="281" spans="1:7" x14ac:dyDescent="0.35">
      <c r="A281" s="8" t="s">
        <v>14</v>
      </c>
      <c r="B281" s="8">
        <v>311</v>
      </c>
      <c r="C281" s="9">
        <v>1426</v>
      </c>
      <c r="D281" s="9">
        <v>1426</v>
      </c>
      <c r="E281" s="9">
        <v>7569</v>
      </c>
      <c r="F281" s="8" t="s">
        <v>12</v>
      </c>
      <c r="G281" s="10">
        <v>43588</v>
      </c>
    </row>
    <row r="282" spans="1:7" x14ac:dyDescent="0.35">
      <c r="A282" s="8" t="s">
        <v>15</v>
      </c>
      <c r="B282" s="8">
        <v>717</v>
      </c>
      <c r="C282" s="8">
        <v>692</v>
      </c>
      <c r="D282" s="8">
        <v>692</v>
      </c>
      <c r="E282" s="9">
        <v>4461</v>
      </c>
      <c r="F282" s="8" t="s">
        <v>12</v>
      </c>
      <c r="G282" s="10">
        <v>43620</v>
      </c>
    </row>
    <row r="283" spans="1:7" x14ac:dyDescent="0.35">
      <c r="A283" s="8" t="s">
        <v>16</v>
      </c>
      <c r="B283" s="8">
        <v>1</v>
      </c>
      <c r="C283" s="8" t="s">
        <v>32</v>
      </c>
      <c r="D283" s="8" t="s">
        <v>32</v>
      </c>
      <c r="E283" s="8" t="s">
        <v>18</v>
      </c>
      <c r="F283" s="8" t="s">
        <v>19</v>
      </c>
      <c r="G283" s="8" t="s">
        <v>196</v>
      </c>
    </row>
    <row r="284" spans="1:7" x14ac:dyDescent="0.35">
      <c r="A284" s="8" t="s">
        <v>21</v>
      </c>
      <c r="B284" s="8">
        <v>24</v>
      </c>
      <c r="C284" s="8">
        <v>88</v>
      </c>
      <c r="D284" s="8">
        <v>88</v>
      </c>
      <c r="E284" s="8">
        <v>663</v>
      </c>
      <c r="F284" s="8" t="s">
        <v>12</v>
      </c>
      <c r="G284" s="10">
        <v>43652</v>
      </c>
    </row>
    <row r="285" spans="1:7" x14ac:dyDescent="0.35">
      <c r="A285" s="8" t="s">
        <v>22</v>
      </c>
      <c r="B285" s="8">
        <v>1</v>
      </c>
      <c r="C285" s="8" t="s">
        <v>32</v>
      </c>
      <c r="D285" s="8" t="s">
        <v>32</v>
      </c>
      <c r="E285" s="8" t="s">
        <v>189</v>
      </c>
      <c r="F285" s="8" t="s">
        <v>19</v>
      </c>
      <c r="G285" s="8" t="s">
        <v>197</v>
      </c>
    </row>
    <row r="286" spans="1:7" x14ac:dyDescent="0.35">
      <c r="A286" s="8" t="s">
        <v>25</v>
      </c>
      <c r="B286" s="8">
        <v>87</v>
      </c>
      <c r="C286" s="8">
        <v>141</v>
      </c>
      <c r="D286" s="8">
        <v>141</v>
      </c>
      <c r="E286" s="9">
        <v>1150</v>
      </c>
      <c r="F286" s="8" t="s">
        <v>12</v>
      </c>
      <c r="G286" s="10">
        <v>43679</v>
      </c>
    </row>
    <row r="287" spans="1:7" x14ac:dyDescent="0.35">
      <c r="A287" s="8" t="s">
        <v>26</v>
      </c>
      <c r="B287" s="8">
        <v>3</v>
      </c>
      <c r="C287" s="8" t="s">
        <v>155</v>
      </c>
      <c r="D287" s="8" t="s">
        <v>155</v>
      </c>
      <c r="E287" s="8" t="s">
        <v>198</v>
      </c>
      <c r="F287" s="8" t="s">
        <v>19</v>
      </c>
      <c r="G287" s="8" t="s">
        <v>199</v>
      </c>
    </row>
    <row r="288" spans="1:7" x14ac:dyDescent="0.35">
      <c r="A288" s="8" t="s">
        <v>30</v>
      </c>
      <c r="B288" s="8">
        <v>99</v>
      </c>
      <c r="C288" s="8">
        <v>105</v>
      </c>
      <c r="D288" s="8">
        <v>105</v>
      </c>
      <c r="E288" s="9">
        <v>1085</v>
      </c>
      <c r="F288" s="8" t="s">
        <v>12</v>
      </c>
      <c r="G288" s="10">
        <v>43742</v>
      </c>
    </row>
    <row r="289" spans="1:7" x14ac:dyDescent="0.35">
      <c r="A289" s="8" t="s">
        <v>54</v>
      </c>
      <c r="B289" s="9">
        <v>1860</v>
      </c>
      <c r="C289" s="8">
        <v>931</v>
      </c>
      <c r="D289" s="8">
        <v>931</v>
      </c>
      <c r="E289" s="9">
        <v>6010</v>
      </c>
      <c r="F289" s="8" t="s">
        <v>12</v>
      </c>
      <c r="G289" s="10">
        <v>43621</v>
      </c>
    </row>
    <row r="290" spans="1:7" x14ac:dyDescent="0.35">
      <c r="A290" s="8" t="s">
        <v>31</v>
      </c>
      <c r="B290" s="8">
        <v>1</v>
      </c>
      <c r="C290" s="8" t="s">
        <v>32</v>
      </c>
      <c r="D290" s="8" t="s">
        <v>32</v>
      </c>
      <c r="E290" s="8" t="s">
        <v>18</v>
      </c>
      <c r="F290" s="8" t="s">
        <v>19</v>
      </c>
      <c r="G290" s="8" t="s">
        <v>200</v>
      </c>
    </row>
    <row r="291" spans="1:7" x14ac:dyDescent="0.35">
      <c r="A291" s="8" t="s">
        <v>35</v>
      </c>
      <c r="B291" s="8">
        <v>394</v>
      </c>
      <c r="C291" s="9">
        <v>1536</v>
      </c>
      <c r="D291" s="9">
        <v>1536</v>
      </c>
      <c r="E291" s="9">
        <v>8658</v>
      </c>
      <c r="F291" s="8" t="s">
        <v>12</v>
      </c>
      <c r="G291" s="10">
        <v>43591</v>
      </c>
    </row>
    <row r="292" spans="1:7" x14ac:dyDescent="0.35">
      <c r="A292" s="8" t="s">
        <v>36</v>
      </c>
      <c r="B292" s="9">
        <v>1024</v>
      </c>
      <c r="C292" s="9">
        <v>1140</v>
      </c>
      <c r="D292" s="9">
        <v>1140</v>
      </c>
      <c r="E292" s="9">
        <v>9065</v>
      </c>
      <c r="F292" s="8" t="s">
        <v>12</v>
      </c>
      <c r="G292" s="8" t="s">
        <v>116</v>
      </c>
    </row>
    <row r="293" spans="1:7" x14ac:dyDescent="0.35">
      <c r="A293" s="8" t="s">
        <v>37</v>
      </c>
      <c r="B293" s="8">
        <v>200</v>
      </c>
      <c r="C293" s="8">
        <v>361</v>
      </c>
      <c r="D293" s="8">
        <v>361</v>
      </c>
      <c r="E293" s="9">
        <v>3437</v>
      </c>
      <c r="F293" s="8" t="s">
        <v>12</v>
      </c>
      <c r="G293" s="10">
        <v>43713</v>
      </c>
    </row>
    <row r="294" spans="1:7" x14ac:dyDescent="0.35">
      <c r="A294" s="8" t="s">
        <v>38</v>
      </c>
      <c r="B294" s="9">
        <v>6063</v>
      </c>
      <c r="C294" s="9">
        <v>8296</v>
      </c>
      <c r="D294" s="9">
        <v>8296</v>
      </c>
      <c r="E294" s="9">
        <v>75695</v>
      </c>
      <c r="F294" s="8" t="s">
        <v>12</v>
      </c>
      <c r="G294" s="10">
        <v>43709</v>
      </c>
    </row>
    <row r="295" spans="1:7" x14ac:dyDescent="0.35">
      <c r="A295" s="8" t="s">
        <v>39</v>
      </c>
      <c r="B295" s="8">
        <v>1</v>
      </c>
      <c r="C295" s="8" t="s">
        <v>32</v>
      </c>
      <c r="D295" s="8" t="s">
        <v>32</v>
      </c>
      <c r="E295" s="8" t="s">
        <v>70</v>
      </c>
      <c r="F295" s="8" t="s">
        <v>19</v>
      </c>
      <c r="G295" s="8" t="s">
        <v>201</v>
      </c>
    </row>
    <row r="296" spans="1:7" x14ac:dyDescent="0.35">
      <c r="A296" s="8" t="s">
        <v>43</v>
      </c>
      <c r="B296" s="8">
        <v>6</v>
      </c>
      <c r="C296" s="8" t="s">
        <v>27</v>
      </c>
      <c r="D296" s="8" t="s">
        <v>27</v>
      </c>
      <c r="E296" s="8" t="s">
        <v>202</v>
      </c>
      <c r="F296" s="8" t="s">
        <v>19</v>
      </c>
      <c r="G296" s="8" t="s">
        <v>186</v>
      </c>
    </row>
    <row r="297" spans="1:7" x14ac:dyDescent="0.35">
      <c r="A297" s="8" t="s">
        <v>47</v>
      </c>
      <c r="B297" s="9">
        <v>8988</v>
      </c>
      <c r="C297" s="9">
        <v>8784</v>
      </c>
      <c r="D297" s="9">
        <v>8784</v>
      </c>
      <c r="E297" s="9">
        <v>84972</v>
      </c>
      <c r="F297" s="8" t="s">
        <v>12</v>
      </c>
      <c r="G297" s="10">
        <v>43715</v>
      </c>
    </row>
    <row r="298" spans="1:7" x14ac:dyDescent="0.35">
      <c r="A298" s="8" t="s">
        <v>48</v>
      </c>
      <c r="B298" s="9">
        <v>1547</v>
      </c>
      <c r="C298" s="8">
        <v>389</v>
      </c>
      <c r="D298" s="8">
        <v>389</v>
      </c>
      <c r="E298" s="9">
        <v>3322</v>
      </c>
      <c r="F298" s="8" t="s">
        <v>12</v>
      </c>
      <c r="G298" s="10">
        <v>43682</v>
      </c>
    </row>
    <row r="299" spans="1:7" x14ac:dyDescent="0.35">
      <c r="A299" s="8" t="s">
        <v>49</v>
      </c>
      <c r="B299" s="8">
        <v>1</v>
      </c>
      <c r="C299" s="8" t="s">
        <v>66</v>
      </c>
      <c r="D299" s="8" t="s">
        <v>66</v>
      </c>
      <c r="E299" s="8" t="s">
        <v>32</v>
      </c>
      <c r="F299" s="8" t="s">
        <v>19</v>
      </c>
      <c r="G299" s="8" t="s">
        <v>117</v>
      </c>
    </row>
    <row r="300" spans="1:7" x14ac:dyDescent="0.35">
      <c r="A300" s="8" t="s">
        <v>53</v>
      </c>
      <c r="B300" s="9">
        <v>27677</v>
      </c>
      <c r="C300" s="9">
        <v>31161</v>
      </c>
      <c r="D300" s="9">
        <v>31161</v>
      </c>
      <c r="E300" s="9">
        <v>308541</v>
      </c>
      <c r="F300" s="8" t="s">
        <v>12</v>
      </c>
      <c r="G300" s="10">
        <v>43717</v>
      </c>
    </row>
    <row r="301" spans="1:7" x14ac:dyDescent="0.35">
      <c r="A301" s="8" t="s">
        <v>176</v>
      </c>
      <c r="B301" s="8">
        <v>103</v>
      </c>
      <c r="C301" s="8">
        <v>18</v>
      </c>
      <c r="D301" s="8">
        <v>18</v>
      </c>
      <c r="E301" s="8">
        <v>223</v>
      </c>
      <c r="F301" s="8" t="s">
        <v>12</v>
      </c>
      <c r="G301" s="10">
        <v>43804</v>
      </c>
    </row>
    <row r="302" spans="1:7" x14ac:dyDescent="0.35">
      <c r="A302" s="8" t="s">
        <v>55</v>
      </c>
      <c r="B302" s="9">
        <v>2346</v>
      </c>
      <c r="C302" s="9">
        <v>3153</v>
      </c>
      <c r="D302" s="9">
        <v>3153</v>
      </c>
      <c r="E302" s="9">
        <v>31627</v>
      </c>
      <c r="F302" s="8" t="s">
        <v>12</v>
      </c>
      <c r="G302" s="8" t="s">
        <v>99</v>
      </c>
    </row>
    <row r="303" spans="1:7" x14ac:dyDescent="0.35">
      <c r="A303" s="8" t="s">
        <v>57</v>
      </c>
      <c r="B303" s="9">
        <v>1787</v>
      </c>
      <c r="C303" s="9">
        <v>1700</v>
      </c>
      <c r="D303" s="9">
        <v>1700</v>
      </c>
      <c r="E303" s="9">
        <v>82780</v>
      </c>
      <c r="F303" s="8" t="s">
        <v>12</v>
      </c>
      <c r="G303" s="11">
        <v>17715</v>
      </c>
    </row>
    <row r="304" spans="1:7" x14ac:dyDescent="0.35">
      <c r="A304" s="8" t="s">
        <v>58</v>
      </c>
      <c r="B304" s="9">
        <v>32054</v>
      </c>
      <c r="C304" s="9">
        <v>37625</v>
      </c>
      <c r="D304" s="9">
        <v>37625</v>
      </c>
      <c r="E304" s="9">
        <v>432459</v>
      </c>
      <c r="F304" s="8" t="s">
        <v>12</v>
      </c>
      <c r="G304" s="10">
        <v>43774</v>
      </c>
    </row>
    <row r="305" spans="1:7" x14ac:dyDescent="0.35">
      <c r="A305" s="8" t="s">
        <v>59</v>
      </c>
      <c r="B305" s="8">
        <v>3</v>
      </c>
      <c r="C305" s="8" t="s">
        <v>33</v>
      </c>
      <c r="D305" s="8" t="s">
        <v>33</v>
      </c>
      <c r="E305" s="8" t="s">
        <v>203</v>
      </c>
      <c r="F305" s="8" t="s">
        <v>19</v>
      </c>
      <c r="G305" s="8" t="s">
        <v>204</v>
      </c>
    </row>
    <row r="306" spans="1:7" x14ac:dyDescent="0.35">
      <c r="A306" s="8" t="s">
        <v>63</v>
      </c>
      <c r="B306" s="8">
        <v>2</v>
      </c>
      <c r="C306" s="8" t="s">
        <v>32</v>
      </c>
      <c r="D306" s="8" t="s">
        <v>32</v>
      </c>
      <c r="E306" s="8" t="s">
        <v>189</v>
      </c>
      <c r="F306" s="8" t="s">
        <v>19</v>
      </c>
      <c r="G306" s="8" t="s">
        <v>205</v>
      </c>
    </row>
    <row r="307" spans="1:7" x14ac:dyDescent="0.35">
      <c r="A307" s="8" t="s">
        <v>65</v>
      </c>
      <c r="B307" s="8">
        <v>4</v>
      </c>
      <c r="C307" s="8" t="s">
        <v>18</v>
      </c>
      <c r="D307" s="8" t="s">
        <v>18</v>
      </c>
      <c r="E307" s="8" t="s">
        <v>206</v>
      </c>
      <c r="F307" s="8" t="s">
        <v>19</v>
      </c>
      <c r="G307" s="8" t="s">
        <v>207</v>
      </c>
    </row>
    <row r="308" spans="1:7" x14ac:dyDescent="0.35">
      <c r="A308" s="8" t="s">
        <v>69</v>
      </c>
      <c r="B308" s="8">
        <v>2</v>
      </c>
      <c r="C308" s="8" t="s">
        <v>17</v>
      </c>
      <c r="D308" s="8" t="s">
        <v>17</v>
      </c>
      <c r="E308" s="8" t="s">
        <v>208</v>
      </c>
      <c r="F308" s="8" t="s">
        <v>19</v>
      </c>
      <c r="G308" s="8" t="s">
        <v>209</v>
      </c>
    </row>
    <row r="309" spans="1:7" x14ac:dyDescent="0.35">
      <c r="A309" s="8" t="s">
        <v>73</v>
      </c>
      <c r="B309" s="8" t="s">
        <v>64</v>
      </c>
      <c r="C309" s="8" t="s">
        <v>64</v>
      </c>
      <c r="D309" s="8" t="s">
        <v>64</v>
      </c>
      <c r="E309" s="8" t="s">
        <v>64</v>
      </c>
      <c r="F309" s="8" t="s">
        <v>64</v>
      </c>
      <c r="G309" s="8" t="s">
        <v>64</v>
      </c>
    </row>
    <row r="310" spans="1:7" x14ac:dyDescent="0.35">
      <c r="A310" s="12" t="s">
        <v>74</v>
      </c>
      <c r="B310" s="13">
        <v>32063</v>
      </c>
      <c r="C310" s="13">
        <v>37635</v>
      </c>
      <c r="D310" s="13">
        <v>37635</v>
      </c>
      <c r="E310" s="13">
        <v>432941</v>
      </c>
      <c r="F310" s="12" t="s">
        <v>12</v>
      </c>
      <c r="G310" s="14">
        <v>43774</v>
      </c>
    </row>
    <row r="311" spans="1:7" ht="15" customHeight="1" x14ac:dyDescent="0.35">
      <c r="A311" s="39">
        <v>2017</v>
      </c>
      <c r="B311" s="39"/>
      <c r="C311" s="39"/>
      <c r="D311" s="39"/>
      <c r="E311" s="39"/>
      <c r="F311" s="39"/>
      <c r="G311" s="39"/>
    </row>
    <row r="312" spans="1:7" x14ac:dyDescent="0.35">
      <c r="A312" s="8" t="s">
        <v>11</v>
      </c>
      <c r="B312" s="9">
        <v>5920</v>
      </c>
      <c r="C312" s="9">
        <v>6999</v>
      </c>
      <c r="D312" s="9">
        <v>6999</v>
      </c>
      <c r="E312" s="9">
        <v>108557</v>
      </c>
      <c r="F312" s="8" t="s">
        <v>12</v>
      </c>
      <c r="G312" s="10">
        <v>43600</v>
      </c>
    </row>
    <row r="313" spans="1:7" x14ac:dyDescent="0.35">
      <c r="A313" s="8" t="s">
        <v>13</v>
      </c>
      <c r="B313" s="8">
        <v>48</v>
      </c>
      <c r="C313" s="8">
        <v>49</v>
      </c>
      <c r="D313" s="8">
        <v>49</v>
      </c>
      <c r="E313" s="8">
        <v>410</v>
      </c>
      <c r="F313" s="8" t="s">
        <v>12</v>
      </c>
      <c r="G313" s="10">
        <v>43681</v>
      </c>
    </row>
    <row r="314" spans="1:7" x14ac:dyDescent="0.35">
      <c r="A314" s="8" t="s">
        <v>14</v>
      </c>
      <c r="B314" s="8">
        <v>329</v>
      </c>
      <c r="C314" s="9">
        <v>1590</v>
      </c>
      <c r="D314" s="9">
        <v>1590</v>
      </c>
      <c r="E314" s="9">
        <v>8999</v>
      </c>
      <c r="F314" s="8" t="s">
        <v>12</v>
      </c>
      <c r="G314" s="10">
        <v>43592</v>
      </c>
    </row>
    <row r="315" spans="1:7" x14ac:dyDescent="0.35">
      <c r="A315" s="8" t="s">
        <v>15</v>
      </c>
      <c r="B315" s="8">
        <v>603</v>
      </c>
      <c r="C315" s="8">
        <v>800</v>
      </c>
      <c r="D315" s="8">
        <v>800</v>
      </c>
      <c r="E315" s="9">
        <v>4488</v>
      </c>
      <c r="F315" s="8" t="s">
        <v>12</v>
      </c>
      <c r="G315" s="10">
        <v>43591</v>
      </c>
    </row>
    <row r="316" spans="1:7" x14ac:dyDescent="0.35">
      <c r="A316" s="8" t="s">
        <v>16</v>
      </c>
      <c r="B316" s="8">
        <v>3</v>
      </c>
      <c r="C316" s="8" t="s">
        <v>122</v>
      </c>
      <c r="D316" s="8" t="s">
        <v>122</v>
      </c>
      <c r="E316" s="8" t="s">
        <v>210</v>
      </c>
      <c r="F316" s="8" t="s">
        <v>19</v>
      </c>
      <c r="G316" s="8" t="s">
        <v>211</v>
      </c>
    </row>
    <row r="317" spans="1:7" x14ac:dyDescent="0.35">
      <c r="A317" s="8" t="s">
        <v>21</v>
      </c>
      <c r="B317" s="8">
        <v>21</v>
      </c>
      <c r="C317" s="8">
        <v>47</v>
      </c>
      <c r="D317" s="8">
        <v>47</v>
      </c>
      <c r="E317" s="8">
        <v>533</v>
      </c>
      <c r="F317" s="8" t="s">
        <v>12</v>
      </c>
      <c r="G317" s="10">
        <v>43772</v>
      </c>
    </row>
    <row r="318" spans="1:7" x14ac:dyDescent="0.35">
      <c r="A318" s="8" t="s">
        <v>22</v>
      </c>
      <c r="B318" s="8">
        <v>1</v>
      </c>
      <c r="C318" s="8" t="s">
        <v>17</v>
      </c>
      <c r="D318" s="8" t="s">
        <v>17</v>
      </c>
      <c r="E318" s="8" t="s">
        <v>212</v>
      </c>
      <c r="F318" s="8" t="s">
        <v>19</v>
      </c>
      <c r="G318" s="8" t="s">
        <v>93</v>
      </c>
    </row>
    <row r="319" spans="1:7" x14ac:dyDescent="0.35">
      <c r="A319" s="8" t="s">
        <v>25</v>
      </c>
      <c r="B319" s="8">
        <v>70</v>
      </c>
      <c r="C319" s="8">
        <v>156</v>
      </c>
      <c r="D319" s="8">
        <v>156</v>
      </c>
      <c r="E319" s="9">
        <v>1205</v>
      </c>
      <c r="F319" s="8" t="s">
        <v>12</v>
      </c>
      <c r="G319" s="10">
        <v>43653</v>
      </c>
    </row>
    <row r="320" spans="1:7" x14ac:dyDescent="0.35">
      <c r="A320" s="8" t="s">
        <v>26</v>
      </c>
      <c r="B320" s="8">
        <v>6</v>
      </c>
      <c r="C320" s="8" t="s">
        <v>106</v>
      </c>
      <c r="D320" s="8" t="s">
        <v>106</v>
      </c>
      <c r="E320" s="8" t="s">
        <v>213</v>
      </c>
      <c r="F320" s="8" t="s">
        <v>19</v>
      </c>
      <c r="G320" s="8" t="s">
        <v>214</v>
      </c>
    </row>
    <row r="321" spans="1:7" x14ac:dyDescent="0.35">
      <c r="A321" s="8" t="s">
        <v>30</v>
      </c>
      <c r="B321" s="8">
        <v>79</v>
      </c>
      <c r="C321" s="8">
        <v>102</v>
      </c>
      <c r="D321" s="8">
        <v>102</v>
      </c>
      <c r="E321" s="8">
        <v>545</v>
      </c>
      <c r="F321" s="8" t="s">
        <v>12</v>
      </c>
      <c r="G321" s="10">
        <v>43588</v>
      </c>
    </row>
    <row r="322" spans="1:7" x14ac:dyDescent="0.35">
      <c r="A322" s="8" t="s">
        <v>54</v>
      </c>
      <c r="B322" s="9">
        <v>1980</v>
      </c>
      <c r="C322" s="8">
        <v>931</v>
      </c>
      <c r="D322" s="8">
        <v>931</v>
      </c>
      <c r="E322" s="9">
        <v>6363</v>
      </c>
      <c r="F322" s="8" t="s">
        <v>12</v>
      </c>
      <c r="G322" s="10">
        <v>43624</v>
      </c>
    </row>
    <row r="323" spans="1:7" x14ac:dyDescent="0.35">
      <c r="A323" s="8" t="s">
        <v>31</v>
      </c>
      <c r="B323" s="8">
        <v>1</v>
      </c>
      <c r="C323" s="8" t="s">
        <v>32</v>
      </c>
      <c r="D323" s="8" t="s">
        <v>32</v>
      </c>
      <c r="E323" s="8" t="s">
        <v>18</v>
      </c>
      <c r="F323" s="8" t="s">
        <v>19</v>
      </c>
      <c r="G323" s="8" t="s">
        <v>215</v>
      </c>
    </row>
    <row r="324" spans="1:7" x14ac:dyDescent="0.35">
      <c r="A324" s="8" t="s">
        <v>35</v>
      </c>
      <c r="B324" s="8">
        <v>404</v>
      </c>
      <c r="C324" s="9">
        <v>1775</v>
      </c>
      <c r="D324" s="9">
        <v>1775</v>
      </c>
      <c r="E324" s="9">
        <v>10278</v>
      </c>
      <c r="F324" s="8" t="s">
        <v>12</v>
      </c>
      <c r="G324" s="10">
        <v>43593</v>
      </c>
    </row>
    <row r="325" spans="1:7" x14ac:dyDescent="0.35">
      <c r="A325" s="8" t="s">
        <v>36</v>
      </c>
      <c r="B325" s="9">
        <v>1069</v>
      </c>
      <c r="C325" s="9">
        <v>1163</v>
      </c>
      <c r="D325" s="9">
        <v>1163</v>
      </c>
      <c r="E325" s="9">
        <v>8376</v>
      </c>
      <c r="F325" s="8" t="s">
        <v>12</v>
      </c>
      <c r="G325" s="10">
        <v>43648</v>
      </c>
    </row>
    <row r="326" spans="1:7" x14ac:dyDescent="0.35">
      <c r="A326" s="8" t="s">
        <v>37</v>
      </c>
      <c r="B326" s="8">
        <v>177</v>
      </c>
      <c r="C326" s="8">
        <v>306</v>
      </c>
      <c r="D326" s="8">
        <v>306</v>
      </c>
      <c r="E326" s="9">
        <v>2915</v>
      </c>
      <c r="F326" s="8" t="s">
        <v>12</v>
      </c>
      <c r="G326" s="10">
        <v>43713</v>
      </c>
    </row>
    <row r="327" spans="1:7" x14ac:dyDescent="0.35">
      <c r="A327" s="8" t="s">
        <v>38</v>
      </c>
      <c r="B327" s="9">
        <v>5850</v>
      </c>
      <c r="C327" s="9">
        <v>8877</v>
      </c>
      <c r="D327" s="9">
        <v>8877</v>
      </c>
      <c r="E327" s="9">
        <v>79009</v>
      </c>
      <c r="F327" s="8" t="s">
        <v>12</v>
      </c>
      <c r="G327" s="10">
        <v>43686</v>
      </c>
    </row>
    <row r="328" spans="1:7" x14ac:dyDescent="0.35">
      <c r="A328" s="8" t="s">
        <v>39</v>
      </c>
      <c r="B328" s="8">
        <v>1</v>
      </c>
      <c r="C328" s="8" t="s">
        <v>33</v>
      </c>
      <c r="D328" s="8" t="s">
        <v>33</v>
      </c>
      <c r="E328" s="8" t="s">
        <v>216</v>
      </c>
      <c r="F328" s="8" t="s">
        <v>19</v>
      </c>
      <c r="G328" s="8" t="s">
        <v>217</v>
      </c>
    </row>
    <row r="329" spans="1:7" x14ac:dyDescent="0.35">
      <c r="A329" s="8" t="s">
        <v>43</v>
      </c>
      <c r="B329" s="8">
        <v>4</v>
      </c>
      <c r="C329" s="8" t="s">
        <v>77</v>
      </c>
      <c r="D329" s="8" t="s">
        <v>77</v>
      </c>
      <c r="E329" s="8" t="s">
        <v>181</v>
      </c>
      <c r="F329" s="8" t="s">
        <v>19</v>
      </c>
      <c r="G329" s="8" t="s">
        <v>218</v>
      </c>
    </row>
    <row r="330" spans="1:7" x14ac:dyDescent="0.35">
      <c r="A330" s="8" t="s">
        <v>47</v>
      </c>
      <c r="B330" s="9">
        <v>8262</v>
      </c>
      <c r="C330" s="9">
        <v>8869</v>
      </c>
      <c r="D330" s="9">
        <v>8869</v>
      </c>
      <c r="E330" s="9">
        <v>90881</v>
      </c>
      <c r="F330" s="8" t="s">
        <v>12</v>
      </c>
      <c r="G330" s="10">
        <v>43740</v>
      </c>
    </row>
    <row r="331" spans="1:7" x14ac:dyDescent="0.35">
      <c r="A331" s="8" t="s">
        <v>48</v>
      </c>
      <c r="B331" s="9">
        <v>1578</v>
      </c>
      <c r="C331" s="8">
        <v>369</v>
      </c>
      <c r="D331" s="8">
        <v>369</v>
      </c>
      <c r="E331" s="9">
        <v>3355</v>
      </c>
      <c r="F331" s="8" t="s">
        <v>12</v>
      </c>
      <c r="G331" s="10">
        <v>43709</v>
      </c>
    </row>
    <row r="332" spans="1:7" x14ac:dyDescent="0.35">
      <c r="A332" s="8" t="s">
        <v>49</v>
      </c>
      <c r="B332" s="8">
        <v>2</v>
      </c>
      <c r="C332" s="8" t="s">
        <v>122</v>
      </c>
      <c r="D332" s="8" t="s">
        <v>122</v>
      </c>
      <c r="E332" s="8" t="s">
        <v>219</v>
      </c>
      <c r="F332" s="8" t="s">
        <v>19</v>
      </c>
      <c r="G332" s="8" t="s">
        <v>92</v>
      </c>
    </row>
    <row r="333" spans="1:7" x14ac:dyDescent="0.35">
      <c r="A333" s="8" t="s">
        <v>53</v>
      </c>
      <c r="B333" s="9">
        <v>26408</v>
      </c>
      <c r="C333" s="9">
        <v>32117</v>
      </c>
      <c r="D333" s="9">
        <v>32117</v>
      </c>
      <c r="E333" s="9">
        <v>326632</v>
      </c>
      <c r="F333" s="8" t="s">
        <v>12</v>
      </c>
      <c r="G333" s="10">
        <v>43740</v>
      </c>
    </row>
    <row r="334" spans="1:7" x14ac:dyDescent="0.35">
      <c r="A334" s="8" t="s">
        <v>176</v>
      </c>
      <c r="B334" s="8">
        <v>65</v>
      </c>
      <c r="C334" s="8">
        <v>59</v>
      </c>
      <c r="D334" s="8">
        <v>59</v>
      </c>
      <c r="E334" s="8">
        <v>393</v>
      </c>
      <c r="F334" s="8" t="s">
        <v>12</v>
      </c>
      <c r="G334" s="10">
        <v>43622</v>
      </c>
    </row>
    <row r="335" spans="1:7" x14ac:dyDescent="0.35">
      <c r="A335" s="8" t="s">
        <v>55</v>
      </c>
      <c r="B335" s="9">
        <v>2581</v>
      </c>
      <c r="C335" s="9">
        <v>3485</v>
      </c>
      <c r="D335" s="9">
        <v>3485</v>
      </c>
      <c r="E335" s="9">
        <v>35426</v>
      </c>
      <c r="F335" s="8" t="s">
        <v>12</v>
      </c>
      <c r="G335" s="10">
        <v>43740</v>
      </c>
    </row>
    <row r="336" spans="1:7" x14ac:dyDescent="0.35">
      <c r="A336" s="8" t="s">
        <v>57</v>
      </c>
      <c r="B336" s="9">
        <v>1677</v>
      </c>
      <c r="C336" s="9">
        <v>1792</v>
      </c>
      <c r="D336" s="9">
        <v>1792</v>
      </c>
      <c r="E336" s="9">
        <v>94730</v>
      </c>
      <c r="F336" s="8" t="s">
        <v>12</v>
      </c>
      <c r="G336" s="11">
        <v>19238</v>
      </c>
    </row>
    <row r="337" spans="1:7" x14ac:dyDescent="0.35">
      <c r="A337" s="8" t="s">
        <v>58</v>
      </c>
      <c r="B337" s="9">
        <v>30890</v>
      </c>
      <c r="C337" s="9">
        <v>39167</v>
      </c>
      <c r="D337" s="9">
        <v>39167</v>
      </c>
      <c r="E337" s="9">
        <v>466892</v>
      </c>
      <c r="F337" s="8" t="s">
        <v>12</v>
      </c>
      <c r="G337" s="10">
        <v>43778</v>
      </c>
    </row>
    <row r="338" spans="1:7" x14ac:dyDescent="0.35">
      <c r="A338" s="8" t="s">
        <v>59</v>
      </c>
      <c r="B338" s="8">
        <v>3</v>
      </c>
      <c r="C338" s="8" t="s">
        <v>70</v>
      </c>
      <c r="D338" s="8" t="s">
        <v>70</v>
      </c>
      <c r="E338" s="8" t="s">
        <v>206</v>
      </c>
      <c r="F338" s="8" t="s">
        <v>19</v>
      </c>
      <c r="G338" s="8" t="s">
        <v>220</v>
      </c>
    </row>
    <row r="339" spans="1:7" x14ac:dyDescent="0.35">
      <c r="A339" s="8" t="s">
        <v>63</v>
      </c>
      <c r="B339" s="8" t="s">
        <v>64</v>
      </c>
      <c r="C339" s="8" t="s">
        <v>64</v>
      </c>
      <c r="D339" s="8" t="s">
        <v>64</v>
      </c>
      <c r="E339" s="8" t="s">
        <v>64</v>
      </c>
      <c r="F339" s="8" t="s">
        <v>64</v>
      </c>
      <c r="G339" s="8" t="s">
        <v>64</v>
      </c>
    </row>
    <row r="340" spans="1:7" x14ac:dyDescent="0.35">
      <c r="A340" s="8" t="s">
        <v>65</v>
      </c>
      <c r="B340" s="8">
        <v>2</v>
      </c>
      <c r="C340" s="8" t="s">
        <v>142</v>
      </c>
      <c r="D340" s="8" t="s">
        <v>142</v>
      </c>
      <c r="E340" s="8" t="s">
        <v>221</v>
      </c>
      <c r="F340" s="8" t="s">
        <v>19</v>
      </c>
      <c r="G340" s="8" t="s">
        <v>222</v>
      </c>
    </row>
    <row r="341" spans="1:7" x14ac:dyDescent="0.35">
      <c r="A341" s="8" t="s">
        <v>69</v>
      </c>
      <c r="B341" s="8">
        <v>1</v>
      </c>
      <c r="C341" s="8" t="s">
        <v>77</v>
      </c>
      <c r="D341" s="8" t="s">
        <v>77</v>
      </c>
      <c r="E341" s="8" t="s">
        <v>223</v>
      </c>
      <c r="F341" s="8" t="s">
        <v>19</v>
      </c>
      <c r="G341" s="8" t="s">
        <v>224</v>
      </c>
    </row>
    <row r="342" spans="1:7" x14ac:dyDescent="0.35">
      <c r="A342" s="8" t="s">
        <v>73</v>
      </c>
      <c r="B342" s="8" t="s">
        <v>64</v>
      </c>
      <c r="C342" s="8" t="s">
        <v>64</v>
      </c>
      <c r="D342" s="8" t="s">
        <v>64</v>
      </c>
      <c r="E342" s="8" t="s">
        <v>64</v>
      </c>
      <c r="F342" s="8" t="s">
        <v>64</v>
      </c>
      <c r="G342" s="8" t="s">
        <v>64</v>
      </c>
    </row>
    <row r="343" spans="1:7" x14ac:dyDescent="0.35">
      <c r="A343" s="12" t="s">
        <v>74</v>
      </c>
      <c r="B343" s="13">
        <v>30895</v>
      </c>
      <c r="C343" s="13">
        <v>39176</v>
      </c>
      <c r="D343" s="13">
        <v>39176</v>
      </c>
      <c r="E343" s="13">
        <v>467101</v>
      </c>
      <c r="F343" s="12" t="s">
        <v>12</v>
      </c>
      <c r="G343" s="14">
        <v>43778</v>
      </c>
    </row>
    <row r="344" spans="1:7" ht="15" customHeight="1" x14ac:dyDescent="0.35">
      <c r="A344" s="39">
        <v>2018</v>
      </c>
      <c r="B344" s="39"/>
      <c r="C344" s="39"/>
      <c r="D344" s="39"/>
      <c r="E344" s="39"/>
      <c r="F344" s="39"/>
      <c r="G344" s="39"/>
    </row>
    <row r="345" spans="1:7" x14ac:dyDescent="0.35">
      <c r="A345" s="8" t="s">
        <v>11</v>
      </c>
      <c r="B345" s="9">
        <v>5749</v>
      </c>
      <c r="C345" s="9">
        <v>7241</v>
      </c>
      <c r="D345" s="9">
        <v>7241</v>
      </c>
      <c r="E345" s="9">
        <v>139368</v>
      </c>
      <c r="F345" s="8" t="s">
        <v>12</v>
      </c>
      <c r="G345" s="10">
        <v>43515</v>
      </c>
    </row>
    <row r="346" spans="1:7" x14ac:dyDescent="0.35">
      <c r="A346" s="8" t="s">
        <v>13</v>
      </c>
      <c r="B346" s="8">
        <v>20</v>
      </c>
      <c r="C346" s="8" t="s">
        <v>225</v>
      </c>
      <c r="D346" s="8" t="s">
        <v>225</v>
      </c>
      <c r="E346" s="8" t="s">
        <v>226</v>
      </c>
      <c r="F346" s="8" t="s">
        <v>19</v>
      </c>
      <c r="G346" s="8" t="s">
        <v>227</v>
      </c>
    </row>
    <row r="347" spans="1:7" x14ac:dyDescent="0.35">
      <c r="A347" s="8" t="s">
        <v>14</v>
      </c>
      <c r="B347" s="8">
        <v>208</v>
      </c>
      <c r="C347" s="9">
        <v>1102</v>
      </c>
      <c r="D347" s="9">
        <v>1102</v>
      </c>
      <c r="E347" s="9">
        <v>10320</v>
      </c>
      <c r="F347" s="8" t="s">
        <v>12</v>
      </c>
      <c r="G347" s="10">
        <v>43712</v>
      </c>
    </row>
    <row r="348" spans="1:7" x14ac:dyDescent="0.35">
      <c r="A348" s="8" t="s">
        <v>15</v>
      </c>
      <c r="B348" s="8">
        <v>618</v>
      </c>
      <c r="C348" s="9">
        <v>1014</v>
      </c>
      <c r="D348" s="9">
        <v>1014</v>
      </c>
      <c r="E348" s="9">
        <v>6038</v>
      </c>
      <c r="F348" s="8" t="s">
        <v>12</v>
      </c>
      <c r="G348" s="8" t="s">
        <v>228</v>
      </c>
    </row>
    <row r="349" spans="1:7" x14ac:dyDescent="0.35">
      <c r="A349" s="8" t="s">
        <v>16</v>
      </c>
      <c r="B349" s="8">
        <v>2</v>
      </c>
      <c r="C349" s="8" t="s">
        <v>142</v>
      </c>
      <c r="D349" s="8" t="s">
        <v>142</v>
      </c>
      <c r="E349" s="8" t="s">
        <v>229</v>
      </c>
      <c r="F349" s="8" t="s">
        <v>19</v>
      </c>
      <c r="G349" s="8" t="s">
        <v>230</v>
      </c>
    </row>
    <row r="350" spans="1:7" x14ac:dyDescent="0.35">
      <c r="A350" s="8" t="s">
        <v>21</v>
      </c>
      <c r="B350" s="8">
        <v>10</v>
      </c>
      <c r="C350" s="8" t="s">
        <v>231</v>
      </c>
      <c r="D350" s="8" t="s">
        <v>231</v>
      </c>
      <c r="E350" s="8" t="s">
        <v>232</v>
      </c>
      <c r="F350" s="8" t="s">
        <v>19</v>
      </c>
      <c r="G350" s="8" t="s">
        <v>137</v>
      </c>
    </row>
    <row r="351" spans="1:7" x14ac:dyDescent="0.35">
      <c r="A351" s="8" t="s">
        <v>22</v>
      </c>
      <c r="B351" s="8">
        <v>2</v>
      </c>
      <c r="C351" s="8" t="s">
        <v>17</v>
      </c>
      <c r="D351" s="8" t="s">
        <v>17</v>
      </c>
      <c r="E351" s="8" t="s">
        <v>118</v>
      </c>
      <c r="F351" s="8" t="s">
        <v>19</v>
      </c>
      <c r="G351" s="8" t="s">
        <v>233</v>
      </c>
    </row>
    <row r="352" spans="1:7" x14ac:dyDescent="0.35">
      <c r="A352" s="8" t="s">
        <v>25</v>
      </c>
      <c r="B352" s="8">
        <v>26</v>
      </c>
      <c r="C352" s="8">
        <v>100</v>
      </c>
      <c r="D352" s="8">
        <v>100</v>
      </c>
      <c r="E352" s="8">
        <v>467</v>
      </c>
      <c r="F352" s="8" t="s">
        <v>12</v>
      </c>
      <c r="G352" s="10">
        <v>43562</v>
      </c>
    </row>
    <row r="353" spans="1:7" x14ac:dyDescent="0.35">
      <c r="A353" s="8" t="s">
        <v>26</v>
      </c>
      <c r="B353" s="8">
        <v>5</v>
      </c>
      <c r="C353" s="8" t="s">
        <v>234</v>
      </c>
      <c r="D353" s="8" t="s">
        <v>234</v>
      </c>
      <c r="E353" s="8" t="s">
        <v>235</v>
      </c>
      <c r="F353" s="8" t="s">
        <v>19</v>
      </c>
      <c r="G353" s="8" t="s">
        <v>175</v>
      </c>
    </row>
    <row r="354" spans="1:7" x14ac:dyDescent="0.35">
      <c r="A354" s="8" t="s">
        <v>30</v>
      </c>
      <c r="B354" s="8">
        <v>51</v>
      </c>
      <c r="C354" s="8">
        <v>58</v>
      </c>
      <c r="D354" s="8">
        <v>58</v>
      </c>
      <c r="E354" s="8">
        <v>421</v>
      </c>
      <c r="F354" s="8" t="s">
        <v>12</v>
      </c>
      <c r="G354" s="10">
        <v>43649</v>
      </c>
    </row>
    <row r="355" spans="1:7" x14ac:dyDescent="0.35">
      <c r="A355" s="8" t="s">
        <v>54</v>
      </c>
      <c r="B355" s="9">
        <v>2168</v>
      </c>
      <c r="C355" s="8">
        <v>935</v>
      </c>
      <c r="D355" s="8">
        <v>935</v>
      </c>
      <c r="E355" s="9">
        <v>5893</v>
      </c>
      <c r="F355" s="8" t="s">
        <v>12</v>
      </c>
      <c r="G355" s="10">
        <v>43619</v>
      </c>
    </row>
    <row r="356" spans="1:7" x14ac:dyDescent="0.35">
      <c r="A356" s="8" t="s">
        <v>31</v>
      </c>
      <c r="B356" s="8">
        <v>1</v>
      </c>
      <c r="C356" s="8" t="s">
        <v>32</v>
      </c>
      <c r="D356" s="8" t="s">
        <v>32</v>
      </c>
      <c r="E356" s="8" t="s">
        <v>70</v>
      </c>
      <c r="F356" s="8" t="s">
        <v>19</v>
      </c>
      <c r="G356" s="8" t="s">
        <v>236</v>
      </c>
    </row>
    <row r="357" spans="1:7" x14ac:dyDescent="0.35">
      <c r="A357" s="8" t="s">
        <v>35</v>
      </c>
      <c r="B357" s="8">
        <v>473</v>
      </c>
      <c r="C357" s="9">
        <v>1892</v>
      </c>
      <c r="D357" s="9">
        <v>1892</v>
      </c>
      <c r="E357" s="9">
        <v>9666</v>
      </c>
      <c r="F357" s="8" t="s">
        <v>12</v>
      </c>
      <c r="G357" s="10">
        <v>43586</v>
      </c>
    </row>
    <row r="358" spans="1:7" x14ac:dyDescent="0.35">
      <c r="A358" s="8" t="s">
        <v>36</v>
      </c>
      <c r="B358" s="8">
        <v>889</v>
      </c>
      <c r="C358" s="9">
        <v>1082</v>
      </c>
      <c r="D358" s="9">
        <v>1082</v>
      </c>
      <c r="E358" s="9">
        <v>8552</v>
      </c>
      <c r="F358" s="8" t="s">
        <v>12</v>
      </c>
      <c r="G358" s="10">
        <v>43655</v>
      </c>
    </row>
    <row r="359" spans="1:7" x14ac:dyDescent="0.35">
      <c r="A359" s="8" t="s">
        <v>37</v>
      </c>
      <c r="B359" s="8">
        <v>183</v>
      </c>
      <c r="C359" s="8">
        <v>211</v>
      </c>
      <c r="D359" s="8">
        <v>211</v>
      </c>
      <c r="E359" s="9">
        <v>2514</v>
      </c>
      <c r="F359" s="8" t="s">
        <v>12</v>
      </c>
      <c r="G359" s="10">
        <v>43778</v>
      </c>
    </row>
    <row r="360" spans="1:7" x14ac:dyDescent="0.35">
      <c r="A360" s="8" t="s">
        <v>38</v>
      </c>
      <c r="B360" s="9">
        <v>5299</v>
      </c>
      <c r="C360" s="9">
        <v>9796</v>
      </c>
      <c r="D360" s="9">
        <v>9796</v>
      </c>
      <c r="E360" s="9">
        <v>100009</v>
      </c>
      <c r="F360" s="8" t="s">
        <v>12</v>
      </c>
      <c r="G360" s="10">
        <v>43740</v>
      </c>
    </row>
    <row r="361" spans="1:7" x14ac:dyDescent="0.35">
      <c r="A361" s="8" t="s">
        <v>39</v>
      </c>
      <c r="B361" s="8">
        <v>5</v>
      </c>
      <c r="C361" s="8" t="s">
        <v>148</v>
      </c>
      <c r="D361" s="8" t="s">
        <v>148</v>
      </c>
      <c r="E361" s="8" t="s">
        <v>237</v>
      </c>
      <c r="F361" s="8" t="s">
        <v>19</v>
      </c>
      <c r="G361" s="8" t="s">
        <v>238</v>
      </c>
    </row>
    <row r="362" spans="1:7" x14ac:dyDescent="0.35">
      <c r="A362" s="8" t="s">
        <v>43</v>
      </c>
      <c r="B362" s="8">
        <v>9</v>
      </c>
      <c r="C362" s="8" t="s">
        <v>102</v>
      </c>
      <c r="D362" s="8" t="s">
        <v>102</v>
      </c>
      <c r="E362" s="8" t="s">
        <v>239</v>
      </c>
      <c r="F362" s="8" t="s">
        <v>19</v>
      </c>
      <c r="G362" s="8" t="s">
        <v>164</v>
      </c>
    </row>
    <row r="363" spans="1:7" x14ac:dyDescent="0.35">
      <c r="A363" s="8" t="s">
        <v>47</v>
      </c>
      <c r="B363" s="9">
        <v>8079</v>
      </c>
      <c r="C363" s="9">
        <v>9272</v>
      </c>
      <c r="D363" s="9">
        <v>9272</v>
      </c>
      <c r="E363" s="9">
        <v>91971</v>
      </c>
      <c r="F363" s="8" t="s">
        <v>12</v>
      </c>
      <c r="G363" s="10">
        <v>43717</v>
      </c>
    </row>
    <row r="364" spans="1:7" x14ac:dyDescent="0.35">
      <c r="A364" s="8" t="s">
        <v>48</v>
      </c>
      <c r="B364" s="9">
        <v>1505</v>
      </c>
      <c r="C364" s="8">
        <v>374</v>
      </c>
      <c r="D364" s="8">
        <v>374</v>
      </c>
      <c r="E364" s="9">
        <v>3554</v>
      </c>
      <c r="F364" s="8" t="s">
        <v>12</v>
      </c>
      <c r="G364" s="10">
        <v>43713</v>
      </c>
    </row>
    <row r="365" spans="1:7" x14ac:dyDescent="0.35">
      <c r="A365" s="8" t="s">
        <v>49</v>
      </c>
      <c r="B365" s="8">
        <v>5</v>
      </c>
      <c r="C365" s="8" t="s">
        <v>118</v>
      </c>
      <c r="D365" s="8" t="s">
        <v>118</v>
      </c>
      <c r="E365" s="8" t="s">
        <v>114</v>
      </c>
      <c r="F365" s="8" t="s">
        <v>19</v>
      </c>
      <c r="G365" s="8" t="s">
        <v>240</v>
      </c>
    </row>
    <row r="366" spans="1:7" x14ac:dyDescent="0.35">
      <c r="A366" s="8" t="s">
        <v>53</v>
      </c>
      <c r="B366" s="9">
        <v>25307</v>
      </c>
      <c r="C366" s="9">
        <v>33284</v>
      </c>
      <c r="D366" s="9">
        <v>33284</v>
      </c>
      <c r="E366" s="9">
        <v>380360</v>
      </c>
      <c r="F366" s="8" t="s">
        <v>12</v>
      </c>
      <c r="G366" s="10">
        <v>43773</v>
      </c>
    </row>
    <row r="367" spans="1:7" x14ac:dyDescent="0.35">
      <c r="A367" s="8" t="s">
        <v>176</v>
      </c>
      <c r="B367" s="8">
        <v>17</v>
      </c>
      <c r="C367" s="8" t="s">
        <v>241</v>
      </c>
      <c r="D367" s="8" t="s">
        <v>241</v>
      </c>
      <c r="E367" s="8" t="s">
        <v>242</v>
      </c>
      <c r="F367" s="8" t="s">
        <v>19</v>
      </c>
      <c r="G367" s="8" t="s">
        <v>79</v>
      </c>
    </row>
    <row r="368" spans="1:7" x14ac:dyDescent="0.35">
      <c r="A368" s="8" t="s">
        <v>55</v>
      </c>
      <c r="B368" s="9">
        <v>2295</v>
      </c>
      <c r="C368" s="9">
        <v>3134</v>
      </c>
      <c r="D368" s="9">
        <v>3134</v>
      </c>
      <c r="E368" s="9">
        <v>39171</v>
      </c>
      <c r="F368" s="8" t="s">
        <v>12</v>
      </c>
      <c r="G368" s="10">
        <v>43804</v>
      </c>
    </row>
    <row r="369" spans="1:7" x14ac:dyDescent="0.35">
      <c r="A369" s="8" t="s">
        <v>57</v>
      </c>
      <c r="B369" s="9">
        <v>1648</v>
      </c>
      <c r="C369" s="9">
        <v>2014</v>
      </c>
      <c r="D369" s="9">
        <v>2014</v>
      </c>
      <c r="E369" s="9">
        <v>90630</v>
      </c>
      <c r="F369" s="8" t="s">
        <v>12</v>
      </c>
      <c r="G369" s="8" t="s">
        <v>243</v>
      </c>
    </row>
    <row r="370" spans="1:7" x14ac:dyDescent="0.35">
      <c r="A370" s="8" t="s">
        <v>58</v>
      </c>
      <c r="B370" s="9">
        <v>29380</v>
      </c>
      <c r="C370" s="9">
        <v>40103</v>
      </c>
      <c r="D370" s="9">
        <v>40103</v>
      </c>
      <c r="E370" s="9">
        <v>518110</v>
      </c>
      <c r="F370" s="8" t="s">
        <v>12</v>
      </c>
      <c r="G370" s="10">
        <v>43808</v>
      </c>
    </row>
    <row r="371" spans="1:7" x14ac:dyDescent="0.35">
      <c r="A371" s="8" t="s">
        <v>59</v>
      </c>
      <c r="B371" s="8">
        <v>7</v>
      </c>
      <c r="C371" s="8" t="s">
        <v>66</v>
      </c>
      <c r="D371" s="8" t="s">
        <v>66</v>
      </c>
      <c r="E371" s="8" t="s">
        <v>244</v>
      </c>
      <c r="F371" s="8" t="s">
        <v>19</v>
      </c>
      <c r="G371" s="8" t="s">
        <v>245</v>
      </c>
    </row>
    <row r="372" spans="1:7" x14ac:dyDescent="0.35">
      <c r="A372" s="8" t="s">
        <v>63</v>
      </c>
      <c r="B372" s="8">
        <v>2</v>
      </c>
      <c r="C372" s="8" t="s">
        <v>17</v>
      </c>
      <c r="D372" s="8" t="s">
        <v>17</v>
      </c>
      <c r="E372" s="8" t="s">
        <v>66</v>
      </c>
      <c r="F372" s="8" t="s">
        <v>19</v>
      </c>
      <c r="G372" s="8" t="s">
        <v>246</v>
      </c>
    </row>
    <row r="373" spans="1:7" x14ac:dyDescent="0.35">
      <c r="A373" s="8" t="s">
        <v>65</v>
      </c>
      <c r="B373" s="8">
        <v>2</v>
      </c>
      <c r="C373" s="8" t="s">
        <v>77</v>
      </c>
      <c r="D373" s="8" t="s">
        <v>77</v>
      </c>
      <c r="E373" s="8" t="s">
        <v>247</v>
      </c>
      <c r="F373" s="8" t="s">
        <v>19</v>
      </c>
      <c r="G373" s="8" t="s">
        <v>248</v>
      </c>
    </row>
    <row r="374" spans="1:7" x14ac:dyDescent="0.35">
      <c r="A374" s="8" t="s">
        <v>69</v>
      </c>
      <c r="B374" s="8">
        <v>2</v>
      </c>
      <c r="C374" s="8" t="s">
        <v>77</v>
      </c>
      <c r="D374" s="8" t="s">
        <v>77</v>
      </c>
      <c r="E374" s="8" t="s">
        <v>247</v>
      </c>
      <c r="F374" s="8" t="s">
        <v>19</v>
      </c>
      <c r="G374" s="8" t="s">
        <v>248</v>
      </c>
    </row>
    <row r="375" spans="1:7" x14ac:dyDescent="0.35">
      <c r="A375" s="8" t="s">
        <v>73</v>
      </c>
      <c r="B375" s="8">
        <v>1</v>
      </c>
      <c r="C375" s="8" t="s">
        <v>17</v>
      </c>
      <c r="D375" s="8" t="s">
        <v>17</v>
      </c>
      <c r="E375" s="8" t="s">
        <v>142</v>
      </c>
      <c r="F375" s="8" t="s">
        <v>19</v>
      </c>
      <c r="G375" s="8" t="s">
        <v>249</v>
      </c>
    </row>
    <row r="376" spans="1:7" x14ac:dyDescent="0.35">
      <c r="A376" s="12"/>
      <c r="B376" s="13">
        <v>29392</v>
      </c>
      <c r="C376" s="13">
        <v>40115</v>
      </c>
      <c r="D376" s="13">
        <v>40115</v>
      </c>
      <c r="E376" s="13">
        <v>519004</v>
      </c>
      <c r="F376" s="12" t="s">
        <v>12</v>
      </c>
      <c r="G376" s="14">
        <v>43808</v>
      </c>
    </row>
    <row r="377" spans="1:7" x14ac:dyDescent="0.35">
      <c r="A377" s="15" t="s">
        <v>250</v>
      </c>
    </row>
    <row r="397" spans="1:1" ht="15.5" x14ac:dyDescent="0.35">
      <c r="A397" s="16"/>
    </row>
    <row r="398" spans="1:1" ht="15.5" x14ac:dyDescent="0.35">
      <c r="A398" s="16"/>
    </row>
    <row r="399" spans="1:1" ht="15.5" x14ac:dyDescent="0.35">
      <c r="A399" s="16"/>
    </row>
    <row r="400" spans="1:1" ht="15.5" x14ac:dyDescent="0.35">
      <c r="A400" s="16"/>
    </row>
    <row r="401" spans="1:13" ht="15.5" x14ac:dyDescent="0.35">
      <c r="A401" s="16"/>
    </row>
    <row r="402" spans="1:13" ht="15.5" x14ac:dyDescent="0.35">
      <c r="A402" s="16"/>
    </row>
    <row r="403" spans="1:13" ht="15.5" x14ac:dyDescent="0.35">
      <c r="A403" s="16"/>
    </row>
    <row r="404" spans="1:13" x14ac:dyDescent="0.35">
      <c r="A404" s="2"/>
    </row>
    <row r="405" spans="1:13" ht="15.5" x14ac:dyDescent="0.35">
      <c r="A405" s="16">
        <v>1</v>
      </c>
    </row>
    <row r="406" spans="1:13" x14ac:dyDescent="0.35">
      <c r="A406" s="3">
        <v>2</v>
      </c>
    </row>
    <row r="407" spans="1:13" x14ac:dyDescent="0.35">
      <c r="A407" s="3">
        <v>3</v>
      </c>
    </row>
    <row r="408" spans="1:13" x14ac:dyDescent="0.35">
      <c r="A408" s="3">
        <v>4</v>
      </c>
    </row>
    <row r="409" spans="1:13" x14ac:dyDescent="0.35">
      <c r="A409" s="3">
        <v>5</v>
      </c>
    </row>
    <row r="410" spans="1:13" ht="30" x14ac:dyDescent="0.35">
      <c r="A410" s="17" t="s">
        <v>251</v>
      </c>
    </row>
    <row r="411" spans="1:13" ht="15.5" x14ac:dyDescent="0.35">
      <c r="A411" s="18" t="s">
        <v>252</v>
      </c>
    </row>
    <row r="412" spans="1:13" ht="15.75" customHeight="1" x14ac:dyDescent="0.35">
      <c r="A412" s="38" t="s">
        <v>3</v>
      </c>
      <c r="B412" s="38" t="s">
        <v>4</v>
      </c>
      <c r="C412" s="38"/>
      <c r="D412" s="38"/>
      <c r="E412" s="38"/>
      <c r="F412" s="38"/>
      <c r="G412" s="38"/>
      <c r="H412" s="38"/>
      <c r="I412" s="38"/>
      <c r="J412" s="38"/>
      <c r="K412" s="38"/>
      <c r="L412" s="38"/>
      <c r="M412" s="38"/>
    </row>
    <row r="413" spans="1:13" ht="90" x14ac:dyDescent="0.35">
      <c r="A413" s="38"/>
      <c r="B413" s="19" t="s">
        <v>5</v>
      </c>
      <c r="C413" s="19" t="s">
        <v>6</v>
      </c>
      <c r="D413" s="38" t="s">
        <v>7</v>
      </c>
      <c r="E413" s="38"/>
      <c r="F413" s="38" t="s">
        <v>8</v>
      </c>
      <c r="G413" s="38"/>
      <c r="H413" s="38"/>
      <c r="I413" s="38" t="s">
        <v>9</v>
      </c>
      <c r="J413" s="38"/>
      <c r="K413" s="38" t="s">
        <v>10</v>
      </c>
      <c r="L413" s="38"/>
      <c r="M413" s="38"/>
    </row>
    <row r="414" spans="1:13" ht="15.75" hidden="1" customHeight="1" x14ac:dyDescent="0.35">
      <c r="A414" s="41">
        <v>2009</v>
      </c>
      <c r="B414" s="41"/>
      <c r="C414" s="41"/>
      <c r="D414" s="41"/>
      <c r="E414" s="41"/>
      <c r="F414" s="41"/>
      <c r="G414" s="41"/>
      <c r="H414" s="41"/>
      <c r="I414" s="41"/>
      <c r="J414" s="41"/>
      <c r="K414" s="41"/>
      <c r="L414" s="41"/>
      <c r="M414" s="41"/>
    </row>
    <row r="415" spans="1:13" ht="15.75" hidden="1" customHeight="1" x14ac:dyDescent="0.35">
      <c r="A415" s="41" t="s">
        <v>11</v>
      </c>
      <c r="B415" s="41"/>
      <c r="C415" s="41"/>
      <c r="D415" s="41"/>
      <c r="E415" s="42">
        <v>6838</v>
      </c>
      <c r="F415" s="42"/>
      <c r="G415" s="21">
        <v>5515</v>
      </c>
      <c r="H415" s="42">
        <v>5515</v>
      </c>
      <c r="I415" s="42"/>
      <c r="J415" s="42">
        <v>67905</v>
      </c>
      <c r="K415" s="42"/>
      <c r="L415" s="20">
        <v>1</v>
      </c>
      <c r="M415" s="20">
        <v>12.3</v>
      </c>
    </row>
    <row r="416" spans="1:13" ht="15.75" hidden="1" customHeight="1" x14ac:dyDescent="0.35">
      <c r="A416" s="41" t="s">
        <v>13</v>
      </c>
      <c r="B416" s="41"/>
      <c r="C416" s="41"/>
      <c r="D416" s="41"/>
      <c r="E416" s="41">
        <v>126</v>
      </c>
      <c r="F416" s="41"/>
      <c r="G416" s="20">
        <v>55</v>
      </c>
      <c r="H416" s="41">
        <v>55</v>
      </c>
      <c r="I416" s="41"/>
      <c r="J416" s="41">
        <v>301</v>
      </c>
      <c r="K416" s="41"/>
      <c r="L416" s="20">
        <v>1</v>
      </c>
      <c r="M416" s="20">
        <v>5.5</v>
      </c>
    </row>
    <row r="417" spans="1:13" ht="15.75" hidden="1" customHeight="1" x14ac:dyDescent="0.35">
      <c r="A417" s="41" t="s">
        <v>14</v>
      </c>
      <c r="B417" s="41"/>
      <c r="C417" s="41"/>
      <c r="D417" s="41"/>
      <c r="E417" s="41">
        <v>419</v>
      </c>
      <c r="F417" s="41"/>
      <c r="G417" s="21">
        <v>1183</v>
      </c>
      <c r="H417" s="42">
        <v>1183</v>
      </c>
      <c r="I417" s="42"/>
      <c r="J417" s="42">
        <v>7614</v>
      </c>
      <c r="K417" s="42"/>
      <c r="L417" s="20">
        <v>1</v>
      </c>
      <c r="M417" s="20">
        <v>6.4</v>
      </c>
    </row>
    <row r="418" spans="1:13" ht="15.75" hidden="1" customHeight="1" x14ac:dyDescent="0.35">
      <c r="A418" s="41" t="s">
        <v>15</v>
      </c>
      <c r="B418" s="41"/>
      <c r="C418" s="41"/>
      <c r="D418" s="41"/>
      <c r="E418" s="42">
        <v>1004</v>
      </c>
      <c r="F418" s="42"/>
      <c r="G418" s="20">
        <v>827</v>
      </c>
      <c r="H418" s="41">
        <v>827</v>
      </c>
      <c r="I418" s="41"/>
      <c r="J418" s="42">
        <v>5241</v>
      </c>
      <c r="K418" s="42"/>
      <c r="L418" s="20">
        <v>1</v>
      </c>
      <c r="M418" s="20">
        <v>6.3</v>
      </c>
    </row>
    <row r="419" spans="1:13" ht="15.75" hidden="1" customHeight="1" x14ac:dyDescent="0.35">
      <c r="A419" s="41" t="s">
        <v>16</v>
      </c>
      <c r="B419" s="41"/>
      <c r="C419" s="41"/>
      <c r="D419" s="41"/>
      <c r="E419" s="41">
        <v>2</v>
      </c>
      <c r="F419" s="41"/>
      <c r="G419" s="20" t="s">
        <v>17</v>
      </c>
      <c r="H419" s="41" t="s">
        <v>17</v>
      </c>
      <c r="I419" s="41"/>
      <c r="J419" s="41" t="s">
        <v>18</v>
      </c>
      <c r="K419" s="41"/>
      <c r="L419" s="20" t="s">
        <v>253</v>
      </c>
      <c r="M419" s="20" t="s">
        <v>254</v>
      </c>
    </row>
    <row r="420" spans="1:13" ht="15.75" hidden="1" customHeight="1" x14ac:dyDescent="0.35">
      <c r="A420" s="41" t="s">
        <v>21</v>
      </c>
      <c r="B420" s="41"/>
      <c r="C420" s="41"/>
      <c r="D420" s="41"/>
      <c r="E420" s="41">
        <v>73</v>
      </c>
      <c r="F420" s="41"/>
      <c r="G420" s="20">
        <v>49</v>
      </c>
      <c r="H420" s="41">
        <v>49</v>
      </c>
      <c r="I420" s="41"/>
      <c r="J420" s="41">
        <v>678</v>
      </c>
      <c r="K420" s="41"/>
      <c r="L420" s="20">
        <v>1</v>
      </c>
      <c r="M420" s="20">
        <v>13.8</v>
      </c>
    </row>
    <row r="421" spans="1:13" ht="15.75" hidden="1" customHeight="1" x14ac:dyDescent="0.35">
      <c r="A421" s="41" t="s">
        <v>22</v>
      </c>
      <c r="B421" s="41"/>
      <c r="C421" s="41"/>
      <c r="D421" s="41"/>
      <c r="E421" s="41">
        <v>6</v>
      </c>
      <c r="F421" s="41"/>
      <c r="G421" s="20" t="s">
        <v>18</v>
      </c>
      <c r="H421" s="41" t="s">
        <v>18</v>
      </c>
      <c r="I421" s="41"/>
      <c r="J421" s="41" t="s">
        <v>23</v>
      </c>
      <c r="K421" s="41"/>
      <c r="L421" s="20" t="s">
        <v>253</v>
      </c>
      <c r="M421" s="20" t="s">
        <v>255</v>
      </c>
    </row>
    <row r="422" spans="1:13" ht="15.75" hidden="1" customHeight="1" x14ac:dyDescent="0.35">
      <c r="A422" s="41" t="s">
        <v>25</v>
      </c>
      <c r="B422" s="41"/>
      <c r="C422" s="41"/>
      <c r="D422" s="41"/>
      <c r="E422" s="41">
        <v>111</v>
      </c>
      <c r="F422" s="41"/>
      <c r="G422" s="20">
        <v>132</v>
      </c>
      <c r="H422" s="41">
        <v>132</v>
      </c>
      <c r="I422" s="41"/>
      <c r="J422" s="41">
        <v>910</v>
      </c>
      <c r="K422" s="41"/>
      <c r="L422" s="20">
        <v>1</v>
      </c>
      <c r="M422" s="20">
        <v>6.9</v>
      </c>
    </row>
    <row r="423" spans="1:13" ht="15.75" hidden="1" customHeight="1" x14ac:dyDescent="0.35">
      <c r="A423" s="41" t="s">
        <v>26</v>
      </c>
      <c r="B423" s="41"/>
      <c r="C423" s="41"/>
      <c r="D423" s="41"/>
      <c r="E423" s="41">
        <v>3</v>
      </c>
      <c r="F423" s="41"/>
      <c r="G423" s="20" t="s">
        <v>27</v>
      </c>
      <c r="H423" s="41" t="s">
        <v>27</v>
      </c>
      <c r="I423" s="41"/>
      <c r="J423" s="41" t="s">
        <v>28</v>
      </c>
      <c r="K423" s="41"/>
      <c r="L423" s="20" t="s">
        <v>253</v>
      </c>
      <c r="M423" s="20" t="s">
        <v>256</v>
      </c>
    </row>
    <row r="424" spans="1:13" ht="15.75" hidden="1" customHeight="1" x14ac:dyDescent="0.35">
      <c r="A424" s="41" t="s">
        <v>30</v>
      </c>
      <c r="B424" s="41"/>
      <c r="C424" s="41"/>
      <c r="D424" s="41"/>
      <c r="E424" s="41">
        <v>237</v>
      </c>
      <c r="F424" s="41"/>
      <c r="G424" s="20">
        <v>103</v>
      </c>
      <c r="H424" s="41">
        <v>103</v>
      </c>
      <c r="I424" s="41"/>
      <c r="J424" s="41">
        <v>586</v>
      </c>
      <c r="K424" s="41"/>
      <c r="L424" s="20">
        <v>1</v>
      </c>
      <c r="M424" s="20">
        <v>5.7</v>
      </c>
    </row>
    <row r="425" spans="1:13" ht="15.75" hidden="1" customHeight="1" x14ac:dyDescent="0.35">
      <c r="A425" s="41" t="s">
        <v>31</v>
      </c>
      <c r="B425" s="41"/>
      <c r="C425" s="41"/>
      <c r="D425" s="41"/>
      <c r="E425" s="41">
        <v>2</v>
      </c>
      <c r="F425" s="41"/>
      <c r="G425" s="20" t="s">
        <v>32</v>
      </c>
      <c r="H425" s="41" t="s">
        <v>32</v>
      </c>
      <c r="I425" s="41"/>
      <c r="J425" s="41" t="s">
        <v>33</v>
      </c>
      <c r="K425" s="41"/>
      <c r="L425" s="20" t="s">
        <v>253</v>
      </c>
      <c r="M425" s="20" t="s">
        <v>257</v>
      </c>
    </row>
    <row r="426" spans="1:13" ht="15.75" hidden="1" customHeight="1" x14ac:dyDescent="0.35">
      <c r="A426" s="41" t="s">
        <v>35</v>
      </c>
      <c r="B426" s="41"/>
      <c r="C426" s="41"/>
      <c r="D426" s="41"/>
      <c r="E426" s="41">
        <v>569</v>
      </c>
      <c r="F426" s="41"/>
      <c r="G426" s="20">
        <v>955</v>
      </c>
      <c r="H426" s="41">
        <v>955</v>
      </c>
      <c r="I426" s="41"/>
      <c r="J426" s="42">
        <v>6278</v>
      </c>
      <c r="K426" s="42"/>
      <c r="L426" s="20">
        <v>1</v>
      </c>
      <c r="M426" s="20">
        <v>6.6</v>
      </c>
    </row>
    <row r="427" spans="1:13" ht="15.75" hidden="1" customHeight="1" x14ac:dyDescent="0.35">
      <c r="A427" s="41" t="s">
        <v>36</v>
      </c>
      <c r="B427" s="41"/>
      <c r="C427" s="41"/>
      <c r="D427" s="41"/>
      <c r="E427" s="42">
        <v>1481</v>
      </c>
      <c r="F427" s="42"/>
      <c r="G427" s="20">
        <v>948</v>
      </c>
      <c r="H427" s="41">
        <v>948</v>
      </c>
      <c r="I427" s="41"/>
      <c r="J427" s="42">
        <v>6489</v>
      </c>
      <c r="K427" s="42"/>
      <c r="L427" s="20">
        <v>1</v>
      </c>
      <c r="M427" s="20">
        <v>6.8</v>
      </c>
    </row>
    <row r="428" spans="1:13" ht="15.75" hidden="1" customHeight="1" x14ac:dyDescent="0.35">
      <c r="A428" s="41" t="s">
        <v>37</v>
      </c>
      <c r="B428" s="41"/>
      <c r="C428" s="41"/>
      <c r="D428" s="41"/>
      <c r="E428" s="41">
        <v>502</v>
      </c>
      <c r="F428" s="41"/>
      <c r="G428" s="20">
        <v>252</v>
      </c>
      <c r="H428" s="41">
        <v>252</v>
      </c>
      <c r="I428" s="41"/>
      <c r="J428" s="42">
        <v>1662</v>
      </c>
      <c r="K428" s="42"/>
      <c r="L428" s="20">
        <v>1</v>
      </c>
      <c r="M428" s="20">
        <v>6.6</v>
      </c>
    </row>
    <row r="429" spans="1:13" ht="15.75" hidden="1" customHeight="1" x14ac:dyDescent="0.35">
      <c r="A429" s="41" t="s">
        <v>38</v>
      </c>
      <c r="B429" s="41"/>
      <c r="C429" s="41"/>
      <c r="D429" s="41"/>
      <c r="E429" s="42">
        <v>12508</v>
      </c>
      <c r="F429" s="42"/>
      <c r="G429" s="21">
        <v>7062</v>
      </c>
      <c r="H429" s="42">
        <v>7062</v>
      </c>
      <c r="I429" s="42"/>
      <c r="J429" s="42">
        <v>57582</v>
      </c>
      <c r="K429" s="42"/>
      <c r="L429" s="20">
        <v>1</v>
      </c>
      <c r="M429" s="20">
        <v>8.1999999999999993</v>
      </c>
    </row>
    <row r="430" spans="1:13" ht="15.75" hidden="1" customHeight="1" x14ac:dyDescent="0.35">
      <c r="A430" s="41" t="s">
        <v>39</v>
      </c>
      <c r="B430" s="41"/>
      <c r="C430" s="41"/>
      <c r="D430" s="41"/>
      <c r="E430" s="41">
        <v>19</v>
      </c>
      <c r="F430" s="41"/>
      <c r="G430" s="20" t="s">
        <v>40</v>
      </c>
      <c r="H430" s="41" t="s">
        <v>40</v>
      </c>
      <c r="I430" s="41"/>
      <c r="J430" s="41" t="s">
        <v>41</v>
      </c>
      <c r="K430" s="41"/>
      <c r="L430" s="20" t="s">
        <v>253</v>
      </c>
      <c r="M430" s="20" t="s">
        <v>258</v>
      </c>
    </row>
    <row r="431" spans="1:13" ht="15.75" hidden="1" customHeight="1" x14ac:dyDescent="0.35">
      <c r="A431" s="41" t="s">
        <v>43</v>
      </c>
      <c r="B431" s="41"/>
      <c r="C431" s="41"/>
      <c r="D431" s="41"/>
      <c r="E431" s="41">
        <v>16</v>
      </c>
      <c r="F431" s="41"/>
      <c r="G431" s="20" t="s">
        <v>44</v>
      </c>
      <c r="H431" s="41" t="s">
        <v>44</v>
      </c>
      <c r="I431" s="41"/>
      <c r="J431" s="41" t="s">
        <v>45</v>
      </c>
      <c r="K431" s="41"/>
      <c r="L431" s="20" t="s">
        <v>253</v>
      </c>
      <c r="M431" s="20" t="s">
        <v>259</v>
      </c>
    </row>
    <row r="432" spans="1:13" ht="15.75" hidden="1" customHeight="1" x14ac:dyDescent="0.35">
      <c r="A432" s="41" t="s">
        <v>47</v>
      </c>
      <c r="B432" s="41"/>
      <c r="C432" s="41"/>
      <c r="D432" s="41"/>
      <c r="E432" s="42">
        <v>10212</v>
      </c>
      <c r="F432" s="42"/>
      <c r="G432" s="21">
        <v>8584</v>
      </c>
      <c r="H432" s="42">
        <v>8584</v>
      </c>
      <c r="I432" s="42"/>
      <c r="J432" s="42">
        <v>80221</v>
      </c>
      <c r="K432" s="42"/>
      <c r="L432" s="20">
        <v>1</v>
      </c>
      <c r="M432" s="20">
        <v>9.3000000000000007</v>
      </c>
    </row>
    <row r="433" spans="1:13" ht="15.75" hidden="1" customHeight="1" x14ac:dyDescent="0.35">
      <c r="A433" s="41" t="s">
        <v>48</v>
      </c>
      <c r="B433" s="41"/>
      <c r="C433" s="41"/>
      <c r="D433" s="41"/>
      <c r="E433" s="42">
        <v>1448</v>
      </c>
      <c r="F433" s="42"/>
      <c r="G433" s="20">
        <v>411</v>
      </c>
      <c r="H433" s="41">
        <v>411</v>
      </c>
      <c r="I433" s="41"/>
      <c r="J433" s="42">
        <v>3504</v>
      </c>
      <c r="K433" s="42"/>
      <c r="L433" s="20">
        <v>1</v>
      </c>
      <c r="M433" s="20">
        <v>8.5</v>
      </c>
    </row>
    <row r="434" spans="1:13" ht="15.75" hidden="1" customHeight="1" x14ac:dyDescent="0.35">
      <c r="A434" s="41" t="s">
        <v>49</v>
      </c>
      <c r="B434" s="41"/>
      <c r="C434" s="41"/>
      <c r="D434" s="41"/>
      <c r="E434" s="41">
        <v>10</v>
      </c>
      <c r="F434" s="41"/>
      <c r="G434" s="20" t="s">
        <v>50</v>
      </c>
      <c r="H434" s="41" t="s">
        <v>50</v>
      </c>
      <c r="I434" s="41"/>
      <c r="J434" s="41" t="s">
        <v>51</v>
      </c>
      <c r="K434" s="41"/>
      <c r="L434" s="20" t="s">
        <v>253</v>
      </c>
      <c r="M434" s="20" t="s">
        <v>260</v>
      </c>
    </row>
    <row r="435" spans="1:13" ht="31.5" hidden="1" customHeight="1" x14ac:dyDescent="0.35">
      <c r="A435" s="41" t="s">
        <v>53</v>
      </c>
      <c r="B435" s="41"/>
      <c r="C435" s="41"/>
      <c r="D435" s="41"/>
      <c r="E435" s="42">
        <v>35586</v>
      </c>
      <c r="F435" s="42"/>
      <c r="G435" s="21">
        <v>26192</v>
      </c>
      <c r="H435" s="42">
        <v>26192</v>
      </c>
      <c r="I435" s="42"/>
      <c r="J435" s="42">
        <v>239910</v>
      </c>
      <c r="K435" s="42"/>
      <c r="L435" s="20">
        <v>1</v>
      </c>
      <c r="M435" s="20">
        <v>9.1999999999999993</v>
      </c>
    </row>
    <row r="436" spans="1:13" ht="15.75" hidden="1" customHeight="1" x14ac:dyDescent="0.35">
      <c r="A436" s="41" t="s">
        <v>54</v>
      </c>
      <c r="B436" s="41"/>
      <c r="C436" s="41"/>
      <c r="D436" s="41"/>
      <c r="E436" s="42">
        <v>2199</v>
      </c>
      <c r="F436" s="42"/>
      <c r="G436" s="20">
        <v>918</v>
      </c>
      <c r="H436" s="41">
        <v>918</v>
      </c>
      <c r="I436" s="41"/>
      <c r="J436" s="42">
        <v>6287</v>
      </c>
      <c r="K436" s="42"/>
      <c r="L436" s="20">
        <v>1</v>
      </c>
      <c r="M436" s="20">
        <v>6.8</v>
      </c>
    </row>
    <row r="437" spans="1:13" ht="15.75" hidden="1" customHeight="1" x14ac:dyDescent="0.35">
      <c r="A437" s="41" t="s">
        <v>55</v>
      </c>
      <c r="B437" s="41"/>
      <c r="C437" s="41"/>
      <c r="D437" s="41"/>
      <c r="E437" s="42">
        <v>4659</v>
      </c>
      <c r="F437" s="42"/>
      <c r="G437" s="21">
        <v>1992</v>
      </c>
      <c r="H437" s="42">
        <v>1992</v>
      </c>
      <c r="I437" s="42"/>
      <c r="J437" s="42">
        <v>31936</v>
      </c>
      <c r="K437" s="42"/>
      <c r="L437" s="20">
        <v>1</v>
      </c>
      <c r="M437" s="20">
        <v>16</v>
      </c>
    </row>
    <row r="438" spans="1:13" ht="15.75" hidden="1" customHeight="1" x14ac:dyDescent="0.35">
      <c r="A438" s="41" t="s">
        <v>57</v>
      </c>
      <c r="B438" s="41"/>
      <c r="C438" s="41"/>
      <c r="D438" s="41"/>
      <c r="E438" s="42">
        <v>2750</v>
      </c>
      <c r="F438" s="42"/>
      <c r="G438" s="21">
        <v>1478</v>
      </c>
      <c r="H438" s="42">
        <v>1478</v>
      </c>
      <c r="I438" s="42"/>
      <c r="J438" s="42">
        <v>65715</v>
      </c>
      <c r="K438" s="42"/>
      <c r="L438" s="20">
        <v>1</v>
      </c>
      <c r="M438" s="20">
        <v>44.5</v>
      </c>
    </row>
    <row r="439" spans="1:13" ht="15.75" hidden="1" customHeight="1" x14ac:dyDescent="0.35">
      <c r="A439" s="41" t="s">
        <v>58</v>
      </c>
      <c r="B439" s="41"/>
      <c r="C439" s="41"/>
      <c r="D439" s="41"/>
      <c r="E439" s="42">
        <v>45744</v>
      </c>
      <c r="F439" s="42"/>
      <c r="G439" s="21">
        <v>31506</v>
      </c>
      <c r="H439" s="42">
        <v>31506</v>
      </c>
      <c r="I439" s="42"/>
      <c r="J439" s="42">
        <v>349977</v>
      </c>
      <c r="K439" s="42"/>
      <c r="L439" s="20">
        <v>1</v>
      </c>
      <c r="M439" s="20">
        <v>11.1</v>
      </c>
    </row>
    <row r="440" spans="1:13" ht="15.75" hidden="1" customHeight="1" x14ac:dyDescent="0.35">
      <c r="A440" s="41" t="s">
        <v>59</v>
      </c>
      <c r="B440" s="41"/>
      <c r="C440" s="41"/>
      <c r="D440" s="41"/>
      <c r="E440" s="41">
        <v>16</v>
      </c>
      <c r="F440" s="41"/>
      <c r="G440" s="20" t="s">
        <v>60</v>
      </c>
      <c r="H440" s="41" t="s">
        <v>60</v>
      </c>
      <c r="I440" s="41"/>
      <c r="J440" s="41" t="s">
        <v>61</v>
      </c>
      <c r="K440" s="41"/>
      <c r="L440" s="20" t="s">
        <v>253</v>
      </c>
      <c r="M440" s="20" t="s">
        <v>261</v>
      </c>
    </row>
    <row r="441" spans="1:13" ht="15.75" hidden="1" customHeight="1" x14ac:dyDescent="0.35">
      <c r="A441" s="41" t="s">
        <v>63</v>
      </c>
      <c r="B441" s="41"/>
      <c r="C441" s="41"/>
      <c r="D441" s="41"/>
      <c r="E441" s="41" t="s">
        <v>64</v>
      </c>
      <c r="F441" s="41"/>
      <c r="G441" s="20" t="s">
        <v>64</v>
      </c>
      <c r="H441" s="41" t="s">
        <v>64</v>
      </c>
      <c r="I441" s="41"/>
      <c r="J441" s="41" t="s">
        <v>64</v>
      </c>
      <c r="K441" s="41"/>
      <c r="L441" s="20" t="s">
        <v>64</v>
      </c>
      <c r="M441" s="20" t="s">
        <v>64</v>
      </c>
    </row>
    <row r="442" spans="1:13" ht="15.75" hidden="1" customHeight="1" x14ac:dyDescent="0.35">
      <c r="A442" s="41" t="s">
        <v>65</v>
      </c>
      <c r="B442" s="41"/>
      <c r="C442" s="41"/>
      <c r="D442" s="41"/>
      <c r="E442" s="41">
        <v>9</v>
      </c>
      <c r="F442" s="41"/>
      <c r="G442" s="20" t="s">
        <v>66</v>
      </c>
      <c r="H442" s="41" t="s">
        <v>66</v>
      </c>
      <c r="I442" s="41"/>
      <c r="J442" s="41" t="s">
        <v>67</v>
      </c>
      <c r="K442" s="41"/>
      <c r="L442" s="20" t="s">
        <v>253</v>
      </c>
      <c r="M442" s="20" t="s">
        <v>262</v>
      </c>
    </row>
    <row r="443" spans="1:13" ht="15.75" hidden="1" customHeight="1" x14ac:dyDescent="0.35">
      <c r="A443" s="41" t="s">
        <v>69</v>
      </c>
      <c r="B443" s="41"/>
      <c r="C443" s="41"/>
      <c r="D443" s="41"/>
      <c r="E443" s="41">
        <v>6</v>
      </c>
      <c r="F443" s="41"/>
      <c r="G443" s="20" t="s">
        <v>70</v>
      </c>
      <c r="H443" s="41" t="s">
        <v>70</v>
      </c>
      <c r="I443" s="41"/>
      <c r="J443" s="41" t="s">
        <v>71</v>
      </c>
      <c r="K443" s="41"/>
      <c r="L443" s="20" t="s">
        <v>253</v>
      </c>
      <c r="M443" s="20" t="s">
        <v>263</v>
      </c>
    </row>
    <row r="444" spans="1:13" ht="15.75" hidden="1" customHeight="1" x14ac:dyDescent="0.35">
      <c r="A444" s="41" t="s">
        <v>73</v>
      </c>
      <c r="B444" s="41"/>
      <c r="C444" s="41"/>
      <c r="D444" s="41"/>
      <c r="E444" s="41" t="s">
        <v>64</v>
      </c>
      <c r="F444" s="41"/>
      <c r="G444" s="20" t="s">
        <v>64</v>
      </c>
      <c r="H444" s="41" t="s">
        <v>64</v>
      </c>
      <c r="I444" s="41"/>
      <c r="J444" s="41" t="s">
        <v>64</v>
      </c>
      <c r="K444" s="41"/>
      <c r="L444" s="20" t="s">
        <v>64</v>
      </c>
      <c r="M444" s="20" t="s">
        <v>64</v>
      </c>
    </row>
    <row r="445" spans="1:13" ht="15.75" hidden="1" customHeight="1" x14ac:dyDescent="0.35">
      <c r="A445" s="43" t="s">
        <v>74</v>
      </c>
      <c r="B445" s="43"/>
      <c r="C445" s="43"/>
      <c r="D445" s="43"/>
      <c r="E445" s="44">
        <v>45769</v>
      </c>
      <c r="F445" s="44"/>
      <c r="G445" s="23">
        <v>31565</v>
      </c>
      <c r="H445" s="44">
        <v>31565</v>
      </c>
      <c r="I445" s="44"/>
      <c r="J445" s="44">
        <v>353234</v>
      </c>
      <c r="K445" s="44"/>
      <c r="L445" s="22">
        <v>1</v>
      </c>
      <c r="M445" s="22">
        <v>11.2</v>
      </c>
    </row>
    <row r="446" spans="1:13" ht="15.75" hidden="1" customHeight="1" x14ac:dyDescent="0.35">
      <c r="A446" s="41">
        <v>2010</v>
      </c>
      <c r="B446" s="41"/>
      <c r="C446" s="41"/>
      <c r="D446" s="41"/>
      <c r="E446" s="41"/>
      <c r="F446" s="41"/>
      <c r="G446" s="41"/>
      <c r="H446" s="41"/>
      <c r="I446" s="41"/>
      <c r="J446" s="41"/>
      <c r="K446" s="41"/>
      <c r="L446" s="41"/>
      <c r="M446" s="41"/>
    </row>
    <row r="447" spans="1:13" ht="15.75" hidden="1" customHeight="1" x14ac:dyDescent="0.35">
      <c r="A447" s="41" t="s">
        <v>11</v>
      </c>
      <c r="B447" s="41"/>
      <c r="C447" s="41"/>
      <c r="D447" s="41"/>
      <c r="E447" s="42">
        <v>6525</v>
      </c>
      <c r="F447" s="42"/>
      <c r="G447" s="21">
        <v>5761</v>
      </c>
      <c r="H447" s="42">
        <v>5761</v>
      </c>
      <c r="I447" s="42"/>
      <c r="J447" s="42">
        <v>63191</v>
      </c>
      <c r="K447" s="42"/>
      <c r="L447" s="20">
        <v>1</v>
      </c>
      <c r="M447" s="20">
        <v>11</v>
      </c>
    </row>
    <row r="448" spans="1:13" ht="15.75" hidden="1" customHeight="1" x14ac:dyDescent="0.35">
      <c r="A448" s="41" t="s">
        <v>13</v>
      </c>
      <c r="B448" s="41"/>
      <c r="C448" s="41"/>
      <c r="D448" s="41"/>
      <c r="E448" s="41">
        <v>34</v>
      </c>
      <c r="F448" s="41"/>
      <c r="G448" s="20">
        <v>35</v>
      </c>
      <c r="H448" s="41">
        <v>35</v>
      </c>
      <c r="I448" s="41"/>
      <c r="J448" s="41">
        <v>266</v>
      </c>
      <c r="K448" s="41"/>
      <c r="L448" s="20">
        <v>1</v>
      </c>
      <c r="M448" s="20">
        <v>7.6</v>
      </c>
    </row>
    <row r="449" spans="1:13" ht="15.75" hidden="1" customHeight="1" x14ac:dyDescent="0.35">
      <c r="A449" s="41" t="s">
        <v>14</v>
      </c>
      <c r="B449" s="41"/>
      <c r="C449" s="41"/>
      <c r="D449" s="41"/>
      <c r="E449" s="41">
        <v>293</v>
      </c>
      <c r="F449" s="41"/>
      <c r="G449" s="21">
        <v>1057</v>
      </c>
      <c r="H449" s="42">
        <v>1057</v>
      </c>
      <c r="I449" s="42"/>
      <c r="J449" s="42">
        <v>9346</v>
      </c>
      <c r="K449" s="42"/>
      <c r="L449" s="20">
        <v>1</v>
      </c>
      <c r="M449" s="20">
        <v>8.8000000000000007</v>
      </c>
    </row>
    <row r="450" spans="1:13" ht="15.75" hidden="1" customHeight="1" x14ac:dyDescent="0.35">
      <c r="A450" s="41" t="s">
        <v>15</v>
      </c>
      <c r="B450" s="41"/>
      <c r="C450" s="41"/>
      <c r="D450" s="41"/>
      <c r="E450" s="41">
        <v>818</v>
      </c>
      <c r="F450" s="41"/>
      <c r="G450" s="20">
        <v>733</v>
      </c>
      <c r="H450" s="41">
        <v>733</v>
      </c>
      <c r="I450" s="41"/>
      <c r="J450" s="42">
        <v>3698</v>
      </c>
      <c r="K450" s="42"/>
      <c r="L450" s="20">
        <v>1</v>
      </c>
      <c r="M450" s="20">
        <v>5</v>
      </c>
    </row>
    <row r="451" spans="1:13" ht="15.75" hidden="1" customHeight="1" x14ac:dyDescent="0.35">
      <c r="A451" s="41" t="s">
        <v>16</v>
      </c>
      <c r="B451" s="41"/>
      <c r="C451" s="41"/>
      <c r="D451" s="41"/>
      <c r="E451" s="41">
        <v>2</v>
      </c>
      <c r="F451" s="41"/>
      <c r="G451" s="20" t="s">
        <v>77</v>
      </c>
      <c r="H451" s="41" t="s">
        <v>77</v>
      </c>
      <c r="I451" s="41"/>
      <c r="J451" s="41" t="s">
        <v>78</v>
      </c>
      <c r="K451" s="41"/>
      <c r="L451" s="20" t="s">
        <v>253</v>
      </c>
      <c r="M451" s="20" t="s">
        <v>264</v>
      </c>
    </row>
    <row r="452" spans="1:13" ht="15.75" hidden="1" customHeight="1" x14ac:dyDescent="0.35">
      <c r="A452" s="41" t="s">
        <v>21</v>
      </c>
      <c r="B452" s="41"/>
      <c r="C452" s="41"/>
      <c r="D452" s="41"/>
      <c r="E452" s="41">
        <v>27</v>
      </c>
      <c r="F452" s="41"/>
      <c r="G452" s="20">
        <v>36</v>
      </c>
      <c r="H452" s="41">
        <v>36</v>
      </c>
      <c r="I452" s="41"/>
      <c r="J452" s="41">
        <v>523</v>
      </c>
      <c r="K452" s="41"/>
      <c r="L452" s="20">
        <v>1</v>
      </c>
      <c r="M452" s="20">
        <v>14.4</v>
      </c>
    </row>
    <row r="453" spans="1:13" ht="15.75" hidden="1" customHeight="1" x14ac:dyDescent="0.35">
      <c r="A453" s="41" t="s">
        <v>22</v>
      </c>
      <c r="B453" s="41"/>
      <c r="C453" s="41"/>
      <c r="D453" s="41"/>
      <c r="E453" s="41">
        <v>5</v>
      </c>
      <c r="F453" s="41"/>
      <c r="G453" s="20" t="s">
        <v>17</v>
      </c>
      <c r="H453" s="41" t="s">
        <v>17</v>
      </c>
      <c r="I453" s="41"/>
      <c r="J453" s="41" t="s">
        <v>80</v>
      </c>
      <c r="K453" s="41"/>
      <c r="L453" s="20" t="s">
        <v>253</v>
      </c>
      <c r="M453" s="20" t="s">
        <v>265</v>
      </c>
    </row>
    <row r="454" spans="1:13" ht="15.75" hidden="1" customHeight="1" x14ac:dyDescent="0.35">
      <c r="A454" s="41" t="s">
        <v>25</v>
      </c>
      <c r="B454" s="41"/>
      <c r="C454" s="41"/>
      <c r="D454" s="41"/>
      <c r="E454" s="41">
        <v>76</v>
      </c>
      <c r="F454" s="41"/>
      <c r="G454" s="20">
        <v>102</v>
      </c>
      <c r="H454" s="41">
        <v>102</v>
      </c>
      <c r="I454" s="41"/>
      <c r="J454" s="42">
        <v>1409</v>
      </c>
      <c r="K454" s="42"/>
      <c r="L454" s="20">
        <v>1</v>
      </c>
      <c r="M454" s="20">
        <v>13.9</v>
      </c>
    </row>
    <row r="455" spans="1:13" ht="15.75" hidden="1" customHeight="1" x14ac:dyDescent="0.35">
      <c r="A455" s="41" t="s">
        <v>26</v>
      </c>
      <c r="B455" s="41"/>
      <c r="C455" s="41"/>
      <c r="D455" s="41"/>
      <c r="E455" s="41">
        <v>7</v>
      </c>
      <c r="F455" s="41"/>
      <c r="G455" s="20" t="s">
        <v>82</v>
      </c>
      <c r="H455" s="41" t="s">
        <v>82</v>
      </c>
      <c r="I455" s="41"/>
      <c r="J455" s="41" t="s">
        <v>83</v>
      </c>
      <c r="K455" s="41"/>
      <c r="L455" s="20" t="s">
        <v>253</v>
      </c>
      <c r="M455" s="20" t="s">
        <v>266</v>
      </c>
    </row>
    <row r="456" spans="1:13" ht="15.75" hidden="1" customHeight="1" x14ac:dyDescent="0.35">
      <c r="A456" s="41" t="s">
        <v>30</v>
      </c>
      <c r="B456" s="41"/>
      <c r="C456" s="41"/>
      <c r="D456" s="41"/>
      <c r="E456" s="41">
        <v>118</v>
      </c>
      <c r="F456" s="41"/>
      <c r="G456" s="20">
        <v>97</v>
      </c>
      <c r="H456" s="41">
        <v>97</v>
      </c>
      <c r="I456" s="41"/>
      <c r="J456" s="41">
        <v>603</v>
      </c>
      <c r="K456" s="41"/>
      <c r="L456" s="20">
        <v>1</v>
      </c>
      <c r="M456" s="20">
        <v>6.2</v>
      </c>
    </row>
    <row r="457" spans="1:13" ht="15.75" hidden="1" customHeight="1" x14ac:dyDescent="0.35">
      <c r="A457" s="41" t="s">
        <v>31</v>
      </c>
      <c r="B457" s="41"/>
      <c r="C457" s="41"/>
      <c r="D457" s="41"/>
      <c r="E457" s="41" t="s">
        <v>64</v>
      </c>
      <c r="F457" s="41"/>
      <c r="G457" s="20" t="s">
        <v>64</v>
      </c>
      <c r="H457" s="41" t="s">
        <v>64</v>
      </c>
      <c r="I457" s="41"/>
      <c r="J457" s="41" t="s">
        <v>64</v>
      </c>
      <c r="K457" s="41"/>
      <c r="L457" s="20" t="s">
        <v>64</v>
      </c>
      <c r="M457" s="20" t="s">
        <v>64</v>
      </c>
    </row>
    <row r="458" spans="1:13" ht="15.75" hidden="1" customHeight="1" x14ac:dyDescent="0.35">
      <c r="A458" s="41" t="s">
        <v>35</v>
      </c>
      <c r="B458" s="41"/>
      <c r="C458" s="41"/>
      <c r="D458" s="41"/>
      <c r="E458" s="41">
        <v>609</v>
      </c>
      <c r="F458" s="41"/>
      <c r="G458" s="20">
        <v>984</v>
      </c>
      <c r="H458" s="41">
        <v>984</v>
      </c>
      <c r="I458" s="41"/>
      <c r="J458" s="42">
        <v>4798</v>
      </c>
      <c r="K458" s="42"/>
      <c r="L458" s="20">
        <v>1</v>
      </c>
      <c r="M458" s="20">
        <v>4.9000000000000004</v>
      </c>
    </row>
    <row r="459" spans="1:13" ht="15.75" hidden="1" customHeight="1" x14ac:dyDescent="0.35">
      <c r="A459" s="41" t="s">
        <v>36</v>
      </c>
      <c r="B459" s="41"/>
      <c r="C459" s="41"/>
      <c r="D459" s="41"/>
      <c r="E459" s="42">
        <v>1005</v>
      </c>
      <c r="F459" s="42"/>
      <c r="G459" s="20">
        <v>870</v>
      </c>
      <c r="H459" s="41">
        <v>870</v>
      </c>
      <c r="I459" s="41"/>
      <c r="J459" s="42">
        <v>6557</v>
      </c>
      <c r="K459" s="42"/>
      <c r="L459" s="20">
        <v>1</v>
      </c>
      <c r="M459" s="20">
        <v>7.5</v>
      </c>
    </row>
    <row r="460" spans="1:13" ht="15.75" hidden="1" customHeight="1" x14ac:dyDescent="0.35">
      <c r="A460" s="41" t="s">
        <v>37</v>
      </c>
      <c r="B460" s="41"/>
      <c r="C460" s="41"/>
      <c r="D460" s="41"/>
      <c r="E460" s="41">
        <v>343</v>
      </c>
      <c r="F460" s="41"/>
      <c r="G460" s="20">
        <v>251</v>
      </c>
      <c r="H460" s="41">
        <v>251</v>
      </c>
      <c r="I460" s="41"/>
      <c r="J460" s="42">
        <v>1679</v>
      </c>
      <c r="K460" s="42"/>
      <c r="L460" s="20">
        <v>1</v>
      </c>
      <c r="M460" s="20">
        <v>6.7</v>
      </c>
    </row>
    <row r="461" spans="1:13" ht="15.75" hidden="1" customHeight="1" x14ac:dyDescent="0.35">
      <c r="A461" s="41" t="s">
        <v>38</v>
      </c>
      <c r="B461" s="41"/>
      <c r="C461" s="41"/>
      <c r="D461" s="41"/>
      <c r="E461" s="42">
        <v>10856</v>
      </c>
      <c r="F461" s="42"/>
      <c r="G461" s="21">
        <v>6702</v>
      </c>
      <c r="H461" s="42">
        <v>6702</v>
      </c>
      <c r="I461" s="42"/>
      <c r="J461" s="42">
        <v>54138</v>
      </c>
      <c r="K461" s="42"/>
      <c r="L461" s="20">
        <v>1</v>
      </c>
      <c r="M461" s="20">
        <v>8.1</v>
      </c>
    </row>
    <row r="462" spans="1:13" ht="15.75" hidden="1" customHeight="1" x14ac:dyDescent="0.35">
      <c r="A462" s="41" t="s">
        <v>39</v>
      </c>
      <c r="B462" s="41"/>
      <c r="C462" s="41"/>
      <c r="D462" s="41"/>
      <c r="E462" s="41">
        <v>7</v>
      </c>
      <c r="F462" s="41"/>
      <c r="G462" s="20" t="s">
        <v>78</v>
      </c>
      <c r="H462" s="41" t="s">
        <v>78</v>
      </c>
      <c r="I462" s="41"/>
      <c r="J462" s="41" t="s">
        <v>85</v>
      </c>
      <c r="K462" s="41"/>
      <c r="L462" s="20" t="s">
        <v>253</v>
      </c>
      <c r="M462" s="20" t="s">
        <v>267</v>
      </c>
    </row>
    <row r="463" spans="1:13" ht="15.75" hidden="1" customHeight="1" x14ac:dyDescent="0.35">
      <c r="A463" s="41" t="s">
        <v>43</v>
      </c>
      <c r="B463" s="41"/>
      <c r="C463" s="41"/>
      <c r="D463" s="41"/>
      <c r="E463" s="41">
        <v>7</v>
      </c>
      <c r="F463" s="41"/>
      <c r="G463" s="20" t="s">
        <v>87</v>
      </c>
      <c r="H463" s="41" t="s">
        <v>87</v>
      </c>
      <c r="I463" s="41"/>
      <c r="J463" s="41" t="s">
        <v>88</v>
      </c>
      <c r="K463" s="41"/>
      <c r="L463" s="20" t="s">
        <v>253</v>
      </c>
      <c r="M463" s="20" t="s">
        <v>268</v>
      </c>
    </row>
    <row r="464" spans="1:13" ht="15.75" hidden="1" customHeight="1" x14ac:dyDescent="0.35">
      <c r="A464" s="41" t="s">
        <v>47</v>
      </c>
      <c r="B464" s="41"/>
      <c r="C464" s="41"/>
      <c r="D464" s="41"/>
      <c r="E464" s="42">
        <v>8783</v>
      </c>
      <c r="F464" s="42"/>
      <c r="G464" s="21">
        <v>7819</v>
      </c>
      <c r="H464" s="42">
        <v>7819</v>
      </c>
      <c r="I464" s="42"/>
      <c r="J464" s="42">
        <v>61374</v>
      </c>
      <c r="K464" s="42"/>
      <c r="L464" s="20">
        <v>1</v>
      </c>
      <c r="M464" s="20">
        <v>7.8</v>
      </c>
    </row>
    <row r="465" spans="1:13" ht="15.75" hidden="1" customHeight="1" x14ac:dyDescent="0.35">
      <c r="A465" s="41" t="s">
        <v>48</v>
      </c>
      <c r="B465" s="41"/>
      <c r="C465" s="41"/>
      <c r="D465" s="41"/>
      <c r="E465" s="41">
        <v>954</v>
      </c>
      <c r="F465" s="41"/>
      <c r="G465" s="20">
        <v>361</v>
      </c>
      <c r="H465" s="41">
        <v>361</v>
      </c>
      <c r="I465" s="41"/>
      <c r="J465" s="42">
        <v>3365</v>
      </c>
      <c r="K465" s="42"/>
      <c r="L465" s="20">
        <v>1</v>
      </c>
      <c r="M465" s="20">
        <v>9.3000000000000007</v>
      </c>
    </row>
    <row r="466" spans="1:13" ht="15.75" hidden="1" customHeight="1" x14ac:dyDescent="0.35">
      <c r="A466" s="41" t="s">
        <v>49</v>
      </c>
      <c r="B466" s="41"/>
      <c r="C466" s="41"/>
      <c r="D466" s="41"/>
      <c r="E466" s="41">
        <v>8</v>
      </c>
      <c r="F466" s="41"/>
      <c r="G466" s="20" t="s">
        <v>90</v>
      </c>
      <c r="H466" s="41" t="s">
        <v>90</v>
      </c>
      <c r="I466" s="41"/>
      <c r="J466" s="41" t="s">
        <v>91</v>
      </c>
      <c r="K466" s="41"/>
      <c r="L466" s="20" t="s">
        <v>253</v>
      </c>
      <c r="M466" s="20" t="s">
        <v>269</v>
      </c>
    </row>
    <row r="467" spans="1:13" ht="31.5" hidden="1" customHeight="1" x14ac:dyDescent="0.35">
      <c r="A467" s="41" t="s">
        <v>53</v>
      </c>
      <c r="B467" s="41"/>
      <c r="C467" s="41"/>
      <c r="D467" s="41"/>
      <c r="E467" s="42">
        <v>30477</v>
      </c>
      <c r="F467" s="42"/>
      <c r="G467" s="21">
        <v>24941</v>
      </c>
      <c r="H467" s="42">
        <v>24941</v>
      </c>
      <c r="I467" s="42"/>
      <c r="J467" s="42">
        <v>212343</v>
      </c>
      <c r="K467" s="42"/>
      <c r="L467" s="20">
        <v>1</v>
      </c>
      <c r="M467" s="20">
        <v>8.5</v>
      </c>
    </row>
    <row r="468" spans="1:13" ht="15.75" hidden="1" customHeight="1" x14ac:dyDescent="0.35">
      <c r="A468" s="41" t="s">
        <v>54</v>
      </c>
      <c r="B468" s="41"/>
      <c r="C468" s="41"/>
      <c r="D468" s="41"/>
      <c r="E468" s="42">
        <v>1627</v>
      </c>
      <c r="F468" s="42"/>
      <c r="G468" s="20">
        <v>836</v>
      </c>
      <c r="H468" s="41">
        <v>836</v>
      </c>
      <c r="I468" s="41"/>
      <c r="J468" s="42">
        <v>6419</v>
      </c>
      <c r="K468" s="42"/>
      <c r="L468" s="20">
        <v>1</v>
      </c>
      <c r="M468" s="20">
        <v>7.7</v>
      </c>
    </row>
    <row r="469" spans="1:13" ht="15.75" hidden="1" customHeight="1" x14ac:dyDescent="0.35">
      <c r="A469" s="41" t="s">
        <v>55</v>
      </c>
      <c r="B469" s="41"/>
      <c r="C469" s="41"/>
      <c r="D469" s="41"/>
      <c r="E469" s="42">
        <v>3181</v>
      </c>
      <c r="F469" s="42"/>
      <c r="G469" s="21">
        <v>2016</v>
      </c>
      <c r="H469" s="42">
        <v>2016</v>
      </c>
      <c r="I469" s="42"/>
      <c r="J469" s="42">
        <v>38505</v>
      </c>
      <c r="K469" s="42"/>
      <c r="L469" s="20">
        <v>1</v>
      </c>
      <c r="M469" s="20">
        <v>19.100000000000001</v>
      </c>
    </row>
    <row r="470" spans="1:13" ht="15.75" hidden="1" customHeight="1" x14ac:dyDescent="0.35">
      <c r="A470" s="41" t="s">
        <v>57</v>
      </c>
      <c r="B470" s="41"/>
      <c r="C470" s="41"/>
      <c r="D470" s="41"/>
      <c r="E470" s="42">
        <v>2456</v>
      </c>
      <c r="F470" s="42"/>
      <c r="G470" s="21">
        <v>1621</v>
      </c>
      <c r="H470" s="42">
        <v>1621</v>
      </c>
      <c r="I470" s="42"/>
      <c r="J470" s="42">
        <v>63038</v>
      </c>
      <c r="K470" s="42"/>
      <c r="L470" s="20">
        <v>1</v>
      </c>
      <c r="M470" s="20">
        <v>38.9</v>
      </c>
    </row>
    <row r="471" spans="1:13" ht="15.75" hidden="1" customHeight="1" x14ac:dyDescent="0.35">
      <c r="A471" s="41" t="s">
        <v>58</v>
      </c>
      <c r="B471" s="41"/>
      <c r="C471" s="41"/>
      <c r="D471" s="41"/>
      <c r="E471" s="42">
        <v>38223</v>
      </c>
      <c r="F471" s="42"/>
      <c r="G471" s="21">
        <v>30316</v>
      </c>
      <c r="H471" s="42">
        <v>30316</v>
      </c>
      <c r="I471" s="42"/>
      <c r="J471" s="42">
        <v>326288</v>
      </c>
      <c r="K471" s="42"/>
      <c r="L471" s="20">
        <v>1</v>
      </c>
      <c r="M471" s="20">
        <v>10.8</v>
      </c>
    </row>
    <row r="472" spans="1:13" ht="15.75" hidden="1" customHeight="1" x14ac:dyDescent="0.35">
      <c r="A472" s="41" t="s">
        <v>59</v>
      </c>
      <c r="B472" s="41"/>
      <c r="C472" s="41"/>
      <c r="D472" s="41"/>
      <c r="E472" s="41">
        <v>23</v>
      </c>
      <c r="F472" s="41"/>
      <c r="G472" s="20">
        <v>67</v>
      </c>
      <c r="H472" s="41">
        <v>67</v>
      </c>
      <c r="I472" s="41"/>
      <c r="J472" s="42">
        <v>1676</v>
      </c>
      <c r="K472" s="42"/>
      <c r="L472" s="20">
        <v>1</v>
      </c>
      <c r="M472" s="20">
        <v>24.9</v>
      </c>
    </row>
    <row r="473" spans="1:13" ht="15.75" hidden="1" customHeight="1" x14ac:dyDescent="0.35">
      <c r="A473" s="41" t="s">
        <v>63</v>
      </c>
      <c r="B473" s="41"/>
      <c r="C473" s="41"/>
      <c r="D473" s="41"/>
      <c r="E473" s="41">
        <v>1</v>
      </c>
      <c r="F473" s="41"/>
      <c r="G473" s="20" t="s">
        <v>32</v>
      </c>
      <c r="H473" s="41" t="s">
        <v>32</v>
      </c>
      <c r="I473" s="41"/>
      <c r="J473" s="41" t="s">
        <v>17</v>
      </c>
      <c r="K473" s="41"/>
      <c r="L473" s="20" t="s">
        <v>253</v>
      </c>
      <c r="M473" s="20" t="s">
        <v>270</v>
      </c>
    </row>
    <row r="474" spans="1:13" ht="15.75" hidden="1" customHeight="1" x14ac:dyDescent="0.35">
      <c r="A474" s="41" t="s">
        <v>65</v>
      </c>
      <c r="B474" s="41"/>
      <c r="C474" s="41"/>
      <c r="D474" s="41"/>
      <c r="E474" s="41">
        <v>9</v>
      </c>
      <c r="F474" s="41"/>
      <c r="G474" s="20" t="s">
        <v>94</v>
      </c>
      <c r="H474" s="41" t="s">
        <v>94</v>
      </c>
      <c r="I474" s="41"/>
      <c r="J474" s="41" t="s">
        <v>95</v>
      </c>
      <c r="K474" s="41"/>
      <c r="L474" s="20" t="s">
        <v>253</v>
      </c>
      <c r="M474" s="20" t="s">
        <v>271</v>
      </c>
    </row>
    <row r="475" spans="1:13" ht="15.75" hidden="1" customHeight="1" x14ac:dyDescent="0.35">
      <c r="A475" s="41" t="s">
        <v>69</v>
      </c>
      <c r="B475" s="41"/>
      <c r="C475" s="41"/>
      <c r="D475" s="41"/>
      <c r="E475" s="41">
        <v>1</v>
      </c>
      <c r="F475" s="41"/>
      <c r="G475" s="20" t="s">
        <v>17</v>
      </c>
      <c r="H475" s="41" t="s">
        <v>17</v>
      </c>
      <c r="I475" s="41"/>
      <c r="J475" s="41" t="s">
        <v>70</v>
      </c>
      <c r="K475" s="41"/>
      <c r="L475" s="20" t="s">
        <v>253</v>
      </c>
      <c r="M475" s="20" t="s">
        <v>272</v>
      </c>
    </row>
    <row r="476" spans="1:13" ht="15.75" hidden="1" customHeight="1" x14ac:dyDescent="0.35">
      <c r="A476" s="41" t="s">
        <v>73</v>
      </c>
      <c r="B476" s="41"/>
      <c r="C476" s="41"/>
      <c r="D476" s="41"/>
      <c r="E476" s="41" t="s">
        <v>64</v>
      </c>
      <c r="F476" s="41"/>
      <c r="G476" s="20" t="s">
        <v>64</v>
      </c>
      <c r="H476" s="41" t="s">
        <v>64</v>
      </c>
      <c r="I476" s="41"/>
      <c r="J476" s="41" t="s">
        <v>64</v>
      </c>
      <c r="K476" s="41"/>
      <c r="L476" s="20" t="s">
        <v>64</v>
      </c>
      <c r="M476" s="20" t="s">
        <v>64</v>
      </c>
    </row>
    <row r="477" spans="1:13" ht="15.75" hidden="1" customHeight="1" x14ac:dyDescent="0.35">
      <c r="A477" s="43" t="s">
        <v>74</v>
      </c>
      <c r="B477" s="43"/>
      <c r="C477" s="43"/>
      <c r="D477" s="43"/>
      <c r="E477" s="44">
        <v>38256</v>
      </c>
      <c r="F477" s="44"/>
      <c r="G477" s="23">
        <v>30394</v>
      </c>
      <c r="H477" s="44">
        <v>30394</v>
      </c>
      <c r="I477" s="44"/>
      <c r="J477" s="44">
        <v>328032</v>
      </c>
      <c r="K477" s="44"/>
      <c r="L477" s="22">
        <v>1</v>
      </c>
      <c r="M477" s="22">
        <v>10.8</v>
      </c>
    </row>
    <row r="478" spans="1:13" ht="15.75" hidden="1" customHeight="1" x14ac:dyDescent="0.35">
      <c r="A478" s="41">
        <v>2011</v>
      </c>
      <c r="B478" s="41"/>
      <c r="C478" s="41"/>
      <c r="D478" s="41"/>
      <c r="E478" s="41"/>
      <c r="F478" s="41"/>
      <c r="G478" s="41"/>
      <c r="H478" s="41"/>
      <c r="I478" s="41"/>
      <c r="J478" s="41"/>
      <c r="K478" s="41"/>
      <c r="L478" s="41"/>
      <c r="M478" s="41"/>
    </row>
    <row r="479" spans="1:13" ht="15.75" hidden="1" customHeight="1" x14ac:dyDescent="0.35">
      <c r="A479" s="41" t="s">
        <v>11</v>
      </c>
      <c r="B479" s="41"/>
      <c r="C479" s="41"/>
      <c r="D479" s="41"/>
      <c r="E479" s="42">
        <v>6594</v>
      </c>
      <c r="F479" s="42"/>
      <c r="G479" s="21">
        <v>5685</v>
      </c>
      <c r="H479" s="42">
        <v>5685</v>
      </c>
      <c r="I479" s="42"/>
      <c r="J479" s="42">
        <v>65845</v>
      </c>
      <c r="K479" s="42"/>
      <c r="L479" s="20">
        <v>1</v>
      </c>
      <c r="M479" s="20">
        <v>11.6</v>
      </c>
    </row>
    <row r="480" spans="1:13" ht="15.75" hidden="1" customHeight="1" x14ac:dyDescent="0.35">
      <c r="A480" s="41" t="s">
        <v>13</v>
      </c>
      <c r="B480" s="41"/>
      <c r="C480" s="41"/>
      <c r="D480" s="41"/>
      <c r="E480" s="41">
        <v>44</v>
      </c>
      <c r="F480" s="41"/>
      <c r="G480" s="20">
        <v>42</v>
      </c>
      <c r="H480" s="41">
        <v>42</v>
      </c>
      <c r="I480" s="41"/>
      <c r="J480" s="41">
        <v>292</v>
      </c>
      <c r="K480" s="41"/>
      <c r="L480" s="20">
        <v>1</v>
      </c>
      <c r="M480" s="20">
        <v>7</v>
      </c>
    </row>
    <row r="481" spans="1:13" ht="15.75" hidden="1" customHeight="1" x14ac:dyDescent="0.35">
      <c r="A481" s="41" t="s">
        <v>14</v>
      </c>
      <c r="B481" s="41"/>
      <c r="C481" s="41"/>
      <c r="D481" s="41"/>
      <c r="E481" s="41">
        <v>997</v>
      </c>
      <c r="F481" s="41"/>
      <c r="G481" s="21">
        <v>1264</v>
      </c>
      <c r="H481" s="42">
        <v>1264</v>
      </c>
      <c r="I481" s="42"/>
      <c r="J481" s="42">
        <v>8359</v>
      </c>
      <c r="K481" s="42"/>
      <c r="L481" s="20">
        <v>1</v>
      </c>
      <c r="M481" s="20">
        <v>6.6</v>
      </c>
    </row>
    <row r="482" spans="1:13" ht="15.75" hidden="1" customHeight="1" x14ac:dyDescent="0.35">
      <c r="A482" s="41" t="s">
        <v>15</v>
      </c>
      <c r="B482" s="41"/>
      <c r="C482" s="41"/>
      <c r="D482" s="41"/>
      <c r="E482" s="41">
        <v>762</v>
      </c>
      <c r="F482" s="41"/>
      <c r="G482" s="20">
        <v>601</v>
      </c>
      <c r="H482" s="41">
        <v>601</v>
      </c>
      <c r="I482" s="41"/>
      <c r="J482" s="42">
        <v>2710</v>
      </c>
      <c r="K482" s="42"/>
      <c r="L482" s="20">
        <v>1</v>
      </c>
      <c r="M482" s="20">
        <v>4.5</v>
      </c>
    </row>
    <row r="483" spans="1:13" ht="15.75" hidden="1" customHeight="1" x14ac:dyDescent="0.35">
      <c r="A483" s="41" t="s">
        <v>16</v>
      </c>
      <c r="B483" s="41"/>
      <c r="C483" s="41"/>
      <c r="D483" s="41"/>
      <c r="E483" s="41">
        <v>2</v>
      </c>
      <c r="F483" s="41"/>
      <c r="G483" s="20" t="s">
        <v>33</v>
      </c>
      <c r="H483" s="41" t="s">
        <v>33</v>
      </c>
      <c r="I483" s="41"/>
      <c r="J483" s="41" t="s">
        <v>33</v>
      </c>
      <c r="K483" s="41"/>
      <c r="L483" s="20" t="s">
        <v>253</v>
      </c>
      <c r="M483" s="20" t="s">
        <v>253</v>
      </c>
    </row>
    <row r="484" spans="1:13" ht="15.75" hidden="1" customHeight="1" x14ac:dyDescent="0.35">
      <c r="A484" s="41" t="s">
        <v>21</v>
      </c>
      <c r="B484" s="41"/>
      <c r="C484" s="41"/>
      <c r="D484" s="41"/>
      <c r="E484" s="41">
        <v>28</v>
      </c>
      <c r="F484" s="41"/>
      <c r="G484" s="20">
        <v>57</v>
      </c>
      <c r="H484" s="41">
        <v>57</v>
      </c>
      <c r="I484" s="41"/>
      <c r="J484" s="41">
        <v>573</v>
      </c>
      <c r="K484" s="41"/>
      <c r="L484" s="20">
        <v>1</v>
      </c>
      <c r="M484" s="20">
        <v>10</v>
      </c>
    </row>
    <row r="485" spans="1:13" ht="15.75" hidden="1" customHeight="1" x14ac:dyDescent="0.35">
      <c r="A485" s="41" t="s">
        <v>22</v>
      </c>
      <c r="B485" s="41"/>
      <c r="C485" s="41"/>
      <c r="D485" s="41"/>
      <c r="E485" s="41">
        <v>2</v>
      </c>
      <c r="F485" s="41"/>
      <c r="G485" s="20" t="s">
        <v>32</v>
      </c>
      <c r="H485" s="41" t="s">
        <v>32</v>
      </c>
      <c r="I485" s="41"/>
      <c r="J485" s="41" t="s">
        <v>100</v>
      </c>
      <c r="K485" s="41"/>
      <c r="L485" s="20" t="s">
        <v>253</v>
      </c>
      <c r="M485" s="20" t="s">
        <v>273</v>
      </c>
    </row>
    <row r="486" spans="1:13" ht="15.75" hidden="1" customHeight="1" x14ac:dyDescent="0.35">
      <c r="A486" s="41" t="s">
        <v>25</v>
      </c>
      <c r="B486" s="41"/>
      <c r="C486" s="41"/>
      <c r="D486" s="41"/>
      <c r="E486" s="41">
        <v>86</v>
      </c>
      <c r="F486" s="41"/>
      <c r="G486" s="20">
        <v>108</v>
      </c>
      <c r="H486" s="41">
        <v>108</v>
      </c>
      <c r="I486" s="41"/>
      <c r="J486" s="41">
        <v>842</v>
      </c>
      <c r="K486" s="41"/>
      <c r="L486" s="20">
        <v>1</v>
      </c>
      <c r="M486" s="20">
        <v>7.8</v>
      </c>
    </row>
    <row r="487" spans="1:13" ht="15.75" hidden="1" customHeight="1" x14ac:dyDescent="0.35">
      <c r="A487" s="41" t="s">
        <v>26</v>
      </c>
      <c r="B487" s="41"/>
      <c r="C487" s="41"/>
      <c r="D487" s="41"/>
      <c r="E487" s="41">
        <v>8</v>
      </c>
      <c r="F487" s="41"/>
      <c r="G487" s="20" t="s">
        <v>102</v>
      </c>
      <c r="H487" s="41" t="s">
        <v>102</v>
      </c>
      <c r="I487" s="41"/>
      <c r="J487" s="41" t="s">
        <v>103</v>
      </c>
      <c r="K487" s="41"/>
      <c r="L487" s="20" t="s">
        <v>253</v>
      </c>
      <c r="M487" s="20" t="s">
        <v>274</v>
      </c>
    </row>
    <row r="488" spans="1:13" ht="15.75" hidden="1" customHeight="1" x14ac:dyDescent="0.35">
      <c r="A488" s="41" t="s">
        <v>30</v>
      </c>
      <c r="B488" s="41"/>
      <c r="C488" s="41"/>
      <c r="D488" s="41"/>
      <c r="E488" s="41">
        <v>122</v>
      </c>
      <c r="F488" s="41"/>
      <c r="G488" s="20">
        <v>64</v>
      </c>
      <c r="H488" s="41">
        <v>64</v>
      </c>
      <c r="I488" s="41"/>
      <c r="J488" s="41">
        <v>464</v>
      </c>
      <c r="K488" s="41"/>
      <c r="L488" s="20">
        <v>1</v>
      </c>
      <c r="M488" s="20">
        <v>7.2</v>
      </c>
    </row>
    <row r="489" spans="1:13" ht="15.75" hidden="1" customHeight="1" x14ac:dyDescent="0.35">
      <c r="A489" s="41" t="s">
        <v>31</v>
      </c>
      <c r="B489" s="41"/>
      <c r="C489" s="41"/>
      <c r="D489" s="41"/>
      <c r="E489" s="41" t="s">
        <v>64</v>
      </c>
      <c r="F489" s="41"/>
      <c r="G489" s="20" t="s">
        <v>64</v>
      </c>
      <c r="H489" s="41" t="s">
        <v>64</v>
      </c>
      <c r="I489" s="41"/>
      <c r="J489" s="41" t="s">
        <v>64</v>
      </c>
      <c r="K489" s="41"/>
      <c r="L489" s="20" t="s">
        <v>64</v>
      </c>
      <c r="M489" s="20" t="s">
        <v>64</v>
      </c>
    </row>
    <row r="490" spans="1:13" ht="15.75" hidden="1" customHeight="1" x14ac:dyDescent="0.35">
      <c r="A490" s="41" t="s">
        <v>35</v>
      </c>
      <c r="B490" s="41"/>
      <c r="C490" s="41"/>
      <c r="D490" s="41"/>
      <c r="E490" s="41">
        <v>552</v>
      </c>
      <c r="F490" s="41"/>
      <c r="G490" s="20">
        <v>909</v>
      </c>
      <c r="H490" s="41">
        <v>909</v>
      </c>
      <c r="I490" s="41"/>
      <c r="J490" s="42">
        <v>3998</v>
      </c>
      <c r="K490" s="42"/>
      <c r="L490" s="20">
        <v>1</v>
      </c>
      <c r="M490" s="20">
        <v>4.4000000000000004</v>
      </c>
    </row>
    <row r="491" spans="1:13" ht="15.75" hidden="1" customHeight="1" x14ac:dyDescent="0.35">
      <c r="A491" s="41" t="s">
        <v>36</v>
      </c>
      <c r="B491" s="41"/>
      <c r="C491" s="41"/>
      <c r="D491" s="41"/>
      <c r="E491" s="42">
        <v>1208</v>
      </c>
      <c r="F491" s="42"/>
      <c r="G491" s="20">
        <v>739</v>
      </c>
      <c r="H491" s="41">
        <v>739</v>
      </c>
      <c r="I491" s="41"/>
      <c r="J491" s="42">
        <v>5482</v>
      </c>
      <c r="K491" s="42"/>
      <c r="L491" s="20">
        <v>1</v>
      </c>
      <c r="M491" s="20">
        <v>7.4</v>
      </c>
    </row>
    <row r="492" spans="1:13" ht="15.75" hidden="1" customHeight="1" x14ac:dyDescent="0.35">
      <c r="A492" s="41" t="s">
        <v>37</v>
      </c>
      <c r="B492" s="41"/>
      <c r="C492" s="41"/>
      <c r="D492" s="41"/>
      <c r="E492" s="41">
        <v>320</v>
      </c>
      <c r="F492" s="41"/>
      <c r="G492" s="20">
        <v>235</v>
      </c>
      <c r="H492" s="41">
        <v>235</v>
      </c>
      <c r="I492" s="41"/>
      <c r="J492" s="42">
        <v>1759</v>
      </c>
      <c r="K492" s="42"/>
      <c r="L492" s="20">
        <v>1</v>
      </c>
      <c r="M492" s="20">
        <v>7.5</v>
      </c>
    </row>
    <row r="493" spans="1:13" ht="15.75" hidden="1" customHeight="1" x14ac:dyDescent="0.35">
      <c r="A493" s="41" t="s">
        <v>38</v>
      </c>
      <c r="B493" s="41"/>
      <c r="C493" s="41"/>
      <c r="D493" s="41"/>
      <c r="E493" s="42">
        <v>9896</v>
      </c>
      <c r="F493" s="42"/>
      <c r="G493" s="21">
        <v>6422</v>
      </c>
      <c r="H493" s="42">
        <v>6422</v>
      </c>
      <c r="I493" s="42"/>
      <c r="J493" s="42">
        <v>52575</v>
      </c>
      <c r="K493" s="42"/>
      <c r="L493" s="20">
        <v>1</v>
      </c>
      <c r="M493" s="20">
        <v>8.1999999999999993</v>
      </c>
    </row>
    <row r="494" spans="1:13" ht="15.75" hidden="1" customHeight="1" x14ac:dyDescent="0.35">
      <c r="A494" s="41" t="s">
        <v>39</v>
      </c>
      <c r="B494" s="41"/>
      <c r="C494" s="41"/>
      <c r="D494" s="41"/>
      <c r="E494" s="41">
        <v>3</v>
      </c>
      <c r="F494" s="41"/>
      <c r="G494" s="20" t="s">
        <v>70</v>
      </c>
      <c r="H494" s="41" t="s">
        <v>70</v>
      </c>
      <c r="I494" s="41"/>
      <c r="J494" s="41" t="s">
        <v>44</v>
      </c>
      <c r="K494" s="41"/>
      <c r="L494" s="20" t="s">
        <v>253</v>
      </c>
      <c r="M494" s="20" t="s">
        <v>275</v>
      </c>
    </row>
    <row r="495" spans="1:13" ht="15.75" hidden="1" customHeight="1" x14ac:dyDescent="0.35">
      <c r="A495" s="41" t="s">
        <v>43</v>
      </c>
      <c r="B495" s="41"/>
      <c r="C495" s="41"/>
      <c r="D495" s="41"/>
      <c r="E495" s="41">
        <v>8</v>
      </c>
      <c r="F495" s="41"/>
      <c r="G495" s="20" t="s">
        <v>106</v>
      </c>
      <c r="H495" s="41" t="s">
        <v>106</v>
      </c>
      <c r="I495" s="41"/>
      <c r="J495" s="41" t="s">
        <v>107</v>
      </c>
      <c r="K495" s="41"/>
      <c r="L495" s="20" t="s">
        <v>253</v>
      </c>
      <c r="M495" s="20" t="s">
        <v>276</v>
      </c>
    </row>
    <row r="496" spans="1:13" ht="15.75" hidden="1" customHeight="1" x14ac:dyDescent="0.35">
      <c r="A496" s="41" t="s">
        <v>47</v>
      </c>
      <c r="B496" s="41"/>
      <c r="C496" s="41"/>
      <c r="D496" s="41"/>
      <c r="E496" s="42">
        <v>8966</v>
      </c>
      <c r="F496" s="42"/>
      <c r="G496" s="21">
        <v>8225</v>
      </c>
      <c r="H496" s="42">
        <v>8225</v>
      </c>
      <c r="I496" s="42"/>
      <c r="J496" s="42">
        <v>66536</v>
      </c>
      <c r="K496" s="42"/>
      <c r="L496" s="20">
        <v>1</v>
      </c>
      <c r="M496" s="20">
        <v>8.1</v>
      </c>
    </row>
    <row r="497" spans="1:13" ht="15.75" hidden="1" customHeight="1" x14ac:dyDescent="0.35">
      <c r="A497" s="41" t="s">
        <v>48</v>
      </c>
      <c r="B497" s="41"/>
      <c r="C497" s="41"/>
      <c r="D497" s="41"/>
      <c r="E497" s="41">
        <v>848</v>
      </c>
      <c r="F497" s="41"/>
      <c r="G497" s="20">
        <v>386</v>
      </c>
      <c r="H497" s="41">
        <v>386</v>
      </c>
      <c r="I497" s="41"/>
      <c r="J497" s="42">
        <v>2978</v>
      </c>
      <c r="K497" s="42"/>
      <c r="L497" s="20">
        <v>1</v>
      </c>
      <c r="M497" s="20">
        <v>7.7</v>
      </c>
    </row>
    <row r="498" spans="1:13" ht="15.75" hidden="1" customHeight="1" x14ac:dyDescent="0.35">
      <c r="A498" s="41" t="s">
        <v>49</v>
      </c>
      <c r="B498" s="41"/>
      <c r="C498" s="41"/>
      <c r="D498" s="41"/>
      <c r="E498" s="41">
        <v>8</v>
      </c>
      <c r="F498" s="41"/>
      <c r="G498" s="20" t="s">
        <v>109</v>
      </c>
      <c r="H498" s="41" t="s">
        <v>109</v>
      </c>
      <c r="I498" s="41"/>
      <c r="J498" s="41" t="s">
        <v>110</v>
      </c>
      <c r="K498" s="41"/>
      <c r="L498" s="20" t="s">
        <v>253</v>
      </c>
      <c r="M498" s="20" t="s">
        <v>277</v>
      </c>
    </row>
    <row r="499" spans="1:13" ht="31.5" hidden="1" customHeight="1" x14ac:dyDescent="0.35">
      <c r="A499" s="41" t="s">
        <v>53</v>
      </c>
      <c r="B499" s="41"/>
      <c r="C499" s="41"/>
      <c r="D499" s="41"/>
      <c r="E499" s="42">
        <v>30454</v>
      </c>
      <c r="F499" s="42"/>
      <c r="G499" s="21">
        <v>24837</v>
      </c>
      <c r="H499" s="42">
        <v>24837</v>
      </c>
      <c r="I499" s="42"/>
      <c r="J499" s="42">
        <v>213179</v>
      </c>
      <c r="K499" s="42"/>
      <c r="L499" s="20">
        <v>1</v>
      </c>
      <c r="M499" s="20">
        <v>8.6</v>
      </c>
    </row>
    <row r="500" spans="1:13" ht="15.75" hidden="1" customHeight="1" x14ac:dyDescent="0.35">
      <c r="A500" s="41" t="s">
        <v>54</v>
      </c>
      <c r="B500" s="41"/>
      <c r="C500" s="41"/>
      <c r="D500" s="41"/>
      <c r="E500" s="42">
        <v>1502</v>
      </c>
      <c r="F500" s="42"/>
      <c r="G500" s="20">
        <v>880</v>
      </c>
      <c r="H500" s="41">
        <v>880</v>
      </c>
      <c r="I500" s="41"/>
      <c r="J500" s="42">
        <v>6255</v>
      </c>
      <c r="K500" s="42"/>
      <c r="L500" s="20">
        <v>1</v>
      </c>
      <c r="M500" s="20">
        <v>7.1</v>
      </c>
    </row>
    <row r="501" spans="1:13" ht="15.75" hidden="1" customHeight="1" x14ac:dyDescent="0.35">
      <c r="A501" s="41" t="s">
        <v>55</v>
      </c>
      <c r="B501" s="41"/>
      <c r="C501" s="41"/>
      <c r="D501" s="41"/>
      <c r="E501" s="42">
        <v>2709</v>
      </c>
      <c r="F501" s="42"/>
      <c r="G501" s="21">
        <v>2631</v>
      </c>
      <c r="H501" s="42">
        <v>2631</v>
      </c>
      <c r="I501" s="42"/>
      <c r="J501" s="42">
        <v>35631</v>
      </c>
      <c r="K501" s="42"/>
      <c r="L501" s="20">
        <v>1</v>
      </c>
      <c r="M501" s="20">
        <v>13.5</v>
      </c>
    </row>
    <row r="502" spans="1:13" ht="15.75" hidden="1" customHeight="1" x14ac:dyDescent="0.35">
      <c r="A502" s="41" t="s">
        <v>57</v>
      </c>
      <c r="B502" s="41"/>
      <c r="C502" s="41"/>
      <c r="D502" s="41"/>
      <c r="E502" s="42">
        <v>2203</v>
      </c>
      <c r="F502" s="42"/>
      <c r="G502" s="21">
        <v>1631</v>
      </c>
      <c r="H502" s="42">
        <v>1631</v>
      </c>
      <c r="I502" s="42"/>
      <c r="J502" s="42">
        <v>54039</v>
      </c>
      <c r="K502" s="42"/>
      <c r="L502" s="20">
        <v>1</v>
      </c>
      <c r="M502" s="20">
        <v>33.1</v>
      </c>
    </row>
    <row r="503" spans="1:13" ht="15.75" hidden="1" customHeight="1" x14ac:dyDescent="0.35">
      <c r="A503" s="41" t="s">
        <v>58</v>
      </c>
      <c r="B503" s="41"/>
      <c r="C503" s="41"/>
      <c r="D503" s="41"/>
      <c r="E503" s="42">
        <v>37254</v>
      </c>
      <c r="F503" s="42"/>
      <c r="G503" s="21">
        <v>30941</v>
      </c>
      <c r="H503" s="42">
        <v>30941</v>
      </c>
      <c r="I503" s="42"/>
      <c r="J503" s="42">
        <v>315839</v>
      </c>
      <c r="K503" s="42"/>
      <c r="L503" s="20">
        <v>1</v>
      </c>
      <c r="M503" s="20">
        <v>10.199999999999999</v>
      </c>
    </row>
    <row r="504" spans="1:13" ht="15.75" hidden="1" customHeight="1" x14ac:dyDescent="0.35">
      <c r="A504" s="41" t="s">
        <v>59</v>
      </c>
      <c r="B504" s="41"/>
      <c r="C504" s="41"/>
      <c r="D504" s="41"/>
      <c r="E504" s="41">
        <v>34</v>
      </c>
      <c r="F504" s="41"/>
      <c r="G504" s="20">
        <v>104</v>
      </c>
      <c r="H504" s="41">
        <v>104</v>
      </c>
      <c r="I504" s="41"/>
      <c r="J504" s="42">
        <v>2831</v>
      </c>
      <c r="K504" s="42"/>
      <c r="L504" s="20">
        <v>1</v>
      </c>
      <c r="M504" s="20">
        <v>27.2</v>
      </c>
    </row>
    <row r="505" spans="1:13" ht="15.75" hidden="1" customHeight="1" x14ac:dyDescent="0.35">
      <c r="A505" s="41" t="s">
        <v>63</v>
      </c>
      <c r="B505" s="41"/>
      <c r="C505" s="41"/>
      <c r="D505" s="41"/>
      <c r="E505" s="41" t="s">
        <v>64</v>
      </c>
      <c r="F505" s="41"/>
      <c r="G505" s="20" t="s">
        <v>64</v>
      </c>
      <c r="H505" s="41" t="s">
        <v>64</v>
      </c>
      <c r="I505" s="41"/>
      <c r="J505" s="41" t="s">
        <v>64</v>
      </c>
      <c r="K505" s="41"/>
      <c r="L505" s="20" t="s">
        <v>64</v>
      </c>
      <c r="M505" s="20" t="s">
        <v>64</v>
      </c>
    </row>
    <row r="506" spans="1:13" ht="15.75" hidden="1" customHeight="1" x14ac:dyDescent="0.35">
      <c r="A506" s="41" t="s">
        <v>65</v>
      </c>
      <c r="B506" s="41"/>
      <c r="C506" s="41"/>
      <c r="D506" s="41"/>
      <c r="E506" s="41">
        <v>5</v>
      </c>
      <c r="F506" s="41"/>
      <c r="G506" s="20" t="s">
        <v>66</v>
      </c>
      <c r="H506" s="41" t="s">
        <v>66</v>
      </c>
      <c r="I506" s="41"/>
      <c r="J506" s="41" t="s">
        <v>112</v>
      </c>
      <c r="K506" s="41"/>
      <c r="L506" s="20" t="s">
        <v>253</v>
      </c>
      <c r="M506" s="20" t="s">
        <v>278</v>
      </c>
    </row>
    <row r="507" spans="1:13" ht="15.75" hidden="1" customHeight="1" x14ac:dyDescent="0.35">
      <c r="A507" s="41" t="s">
        <v>69</v>
      </c>
      <c r="B507" s="41"/>
      <c r="C507" s="41"/>
      <c r="D507" s="41"/>
      <c r="E507" s="41">
        <v>2</v>
      </c>
      <c r="F507" s="41"/>
      <c r="G507" s="20" t="s">
        <v>17</v>
      </c>
      <c r="H507" s="41" t="s">
        <v>17</v>
      </c>
      <c r="I507" s="41"/>
      <c r="J507" s="41" t="s">
        <v>94</v>
      </c>
      <c r="K507" s="41"/>
      <c r="L507" s="20" t="s">
        <v>253</v>
      </c>
      <c r="M507" s="20" t="s">
        <v>259</v>
      </c>
    </row>
    <row r="508" spans="1:13" ht="15.75" hidden="1" customHeight="1" x14ac:dyDescent="0.35">
      <c r="A508" s="41" t="s">
        <v>73</v>
      </c>
      <c r="B508" s="41"/>
      <c r="C508" s="41"/>
      <c r="D508" s="41"/>
      <c r="E508" s="41" t="s">
        <v>64</v>
      </c>
      <c r="F508" s="41"/>
      <c r="G508" s="20" t="s">
        <v>64</v>
      </c>
      <c r="H508" s="41" t="s">
        <v>64</v>
      </c>
      <c r="I508" s="41"/>
      <c r="J508" s="41" t="s">
        <v>64</v>
      </c>
      <c r="K508" s="41"/>
      <c r="L508" s="20" t="s">
        <v>64</v>
      </c>
      <c r="M508" s="20" t="s">
        <v>64</v>
      </c>
    </row>
    <row r="509" spans="1:13" ht="15.75" hidden="1" customHeight="1" x14ac:dyDescent="0.35">
      <c r="A509" s="43" t="s">
        <v>74</v>
      </c>
      <c r="B509" s="43"/>
      <c r="C509" s="43"/>
      <c r="D509" s="43"/>
      <c r="E509" s="44">
        <v>37293</v>
      </c>
      <c r="F509" s="44"/>
      <c r="G509" s="23">
        <v>31054</v>
      </c>
      <c r="H509" s="44">
        <v>31054</v>
      </c>
      <c r="I509" s="44"/>
      <c r="J509" s="44">
        <v>318768</v>
      </c>
      <c r="K509" s="44"/>
      <c r="L509" s="22">
        <v>1</v>
      </c>
      <c r="M509" s="22">
        <v>10.3</v>
      </c>
    </row>
    <row r="510" spans="1:13" ht="15.75" hidden="1" customHeight="1" x14ac:dyDescent="0.35">
      <c r="A510" s="41">
        <v>2012</v>
      </c>
      <c r="B510" s="41"/>
      <c r="C510" s="41"/>
      <c r="D510" s="41"/>
      <c r="E510" s="41"/>
      <c r="F510" s="41"/>
      <c r="G510" s="41"/>
      <c r="H510" s="41"/>
      <c r="I510" s="41"/>
      <c r="J510" s="41"/>
      <c r="K510" s="41"/>
      <c r="L510" s="41"/>
      <c r="M510" s="41"/>
    </row>
    <row r="511" spans="1:13" ht="15.75" hidden="1" customHeight="1" x14ac:dyDescent="0.35">
      <c r="A511" s="41" t="s">
        <v>11</v>
      </c>
      <c r="B511" s="41"/>
      <c r="C511" s="41"/>
      <c r="D511" s="41"/>
      <c r="E511" s="42">
        <v>7048</v>
      </c>
      <c r="F511" s="42"/>
      <c r="G511" s="21">
        <v>6229</v>
      </c>
      <c r="H511" s="42">
        <v>6229</v>
      </c>
      <c r="I511" s="42"/>
      <c r="J511" s="42">
        <v>67343</v>
      </c>
      <c r="K511" s="42"/>
      <c r="L511" s="20">
        <v>1</v>
      </c>
      <c r="M511" s="20">
        <v>10.8</v>
      </c>
    </row>
    <row r="512" spans="1:13" ht="15.75" hidden="1" customHeight="1" x14ac:dyDescent="0.35">
      <c r="A512" s="41" t="s">
        <v>13</v>
      </c>
      <c r="B512" s="41"/>
      <c r="C512" s="41"/>
      <c r="D512" s="41"/>
      <c r="E512" s="41">
        <v>42</v>
      </c>
      <c r="F512" s="41"/>
      <c r="G512" s="20">
        <v>42</v>
      </c>
      <c r="H512" s="41">
        <v>42</v>
      </c>
      <c r="I512" s="41"/>
      <c r="J512" s="41">
        <v>339</v>
      </c>
      <c r="K512" s="41"/>
      <c r="L512" s="20">
        <v>1</v>
      </c>
      <c r="M512" s="20">
        <v>8.1</v>
      </c>
    </row>
    <row r="513" spans="1:13" ht="15.75" hidden="1" customHeight="1" x14ac:dyDescent="0.35">
      <c r="A513" s="41" t="s">
        <v>14</v>
      </c>
      <c r="B513" s="41"/>
      <c r="C513" s="41"/>
      <c r="D513" s="41"/>
      <c r="E513" s="41">
        <v>971</v>
      </c>
      <c r="F513" s="41"/>
      <c r="G513" s="21">
        <v>1317</v>
      </c>
      <c r="H513" s="42">
        <v>1317</v>
      </c>
      <c r="I513" s="42"/>
      <c r="J513" s="42">
        <v>9059</v>
      </c>
      <c r="K513" s="42"/>
      <c r="L513" s="20">
        <v>1</v>
      </c>
      <c r="M513" s="20">
        <v>6.9</v>
      </c>
    </row>
    <row r="514" spans="1:13" ht="15.75" hidden="1" customHeight="1" x14ac:dyDescent="0.35">
      <c r="A514" s="41" t="s">
        <v>15</v>
      </c>
      <c r="B514" s="41"/>
      <c r="C514" s="41"/>
      <c r="D514" s="41"/>
      <c r="E514" s="41">
        <v>613</v>
      </c>
      <c r="F514" s="41"/>
      <c r="G514" s="20">
        <v>707</v>
      </c>
      <c r="H514" s="41">
        <v>707</v>
      </c>
      <c r="I514" s="41"/>
      <c r="J514" s="42">
        <v>4094</v>
      </c>
      <c r="K514" s="42"/>
      <c r="L514" s="20">
        <v>1</v>
      </c>
      <c r="M514" s="20">
        <v>5.8</v>
      </c>
    </row>
    <row r="515" spans="1:13" ht="15.75" hidden="1" customHeight="1" x14ac:dyDescent="0.35">
      <c r="A515" s="41" t="s">
        <v>16</v>
      </c>
      <c r="B515" s="41"/>
      <c r="C515" s="41"/>
      <c r="D515" s="41"/>
      <c r="E515" s="41">
        <v>3</v>
      </c>
      <c r="F515" s="41"/>
      <c r="G515" s="20" t="s">
        <v>77</v>
      </c>
      <c r="H515" s="41" t="s">
        <v>77</v>
      </c>
      <c r="I515" s="41"/>
      <c r="J515" s="41" t="s">
        <v>114</v>
      </c>
      <c r="K515" s="41"/>
      <c r="L515" s="20" t="s">
        <v>253</v>
      </c>
      <c r="M515" s="20" t="s">
        <v>279</v>
      </c>
    </row>
    <row r="516" spans="1:13" ht="15.75" hidden="1" customHeight="1" x14ac:dyDescent="0.35">
      <c r="A516" s="41" t="s">
        <v>21</v>
      </c>
      <c r="B516" s="41"/>
      <c r="C516" s="41"/>
      <c r="D516" s="41"/>
      <c r="E516" s="41">
        <v>34</v>
      </c>
      <c r="F516" s="41"/>
      <c r="G516" s="20">
        <v>54</v>
      </c>
      <c r="H516" s="41">
        <v>54</v>
      </c>
      <c r="I516" s="41"/>
      <c r="J516" s="41">
        <v>430</v>
      </c>
      <c r="K516" s="41"/>
      <c r="L516" s="20">
        <v>1</v>
      </c>
      <c r="M516" s="20">
        <v>8</v>
      </c>
    </row>
    <row r="517" spans="1:13" ht="15.75" hidden="1" customHeight="1" x14ac:dyDescent="0.35">
      <c r="A517" s="41" t="s">
        <v>22</v>
      </c>
      <c r="B517" s="41"/>
      <c r="C517" s="41"/>
      <c r="D517" s="41"/>
      <c r="E517" s="41">
        <v>1</v>
      </c>
      <c r="F517" s="41"/>
      <c r="G517" s="20" t="s">
        <v>32</v>
      </c>
      <c r="H517" s="41" t="s">
        <v>32</v>
      </c>
      <c r="I517" s="41"/>
      <c r="J517" s="41" t="s">
        <v>32</v>
      </c>
      <c r="K517" s="41"/>
      <c r="L517" s="20" t="s">
        <v>253</v>
      </c>
      <c r="M517" s="20" t="s">
        <v>280</v>
      </c>
    </row>
    <row r="518" spans="1:13" ht="15.75" hidden="1" customHeight="1" x14ac:dyDescent="0.35">
      <c r="A518" s="41" t="s">
        <v>25</v>
      </c>
      <c r="B518" s="41"/>
      <c r="C518" s="41"/>
      <c r="D518" s="41"/>
      <c r="E518" s="41">
        <v>40</v>
      </c>
      <c r="F518" s="41"/>
      <c r="G518" s="20">
        <v>89</v>
      </c>
      <c r="H518" s="41">
        <v>89</v>
      </c>
      <c r="I518" s="41"/>
      <c r="J518" s="41">
        <v>793</v>
      </c>
      <c r="K518" s="41"/>
      <c r="L518" s="20">
        <v>1</v>
      </c>
      <c r="M518" s="20">
        <v>8.9</v>
      </c>
    </row>
    <row r="519" spans="1:13" ht="15.75" hidden="1" customHeight="1" x14ac:dyDescent="0.35">
      <c r="A519" s="41" t="s">
        <v>26</v>
      </c>
      <c r="B519" s="41"/>
      <c r="C519" s="41"/>
      <c r="D519" s="41"/>
      <c r="E519" s="41">
        <v>9</v>
      </c>
      <c r="F519" s="41"/>
      <c r="G519" s="20" t="s">
        <v>118</v>
      </c>
      <c r="H519" s="41" t="s">
        <v>118</v>
      </c>
      <c r="I519" s="41"/>
      <c r="J519" s="41" t="s">
        <v>119</v>
      </c>
      <c r="K519" s="41"/>
      <c r="L519" s="20" t="s">
        <v>253</v>
      </c>
      <c r="M519" s="20" t="s">
        <v>254</v>
      </c>
    </row>
    <row r="520" spans="1:13" ht="15.75" hidden="1" customHeight="1" x14ac:dyDescent="0.35">
      <c r="A520" s="41" t="s">
        <v>30</v>
      </c>
      <c r="B520" s="41"/>
      <c r="C520" s="41"/>
      <c r="D520" s="41"/>
      <c r="E520" s="41">
        <v>97</v>
      </c>
      <c r="F520" s="41"/>
      <c r="G520" s="20">
        <v>78</v>
      </c>
      <c r="H520" s="41">
        <v>78</v>
      </c>
      <c r="I520" s="41"/>
      <c r="J520" s="41">
        <v>653</v>
      </c>
      <c r="K520" s="41"/>
      <c r="L520" s="20">
        <v>1</v>
      </c>
      <c r="M520" s="20">
        <v>8.3000000000000007</v>
      </c>
    </row>
    <row r="521" spans="1:13" ht="15.75" hidden="1" customHeight="1" x14ac:dyDescent="0.35">
      <c r="A521" s="41" t="s">
        <v>31</v>
      </c>
      <c r="B521" s="41"/>
      <c r="C521" s="41"/>
      <c r="D521" s="41"/>
      <c r="E521" s="41">
        <v>3</v>
      </c>
      <c r="F521" s="41"/>
      <c r="G521" s="20" t="s">
        <v>17</v>
      </c>
      <c r="H521" s="41" t="s">
        <v>17</v>
      </c>
      <c r="I521" s="41"/>
      <c r="J521" s="41" t="s">
        <v>44</v>
      </c>
      <c r="K521" s="41"/>
      <c r="L521" s="20" t="s">
        <v>253</v>
      </c>
      <c r="M521" s="20" t="s">
        <v>255</v>
      </c>
    </row>
    <row r="522" spans="1:13" ht="15.75" hidden="1" customHeight="1" x14ac:dyDescent="0.35">
      <c r="A522" s="41" t="s">
        <v>35</v>
      </c>
      <c r="B522" s="41"/>
      <c r="C522" s="41"/>
      <c r="D522" s="41"/>
      <c r="E522" s="41">
        <v>528</v>
      </c>
      <c r="F522" s="41"/>
      <c r="G522" s="20">
        <v>910</v>
      </c>
      <c r="H522" s="41">
        <v>910</v>
      </c>
      <c r="I522" s="41"/>
      <c r="J522" s="42">
        <v>5776</v>
      </c>
      <c r="K522" s="42"/>
      <c r="L522" s="20">
        <v>1</v>
      </c>
      <c r="M522" s="20">
        <v>6.3</v>
      </c>
    </row>
    <row r="523" spans="1:13" ht="15.75" hidden="1" customHeight="1" x14ac:dyDescent="0.35">
      <c r="A523" s="41" t="s">
        <v>36</v>
      </c>
      <c r="B523" s="41"/>
      <c r="C523" s="41"/>
      <c r="D523" s="41"/>
      <c r="E523" s="41">
        <v>941</v>
      </c>
      <c r="F523" s="41"/>
      <c r="G523" s="20">
        <v>789</v>
      </c>
      <c r="H523" s="41">
        <v>789</v>
      </c>
      <c r="I523" s="41"/>
      <c r="J523" s="42">
        <v>6190</v>
      </c>
      <c r="K523" s="42"/>
      <c r="L523" s="20">
        <v>1</v>
      </c>
      <c r="M523" s="20">
        <v>7.8</v>
      </c>
    </row>
    <row r="524" spans="1:13" ht="15.75" hidden="1" customHeight="1" x14ac:dyDescent="0.35">
      <c r="A524" s="41" t="s">
        <v>37</v>
      </c>
      <c r="B524" s="41"/>
      <c r="C524" s="41"/>
      <c r="D524" s="41"/>
      <c r="E524" s="41">
        <v>327</v>
      </c>
      <c r="F524" s="41"/>
      <c r="G524" s="20">
        <v>190</v>
      </c>
      <c r="H524" s="41">
        <v>190</v>
      </c>
      <c r="I524" s="41"/>
      <c r="J524" s="42">
        <v>1681</v>
      </c>
      <c r="K524" s="42"/>
      <c r="L524" s="20">
        <v>1</v>
      </c>
      <c r="M524" s="20">
        <v>8.8000000000000007</v>
      </c>
    </row>
    <row r="525" spans="1:13" ht="15.75" hidden="1" customHeight="1" x14ac:dyDescent="0.35">
      <c r="A525" s="41" t="s">
        <v>38</v>
      </c>
      <c r="B525" s="41"/>
      <c r="C525" s="41"/>
      <c r="D525" s="41"/>
      <c r="E525" s="42">
        <v>9596</v>
      </c>
      <c r="F525" s="42"/>
      <c r="G525" s="21">
        <v>6810</v>
      </c>
      <c r="H525" s="42">
        <v>6810</v>
      </c>
      <c r="I525" s="42"/>
      <c r="J525" s="42">
        <v>53142</v>
      </c>
      <c r="K525" s="42"/>
      <c r="L525" s="20">
        <v>1</v>
      </c>
      <c r="M525" s="20">
        <v>7.8</v>
      </c>
    </row>
    <row r="526" spans="1:13" ht="15.75" hidden="1" customHeight="1" x14ac:dyDescent="0.35">
      <c r="A526" s="41" t="s">
        <v>39</v>
      </c>
      <c r="B526" s="41"/>
      <c r="C526" s="41"/>
      <c r="D526" s="41"/>
      <c r="E526" s="41">
        <v>7</v>
      </c>
      <c r="F526" s="41"/>
      <c r="G526" s="20" t="s">
        <v>114</v>
      </c>
      <c r="H526" s="41" t="s">
        <v>114</v>
      </c>
      <c r="I526" s="41"/>
      <c r="J526" s="41" t="s">
        <v>120</v>
      </c>
      <c r="K526" s="41"/>
      <c r="L526" s="20" t="s">
        <v>253</v>
      </c>
      <c r="M526" s="20" t="s">
        <v>281</v>
      </c>
    </row>
    <row r="527" spans="1:13" ht="15.75" hidden="1" customHeight="1" x14ac:dyDescent="0.35">
      <c r="A527" s="41" t="s">
        <v>43</v>
      </c>
      <c r="B527" s="41"/>
      <c r="C527" s="41"/>
      <c r="D527" s="41"/>
      <c r="E527" s="41">
        <v>10</v>
      </c>
      <c r="F527" s="41"/>
      <c r="G527" s="20" t="s">
        <v>122</v>
      </c>
      <c r="H527" s="41" t="s">
        <v>122</v>
      </c>
      <c r="I527" s="41"/>
      <c r="J527" s="41" t="s">
        <v>123</v>
      </c>
      <c r="K527" s="41"/>
      <c r="L527" s="20" t="s">
        <v>253</v>
      </c>
      <c r="M527" s="20" t="s">
        <v>282</v>
      </c>
    </row>
    <row r="528" spans="1:13" ht="15.75" hidden="1" customHeight="1" x14ac:dyDescent="0.35">
      <c r="A528" s="41" t="s">
        <v>47</v>
      </c>
      <c r="B528" s="41"/>
      <c r="C528" s="41"/>
      <c r="D528" s="41"/>
      <c r="E528" s="42">
        <v>9529</v>
      </c>
      <c r="F528" s="42"/>
      <c r="G528" s="21">
        <v>9292</v>
      </c>
      <c r="H528" s="42">
        <v>9292</v>
      </c>
      <c r="I528" s="42"/>
      <c r="J528" s="42">
        <v>74457</v>
      </c>
      <c r="K528" s="42"/>
      <c r="L528" s="20">
        <v>1</v>
      </c>
      <c r="M528" s="20">
        <v>8</v>
      </c>
    </row>
    <row r="529" spans="1:13" ht="15.75" hidden="1" customHeight="1" x14ac:dyDescent="0.35">
      <c r="A529" s="41" t="s">
        <v>48</v>
      </c>
      <c r="B529" s="41"/>
      <c r="C529" s="41"/>
      <c r="D529" s="41"/>
      <c r="E529" s="41">
        <v>889</v>
      </c>
      <c r="F529" s="41"/>
      <c r="G529" s="20">
        <v>304</v>
      </c>
      <c r="H529" s="41">
        <v>304</v>
      </c>
      <c r="I529" s="41"/>
      <c r="J529" s="42">
        <v>2722</v>
      </c>
      <c r="K529" s="42"/>
      <c r="L529" s="20">
        <v>1</v>
      </c>
      <c r="M529" s="20">
        <v>8.9</v>
      </c>
    </row>
    <row r="530" spans="1:13" ht="15.75" hidden="1" customHeight="1" x14ac:dyDescent="0.35">
      <c r="A530" s="41" t="s">
        <v>49</v>
      </c>
      <c r="B530" s="41"/>
      <c r="C530" s="41"/>
      <c r="D530" s="41"/>
      <c r="E530" s="41">
        <v>9</v>
      </c>
      <c r="F530" s="41"/>
      <c r="G530" s="20" t="s">
        <v>125</v>
      </c>
      <c r="H530" s="41" t="s">
        <v>125</v>
      </c>
      <c r="I530" s="41"/>
      <c r="J530" s="41" t="s">
        <v>126</v>
      </c>
      <c r="K530" s="41"/>
      <c r="L530" s="20" t="s">
        <v>253</v>
      </c>
      <c r="M530" s="20" t="s">
        <v>283</v>
      </c>
    </row>
    <row r="531" spans="1:13" ht="31.5" hidden="1" customHeight="1" x14ac:dyDescent="0.35">
      <c r="A531" s="41" t="s">
        <v>53</v>
      </c>
      <c r="B531" s="41"/>
      <c r="C531" s="41"/>
      <c r="D531" s="41"/>
      <c r="E531" s="42">
        <v>30697</v>
      </c>
      <c r="F531" s="42"/>
      <c r="G531" s="21">
        <v>26967</v>
      </c>
      <c r="H531" s="42">
        <v>26967</v>
      </c>
      <c r="I531" s="42"/>
      <c r="J531" s="42">
        <v>227800</v>
      </c>
      <c r="K531" s="42"/>
      <c r="L531" s="20">
        <v>1</v>
      </c>
      <c r="M531" s="20">
        <v>8.4</v>
      </c>
    </row>
    <row r="532" spans="1:13" ht="15.75" hidden="1" customHeight="1" x14ac:dyDescent="0.35">
      <c r="A532" s="41" t="s">
        <v>54</v>
      </c>
      <c r="B532" s="41"/>
      <c r="C532" s="41"/>
      <c r="D532" s="41"/>
      <c r="E532" s="42">
        <v>1379</v>
      </c>
      <c r="F532" s="42"/>
      <c r="G532" s="20">
        <v>709</v>
      </c>
      <c r="H532" s="41">
        <v>709</v>
      </c>
      <c r="I532" s="41"/>
      <c r="J532" s="42">
        <v>5092</v>
      </c>
      <c r="K532" s="42"/>
      <c r="L532" s="20">
        <v>1</v>
      </c>
      <c r="M532" s="20">
        <v>7.2</v>
      </c>
    </row>
    <row r="533" spans="1:13" ht="15.75" hidden="1" customHeight="1" x14ac:dyDescent="0.35">
      <c r="A533" s="41" t="s">
        <v>55</v>
      </c>
      <c r="B533" s="41"/>
      <c r="C533" s="41"/>
      <c r="D533" s="41"/>
      <c r="E533" s="42">
        <v>3171</v>
      </c>
      <c r="F533" s="42"/>
      <c r="G533" s="21">
        <v>2277</v>
      </c>
      <c r="H533" s="42">
        <v>2277</v>
      </c>
      <c r="I533" s="42"/>
      <c r="J533" s="42">
        <v>43432</v>
      </c>
      <c r="K533" s="42"/>
      <c r="L533" s="20">
        <v>1</v>
      </c>
      <c r="M533" s="20">
        <v>19.100000000000001</v>
      </c>
    </row>
    <row r="534" spans="1:13" ht="15.75" hidden="1" customHeight="1" x14ac:dyDescent="0.35">
      <c r="A534" s="41" t="s">
        <v>57</v>
      </c>
      <c r="B534" s="41"/>
      <c r="C534" s="41"/>
      <c r="D534" s="41"/>
      <c r="E534" s="42">
        <v>1598</v>
      </c>
      <c r="F534" s="42"/>
      <c r="G534" s="21">
        <v>1642</v>
      </c>
      <c r="H534" s="42">
        <v>1642</v>
      </c>
      <c r="I534" s="42"/>
      <c r="J534" s="42">
        <v>52672</v>
      </c>
      <c r="K534" s="42"/>
      <c r="L534" s="20">
        <v>1</v>
      </c>
      <c r="M534" s="20">
        <v>32.1</v>
      </c>
    </row>
    <row r="535" spans="1:13" ht="15.75" hidden="1" customHeight="1" x14ac:dyDescent="0.35">
      <c r="A535" s="41" t="s">
        <v>58</v>
      </c>
      <c r="B535" s="41"/>
      <c r="C535" s="41"/>
      <c r="D535" s="41"/>
      <c r="E535" s="42">
        <v>37463</v>
      </c>
      <c r="F535" s="42"/>
      <c r="G535" s="21">
        <v>33147</v>
      </c>
      <c r="H535" s="42">
        <v>33147</v>
      </c>
      <c r="I535" s="42"/>
      <c r="J535" s="42">
        <v>338909</v>
      </c>
      <c r="K535" s="42"/>
      <c r="L535" s="20">
        <v>1</v>
      </c>
      <c r="M535" s="20">
        <v>10.199999999999999</v>
      </c>
    </row>
    <row r="536" spans="1:13" ht="15.75" hidden="1" customHeight="1" x14ac:dyDescent="0.35">
      <c r="A536" s="41" t="s">
        <v>59</v>
      </c>
      <c r="B536" s="41"/>
      <c r="C536" s="41"/>
      <c r="D536" s="41"/>
      <c r="E536" s="41">
        <v>17</v>
      </c>
      <c r="F536" s="41"/>
      <c r="G536" s="20" t="s">
        <v>128</v>
      </c>
      <c r="H536" s="41" t="s">
        <v>128</v>
      </c>
      <c r="I536" s="41"/>
      <c r="J536" s="41" t="s">
        <v>129</v>
      </c>
      <c r="K536" s="41"/>
      <c r="L536" s="20" t="s">
        <v>253</v>
      </c>
      <c r="M536" s="20" t="s">
        <v>284</v>
      </c>
    </row>
    <row r="537" spans="1:13" ht="15.75" hidden="1" customHeight="1" x14ac:dyDescent="0.35">
      <c r="A537" s="41" t="s">
        <v>63</v>
      </c>
      <c r="B537" s="41"/>
      <c r="C537" s="41"/>
      <c r="D537" s="41"/>
      <c r="E537" s="41">
        <v>2</v>
      </c>
      <c r="F537" s="41"/>
      <c r="G537" s="20" t="s">
        <v>32</v>
      </c>
      <c r="H537" s="41" t="s">
        <v>32</v>
      </c>
      <c r="I537" s="41"/>
      <c r="J537" s="41" t="s">
        <v>131</v>
      </c>
      <c r="K537" s="41"/>
      <c r="L537" s="20" t="s">
        <v>253</v>
      </c>
      <c r="M537" s="20" t="s">
        <v>285</v>
      </c>
    </row>
    <row r="538" spans="1:13" ht="15.75" hidden="1" customHeight="1" x14ac:dyDescent="0.35">
      <c r="A538" s="41" t="s">
        <v>65</v>
      </c>
      <c r="B538" s="41"/>
      <c r="C538" s="41"/>
      <c r="D538" s="41"/>
      <c r="E538" s="41">
        <v>4</v>
      </c>
      <c r="F538" s="41"/>
      <c r="G538" s="20" t="s">
        <v>133</v>
      </c>
      <c r="H538" s="41" t="s">
        <v>133</v>
      </c>
      <c r="I538" s="41"/>
      <c r="J538" s="41" t="s">
        <v>134</v>
      </c>
      <c r="K538" s="41"/>
      <c r="L538" s="20" t="s">
        <v>253</v>
      </c>
      <c r="M538" s="20" t="s">
        <v>286</v>
      </c>
    </row>
    <row r="539" spans="1:13" ht="15.75" hidden="1" customHeight="1" x14ac:dyDescent="0.35">
      <c r="A539" s="41" t="s">
        <v>69</v>
      </c>
      <c r="B539" s="41"/>
      <c r="C539" s="41"/>
      <c r="D539" s="41"/>
      <c r="E539" s="41">
        <v>2</v>
      </c>
      <c r="F539" s="41"/>
      <c r="G539" s="20" t="s">
        <v>66</v>
      </c>
      <c r="H539" s="41" t="s">
        <v>66</v>
      </c>
      <c r="I539" s="41"/>
      <c r="J539" s="41" t="s">
        <v>136</v>
      </c>
      <c r="K539" s="41"/>
      <c r="L539" s="20" t="s">
        <v>253</v>
      </c>
      <c r="M539" s="20" t="s">
        <v>287</v>
      </c>
    </row>
    <row r="540" spans="1:13" ht="15.75" hidden="1" customHeight="1" x14ac:dyDescent="0.35">
      <c r="A540" s="41" t="s">
        <v>73</v>
      </c>
      <c r="B540" s="41"/>
      <c r="C540" s="41"/>
      <c r="D540" s="41"/>
      <c r="E540" s="41" t="s">
        <v>64</v>
      </c>
      <c r="F540" s="41"/>
      <c r="G540" s="20" t="s">
        <v>64</v>
      </c>
      <c r="H540" s="41" t="s">
        <v>64</v>
      </c>
      <c r="I540" s="41"/>
      <c r="J540" s="41" t="s">
        <v>64</v>
      </c>
      <c r="K540" s="41"/>
      <c r="L540" s="20" t="s">
        <v>64</v>
      </c>
      <c r="M540" s="20" t="s">
        <v>64</v>
      </c>
    </row>
    <row r="541" spans="1:13" ht="15.75" hidden="1" customHeight="1" x14ac:dyDescent="0.35">
      <c r="A541" s="43" t="s">
        <v>74</v>
      </c>
      <c r="B541" s="43"/>
      <c r="C541" s="43"/>
      <c r="D541" s="43"/>
      <c r="E541" s="44">
        <v>37486</v>
      </c>
      <c r="F541" s="44"/>
      <c r="G541" s="23">
        <v>33212</v>
      </c>
      <c r="H541" s="44">
        <v>33212</v>
      </c>
      <c r="I541" s="44"/>
      <c r="J541" s="44">
        <v>339907</v>
      </c>
      <c r="K541" s="44"/>
      <c r="L541" s="22">
        <v>1</v>
      </c>
      <c r="M541" s="22">
        <v>10.199999999999999</v>
      </c>
    </row>
    <row r="542" spans="1:13" ht="15.75" hidden="1" customHeight="1" x14ac:dyDescent="0.35">
      <c r="A542" s="41">
        <v>2013</v>
      </c>
      <c r="B542" s="41"/>
      <c r="C542" s="41"/>
      <c r="D542" s="41"/>
      <c r="E542" s="41"/>
      <c r="F542" s="41"/>
      <c r="G542" s="41"/>
      <c r="H542" s="41"/>
      <c r="I542" s="41"/>
      <c r="J542" s="41"/>
      <c r="K542" s="41"/>
      <c r="L542" s="41"/>
      <c r="M542" s="41"/>
    </row>
    <row r="543" spans="1:13" ht="15.75" hidden="1" customHeight="1" x14ac:dyDescent="0.35">
      <c r="A543" s="41" t="s">
        <v>11</v>
      </c>
      <c r="B543" s="41"/>
      <c r="C543" s="41"/>
      <c r="D543" s="41"/>
      <c r="E543" s="42">
        <v>6463</v>
      </c>
      <c r="F543" s="42"/>
      <c r="G543" s="21">
        <v>6285</v>
      </c>
      <c r="H543" s="42">
        <v>6285</v>
      </c>
      <c r="I543" s="42"/>
      <c r="J543" s="42">
        <v>74556</v>
      </c>
      <c r="K543" s="42"/>
      <c r="L543" s="20">
        <v>1</v>
      </c>
      <c r="M543" s="20">
        <v>11.9</v>
      </c>
    </row>
    <row r="544" spans="1:13" ht="15.75" hidden="1" customHeight="1" x14ac:dyDescent="0.35">
      <c r="A544" s="41" t="s">
        <v>13</v>
      </c>
      <c r="B544" s="41"/>
      <c r="C544" s="41"/>
      <c r="D544" s="41"/>
      <c r="E544" s="41">
        <v>41</v>
      </c>
      <c r="F544" s="41"/>
      <c r="G544" s="20">
        <v>48</v>
      </c>
      <c r="H544" s="41">
        <v>48</v>
      </c>
      <c r="I544" s="41"/>
      <c r="J544" s="41">
        <v>367</v>
      </c>
      <c r="K544" s="41"/>
      <c r="L544" s="20">
        <v>1</v>
      </c>
      <c r="M544" s="20">
        <v>7.6</v>
      </c>
    </row>
    <row r="545" spans="1:13" ht="15.75" hidden="1" customHeight="1" x14ac:dyDescent="0.35">
      <c r="A545" s="41" t="s">
        <v>14</v>
      </c>
      <c r="B545" s="41"/>
      <c r="C545" s="41"/>
      <c r="D545" s="41"/>
      <c r="E545" s="41">
        <v>915</v>
      </c>
      <c r="F545" s="41"/>
      <c r="G545" s="21">
        <v>1050</v>
      </c>
      <c r="H545" s="42">
        <v>1050</v>
      </c>
      <c r="I545" s="42"/>
      <c r="J545" s="42">
        <v>7193</v>
      </c>
      <c r="K545" s="42"/>
      <c r="L545" s="20">
        <v>1</v>
      </c>
      <c r="M545" s="20">
        <v>6.9</v>
      </c>
    </row>
    <row r="546" spans="1:13" ht="15.75" hidden="1" customHeight="1" x14ac:dyDescent="0.35">
      <c r="A546" s="41" t="s">
        <v>15</v>
      </c>
      <c r="B546" s="41"/>
      <c r="C546" s="41"/>
      <c r="D546" s="41"/>
      <c r="E546" s="41">
        <v>636</v>
      </c>
      <c r="F546" s="41"/>
      <c r="G546" s="20">
        <v>658</v>
      </c>
      <c r="H546" s="41">
        <v>658</v>
      </c>
      <c r="I546" s="41"/>
      <c r="J546" s="42">
        <v>4452</v>
      </c>
      <c r="K546" s="42"/>
      <c r="L546" s="20">
        <v>1</v>
      </c>
      <c r="M546" s="20">
        <v>6.8</v>
      </c>
    </row>
    <row r="547" spans="1:13" ht="15.75" hidden="1" customHeight="1" x14ac:dyDescent="0.35">
      <c r="A547" s="41" t="s">
        <v>16</v>
      </c>
      <c r="B547" s="41"/>
      <c r="C547" s="41"/>
      <c r="D547" s="41"/>
      <c r="E547" s="41">
        <v>4</v>
      </c>
      <c r="F547" s="41"/>
      <c r="G547" s="20" t="s">
        <v>77</v>
      </c>
      <c r="H547" s="41" t="s">
        <v>77</v>
      </c>
      <c r="I547" s="41"/>
      <c r="J547" s="41" t="s">
        <v>138</v>
      </c>
      <c r="K547" s="41"/>
      <c r="L547" s="20" t="s">
        <v>253</v>
      </c>
      <c r="M547" s="20" t="s">
        <v>288</v>
      </c>
    </row>
    <row r="548" spans="1:13" ht="15.75" hidden="1" customHeight="1" x14ac:dyDescent="0.35">
      <c r="A548" s="41" t="s">
        <v>21</v>
      </c>
      <c r="B548" s="41"/>
      <c r="C548" s="41"/>
      <c r="D548" s="41"/>
      <c r="E548" s="41">
        <v>15</v>
      </c>
      <c r="F548" s="41"/>
      <c r="G548" s="20" t="s">
        <v>60</v>
      </c>
      <c r="H548" s="41" t="s">
        <v>60</v>
      </c>
      <c r="I548" s="41"/>
      <c r="J548" s="41" t="s">
        <v>140</v>
      </c>
      <c r="K548" s="41"/>
      <c r="L548" s="20" t="s">
        <v>253</v>
      </c>
      <c r="M548" s="20" t="s">
        <v>289</v>
      </c>
    </row>
    <row r="549" spans="1:13" ht="15.75" hidden="1" customHeight="1" x14ac:dyDescent="0.35">
      <c r="A549" s="41" t="s">
        <v>22</v>
      </c>
      <c r="B549" s="41"/>
      <c r="C549" s="41"/>
      <c r="D549" s="41"/>
      <c r="E549" s="41">
        <v>1</v>
      </c>
      <c r="F549" s="41"/>
      <c r="G549" s="20" t="s">
        <v>32</v>
      </c>
      <c r="H549" s="41" t="s">
        <v>32</v>
      </c>
      <c r="I549" s="41"/>
      <c r="J549" s="41" t="s">
        <v>142</v>
      </c>
      <c r="K549" s="41"/>
      <c r="L549" s="20" t="s">
        <v>253</v>
      </c>
      <c r="M549" s="20" t="s">
        <v>290</v>
      </c>
    </row>
    <row r="550" spans="1:13" ht="15.75" hidden="1" customHeight="1" x14ac:dyDescent="0.35">
      <c r="A550" s="41" t="s">
        <v>25</v>
      </c>
      <c r="B550" s="41"/>
      <c r="C550" s="41"/>
      <c r="D550" s="41"/>
      <c r="E550" s="41">
        <v>41</v>
      </c>
      <c r="F550" s="41"/>
      <c r="G550" s="20">
        <v>106</v>
      </c>
      <c r="H550" s="41">
        <v>106</v>
      </c>
      <c r="I550" s="41"/>
      <c r="J550" s="41">
        <v>740</v>
      </c>
      <c r="K550" s="41"/>
      <c r="L550" s="20">
        <v>1</v>
      </c>
      <c r="M550" s="20">
        <v>7</v>
      </c>
    </row>
    <row r="551" spans="1:13" ht="15.75" hidden="1" customHeight="1" x14ac:dyDescent="0.35">
      <c r="A551" s="41" t="s">
        <v>26</v>
      </c>
      <c r="B551" s="41"/>
      <c r="C551" s="41"/>
      <c r="D551" s="41"/>
      <c r="E551" s="41">
        <v>8</v>
      </c>
      <c r="F551" s="41"/>
      <c r="G551" s="20" t="s">
        <v>138</v>
      </c>
      <c r="H551" s="41" t="s">
        <v>138</v>
      </c>
      <c r="I551" s="41"/>
      <c r="J551" s="41" t="s">
        <v>144</v>
      </c>
      <c r="K551" s="41"/>
      <c r="L551" s="20" t="s">
        <v>253</v>
      </c>
      <c r="M551" s="20" t="s">
        <v>291</v>
      </c>
    </row>
    <row r="552" spans="1:13" ht="15.75" hidden="1" customHeight="1" x14ac:dyDescent="0.35">
      <c r="A552" s="41" t="s">
        <v>30</v>
      </c>
      <c r="B552" s="41"/>
      <c r="C552" s="41"/>
      <c r="D552" s="41"/>
      <c r="E552" s="41">
        <v>120</v>
      </c>
      <c r="F552" s="41"/>
      <c r="G552" s="20">
        <v>83</v>
      </c>
      <c r="H552" s="41">
        <v>83</v>
      </c>
      <c r="I552" s="41"/>
      <c r="J552" s="41">
        <v>524</v>
      </c>
      <c r="K552" s="41"/>
      <c r="L552" s="20">
        <v>1</v>
      </c>
      <c r="M552" s="20">
        <v>6.3</v>
      </c>
    </row>
    <row r="553" spans="1:13" ht="15.75" hidden="1" customHeight="1" x14ac:dyDescent="0.35">
      <c r="A553" s="41" t="s">
        <v>146</v>
      </c>
      <c r="B553" s="41"/>
      <c r="C553" s="41"/>
      <c r="D553" s="41"/>
      <c r="E553" s="41">
        <v>656</v>
      </c>
      <c r="F553" s="41"/>
      <c r="G553" s="20">
        <v>442</v>
      </c>
      <c r="H553" s="41">
        <v>442</v>
      </c>
      <c r="I553" s="41"/>
      <c r="J553" s="42">
        <v>2589</v>
      </c>
      <c r="K553" s="42"/>
      <c r="L553" s="20">
        <v>1</v>
      </c>
      <c r="M553" s="20">
        <v>5.9</v>
      </c>
    </row>
    <row r="554" spans="1:13" ht="15.75" hidden="1" customHeight="1" x14ac:dyDescent="0.35">
      <c r="A554" s="41" t="s">
        <v>31</v>
      </c>
      <c r="B554" s="41"/>
      <c r="C554" s="41"/>
      <c r="D554" s="41"/>
      <c r="E554" s="41">
        <v>3</v>
      </c>
      <c r="F554" s="41"/>
      <c r="G554" s="20" t="s">
        <v>32</v>
      </c>
      <c r="H554" s="41" t="s">
        <v>32</v>
      </c>
      <c r="I554" s="41"/>
      <c r="J554" s="41" t="s">
        <v>77</v>
      </c>
      <c r="K554" s="41"/>
      <c r="L554" s="20" t="s">
        <v>253</v>
      </c>
      <c r="M554" s="20" t="s">
        <v>292</v>
      </c>
    </row>
    <row r="555" spans="1:13" ht="15.75" hidden="1" customHeight="1" x14ac:dyDescent="0.35">
      <c r="A555" s="41" t="s">
        <v>35</v>
      </c>
      <c r="B555" s="41"/>
      <c r="C555" s="41"/>
      <c r="D555" s="41"/>
      <c r="E555" s="41">
        <v>420</v>
      </c>
      <c r="F555" s="41"/>
      <c r="G555" s="21">
        <v>1100</v>
      </c>
      <c r="H555" s="42">
        <v>1100</v>
      </c>
      <c r="I555" s="42"/>
      <c r="J555" s="42">
        <v>5425</v>
      </c>
      <c r="K555" s="42"/>
      <c r="L555" s="20">
        <v>1</v>
      </c>
      <c r="M555" s="20">
        <v>4.9000000000000004</v>
      </c>
    </row>
    <row r="556" spans="1:13" ht="15.75" hidden="1" customHeight="1" x14ac:dyDescent="0.35">
      <c r="A556" s="41" t="s">
        <v>36</v>
      </c>
      <c r="B556" s="41"/>
      <c r="C556" s="41"/>
      <c r="D556" s="41"/>
      <c r="E556" s="41">
        <v>830</v>
      </c>
      <c r="F556" s="41"/>
      <c r="G556" s="20">
        <v>791</v>
      </c>
      <c r="H556" s="41">
        <v>791</v>
      </c>
      <c r="I556" s="41"/>
      <c r="J556" s="42">
        <v>5918</v>
      </c>
      <c r="K556" s="42"/>
      <c r="L556" s="20">
        <v>1</v>
      </c>
      <c r="M556" s="20">
        <v>7.5</v>
      </c>
    </row>
    <row r="557" spans="1:13" ht="15.75" hidden="1" customHeight="1" x14ac:dyDescent="0.35">
      <c r="A557" s="41" t="s">
        <v>37</v>
      </c>
      <c r="B557" s="41"/>
      <c r="C557" s="41"/>
      <c r="D557" s="41"/>
      <c r="E557" s="41">
        <v>213</v>
      </c>
      <c r="F557" s="41"/>
      <c r="G557" s="20">
        <v>209</v>
      </c>
      <c r="H557" s="41">
        <v>209</v>
      </c>
      <c r="I557" s="41"/>
      <c r="J557" s="42">
        <v>1708</v>
      </c>
      <c r="K557" s="42"/>
      <c r="L557" s="20">
        <v>1</v>
      </c>
      <c r="M557" s="20">
        <v>8.1999999999999993</v>
      </c>
    </row>
    <row r="558" spans="1:13" ht="15.75" hidden="1" customHeight="1" x14ac:dyDescent="0.35">
      <c r="A558" s="41" t="s">
        <v>38</v>
      </c>
      <c r="B558" s="41"/>
      <c r="C558" s="41"/>
      <c r="D558" s="41"/>
      <c r="E558" s="42">
        <v>8233</v>
      </c>
      <c r="F558" s="42"/>
      <c r="G558" s="21">
        <v>6329</v>
      </c>
      <c r="H558" s="42">
        <v>6329</v>
      </c>
      <c r="I558" s="42"/>
      <c r="J558" s="42">
        <v>52880</v>
      </c>
      <c r="K558" s="42"/>
      <c r="L558" s="20">
        <v>1</v>
      </c>
      <c r="M558" s="20">
        <v>8.4</v>
      </c>
    </row>
    <row r="559" spans="1:13" ht="15.75" hidden="1" customHeight="1" x14ac:dyDescent="0.35">
      <c r="A559" s="41" t="s">
        <v>39</v>
      </c>
      <c r="B559" s="41"/>
      <c r="C559" s="41"/>
      <c r="D559" s="41"/>
      <c r="E559" s="41">
        <v>4</v>
      </c>
      <c r="F559" s="41"/>
      <c r="G559" s="20" t="s">
        <v>148</v>
      </c>
      <c r="H559" s="41" t="s">
        <v>148</v>
      </c>
      <c r="I559" s="41"/>
      <c r="J559" s="41" t="s">
        <v>149</v>
      </c>
      <c r="K559" s="41"/>
      <c r="L559" s="20" t="s">
        <v>253</v>
      </c>
      <c r="M559" s="20" t="s">
        <v>293</v>
      </c>
    </row>
    <row r="560" spans="1:13" ht="15.75" hidden="1" customHeight="1" x14ac:dyDescent="0.35">
      <c r="A560" s="41" t="s">
        <v>43</v>
      </c>
      <c r="B560" s="41"/>
      <c r="C560" s="41"/>
      <c r="D560" s="41"/>
      <c r="E560" s="41">
        <v>6</v>
      </c>
      <c r="F560" s="41"/>
      <c r="G560" s="20" t="s">
        <v>151</v>
      </c>
      <c r="H560" s="41" t="s">
        <v>151</v>
      </c>
      <c r="I560" s="41"/>
      <c r="J560" s="41" t="s">
        <v>102</v>
      </c>
      <c r="K560" s="41"/>
      <c r="L560" s="20" t="s">
        <v>253</v>
      </c>
      <c r="M560" s="20" t="s">
        <v>294</v>
      </c>
    </row>
    <row r="561" spans="1:13" ht="15.75" hidden="1" customHeight="1" x14ac:dyDescent="0.35">
      <c r="A561" s="41" t="s">
        <v>47</v>
      </c>
      <c r="B561" s="41"/>
      <c r="C561" s="41"/>
      <c r="D561" s="41"/>
      <c r="E561" s="42">
        <v>9289</v>
      </c>
      <c r="F561" s="42"/>
      <c r="G561" s="21">
        <v>9073</v>
      </c>
      <c r="H561" s="42">
        <v>9073</v>
      </c>
      <c r="I561" s="42"/>
      <c r="J561" s="42">
        <v>66116</v>
      </c>
      <c r="K561" s="42"/>
      <c r="L561" s="20">
        <v>1</v>
      </c>
      <c r="M561" s="20">
        <v>7.3</v>
      </c>
    </row>
    <row r="562" spans="1:13" ht="15.75" hidden="1" customHeight="1" x14ac:dyDescent="0.35">
      <c r="A562" s="41" t="s">
        <v>48</v>
      </c>
      <c r="B562" s="41"/>
      <c r="C562" s="41"/>
      <c r="D562" s="41"/>
      <c r="E562" s="41">
        <v>984</v>
      </c>
      <c r="F562" s="41"/>
      <c r="G562" s="20">
        <v>341</v>
      </c>
      <c r="H562" s="41">
        <v>341</v>
      </c>
      <c r="I562" s="41"/>
      <c r="J562" s="42">
        <v>2318</v>
      </c>
      <c r="K562" s="42"/>
      <c r="L562" s="20">
        <v>1</v>
      </c>
      <c r="M562" s="20">
        <v>6.8</v>
      </c>
    </row>
    <row r="563" spans="1:13" ht="15.75" hidden="1" customHeight="1" x14ac:dyDescent="0.35">
      <c r="A563" s="41" t="s">
        <v>49</v>
      </c>
      <c r="B563" s="41"/>
      <c r="C563" s="41"/>
      <c r="D563" s="41"/>
      <c r="E563" s="41">
        <v>3</v>
      </c>
      <c r="F563" s="41"/>
      <c r="G563" s="20" t="s">
        <v>153</v>
      </c>
      <c r="H563" s="41" t="s">
        <v>153</v>
      </c>
      <c r="I563" s="41"/>
      <c r="J563" s="41" t="s">
        <v>32</v>
      </c>
      <c r="K563" s="41"/>
      <c r="L563" s="20" t="s">
        <v>253</v>
      </c>
      <c r="M563" s="20" t="s">
        <v>280</v>
      </c>
    </row>
    <row r="564" spans="1:13" ht="31.5" hidden="1" customHeight="1" x14ac:dyDescent="0.35">
      <c r="A564" s="41" t="s">
        <v>53</v>
      </c>
      <c r="B564" s="41"/>
      <c r="C564" s="41"/>
      <c r="D564" s="41"/>
      <c r="E564" s="42">
        <v>28885</v>
      </c>
      <c r="F564" s="42"/>
      <c r="G564" s="21">
        <v>26673</v>
      </c>
      <c r="H564" s="42">
        <v>26673</v>
      </c>
      <c r="I564" s="42"/>
      <c r="J564" s="42">
        <v>225634</v>
      </c>
      <c r="K564" s="42"/>
      <c r="L564" s="20">
        <v>1</v>
      </c>
      <c r="M564" s="20">
        <v>8.5</v>
      </c>
    </row>
    <row r="565" spans="1:13" ht="15.75" hidden="1" customHeight="1" x14ac:dyDescent="0.35">
      <c r="A565" s="41" t="s">
        <v>154</v>
      </c>
      <c r="B565" s="41"/>
      <c r="C565" s="41"/>
      <c r="D565" s="41"/>
      <c r="E565" s="41">
        <v>659</v>
      </c>
      <c r="F565" s="41"/>
      <c r="G565" s="20">
        <v>354</v>
      </c>
      <c r="H565" s="41">
        <v>354</v>
      </c>
      <c r="I565" s="41"/>
      <c r="J565" s="42">
        <v>2479</v>
      </c>
      <c r="K565" s="42"/>
      <c r="L565" s="20">
        <v>1</v>
      </c>
      <c r="M565" s="20">
        <v>7</v>
      </c>
    </row>
    <row r="566" spans="1:13" ht="15.75" hidden="1" customHeight="1" x14ac:dyDescent="0.35">
      <c r="A566" s="41" t="s">
        <v>55</v>
      </c>
      <c r="B566" s="41"/>
      <c r="C566" s="41"/>
      <c r="D566" s="41"/>
      <c r="E566" s="42">
        <v>2603</v>
      </c>
      <c r="F566" s="42"/>
      <c r="G566" s="21">
        <v>3073</v>
      </c>
      <c r="H566" s="42">
        <v>3073</v>
      </c>
      <c r="I566" s="42"/>
      <c r="J566" s="42">
        <v>29058</v>
      </c>
      <c r="K566" s="42"/>
      <c r="L566" s="20">
        <v>1</v>
      </c>
      <c r="M566" s="20">
        <v>9.5</v>
      </c>
    </row>
    <row r="567" spans="1:13" ht="15.75" hidden="1" customHeight="1" x14ac:dyDescent="0.35">
      <c r="A567" s="41" t="s">
        <v>57</v>
      </c>
      <c r="B567" s="41"/>
      <c r="C567" s="41"/>
      <c r="D567" s="41"/>
      <c r="E567" s="42">
        <v>1390</v>
      </c>
      <c r="F567" s="42"/>
      <c r="G567" s="21">
        <v>1601</v>
      </c>
      <c r="H567" s="42">
        <v>1601</v>
      </c>
      <c r="I567" s="42"/>
      <c r="J567" s="42">
        <v>77397</v>
      </c>
      <c r="K567" s="42"/>
      <c r="L567" s="20">
        <v>1</v>
      </c>
      <c r="M567" s="20">
        <v>48.3</v>
      </c>
    </row>
    <row r="568" spans="1:13" ht="15.75" hidden="1" customHeight="1" x14ac:dyDescent="0.35">
      <c r="A568" s="41" t="s">
        <v>58</v>
      </c>
      <c r="B568" s="41"/>
      <c r="C568" s="41"/>
      <c r="D568" s="41"/>
      <c r="E568" s="42">
        <v>34075</v>
      </c>
      <c r="F568" s="42"/>
      <c r="G568" s="21">
        <v>32937</v>
      </c>
      <c r="H568" s="42">
        <v>32937</v>
      </c>
      <c r="I568" s="42"/>
      <c r="J568" s="42">
        <v>342793</v>
      </c>
      <c r="K568" s="42"/>
      <c r="L568" s="20">
        <v>1</v>
      </c>
      <c r="M568" s="20">
        <v>10.4</v>
      </c>
    </row>
    <row r="569" spans="1:13" ht="15.75" hidden="1" customHeight="1" x14ac:dyDescent="0.35">
      <c r="A569" s="41" t="s">
        <v>59</v>
      </c>
      <c r="B569" s="41"/>
      <c r="C569" s="41"/>
      <c r="D569" s="41"/>
      <c r="E569" s="41">
        <v>21</v>
      </c>
      <c r="F569" s="41"/>
      <c r="G569" s="20">
        <v>28</v>
      </c>
      <c r="H569" s="41">
        <v>28</v>
      </c>
      <c r="I569" s="41"/>
      <c r="J569" s="42">
        <v>1686</v>
      </c>
      <c r="K569" s="42"/>
      <c r="L569" s="20">
        <v>1</v>
      </c>
      <c r="M569" s="20">
        <v>60.7</v>
      </c>
    </row>
    <row r="570" spans="1:13" ht="15.75" hidden="1" customHeight="1" x14ac:dyDescent="0.35">
      <c r="A570" s="41" t="s">
        <v>63</v>
      </c>
      <c r="B570" s="41"/>
      <c r="C570" s="41"/>
      <c r="D570" s="41"/>
      <c r="E570" s="41">
        <v>1</v>
      </c>
      <c r="F570" s="41"/>
      <c r="G570" s="20" t="s">
        <v>17</v>
      </c>
      <c r="H570" s="41" t="s">
        <v>17</v>
      </c>
      <c r="I570" s="41"/>
      <c r="J570" s="41" t="s">
        <v>32</v>
      </c>
      <c r="K570" s="41"/>
      <c r="L570" s="20" t="s">
        <v>253</v>
      </c>
      <c r="M570" s="20" t="s">
        <v>280</v>
      </c>
    </row>
    <row r="571" spans="1:13" ht="15.75" hidden="1" customHeight="1" x14ac:dyDescent="0.35">
      <c r="A571" s="41" t="s">
        <v>65</v>
      </c>
      <c r="B571" s="41"/>
      <c r="C571" s="41"/>
      <c r="D571" s="41"/>
      <c r="E571" s="41">
        <v>6</v>
      </c>
      <c r="F571" s="41"/>
      <c r="G571" s="20" t="s">
        <v>155</v>
      </c>
      <c r="H571" s="41" t="s">
        <v>155</v>
      </c>
      <c r="I571" s="41"/>
      <c r="J571" s="41" t="s">
        <v>156</v>
      </c>
      <c r="K571" s="41"/>
      <c r="L571" s="20" t="s">
        <v>253</v>
      </c>
      <c r="M571" s="20" t="s">
        <v>295</v>
      </c>
    </row>
    <row r="572" spans="1:13" ht="15.75" hidden="1" customHeight="1" x14ac:dyDescent="0.35">
      <c r="A572" s="41" t="s">
        <v>69</v>
      </c>
      <c r="B572" s="41"/>
      <c r="C572" s="41"/>
      <c r="D572" s="41"/>
      <c r="E572" s="41">
        <v>5</v>
      </c>
      <c r="F572" s="41"/>
      <c r="G572" s="20" t="s">
        <v>27</v>
      </c>
      <c r="H572" s="41" t="s">
        <v>27</v>
      </c>
      <c r="I572" s="41"/>
      <c r="J572" s="41" t="s">
        <v>158</v>
      </c>
      <c r="K572" s="41"/>
      <c r="L572" s="20" t="s">
        <v>253</v>
      </c>
      <c r="M572" s="20" t="s">
        <v>296</v>
      </c>
    </row>
    <row r="573" spans="1:13" ht="15.75" hidden="1" customHeight="1" x14ac:dyDescent="0.35">
      <c r="A573" s="41" t="s">
        <v>73</v>
      </c>
      <c r="B573" s="41"/>
      <c r="C573" s="41"/>
      <c r="D573" s="41"/>
      <c r="E573" s="41" t="s">
        <v>64</v>
      </c>
      <c r="F573" s="41"/>
      <c r="G573" s="20" t="s">
        <v>64</v>
      </c>
      <c r="H573" s="41" t="s">
        <v>64</v>
      </c>
      <c r="I573" s="41"/>
      <c r="J573" s="41" t="s">
        <v>64</v>
      </c>
      <c r="K573" s="41"/>
      <c r="L573" s="20" t="s">
        <v>64</v>
      </c>
      <c r="M573" s="20" t="s">
        <v>64</v>
      </c>
    </row>
    <row r="574" spans="1:13" ht="15.75" hidden="1" customHeight="1" x14ac:dyDescent="0.35">
      <c r="A574" s="43" t="s">
        <v>74</v>
      </c>
      <c r="B574" s="43"/>
      <c r="C574" s="43"/>
      <c r="D574" s="43"/>
      <c r="E574" s="44">
        <v>34103</v>
      </c>
      <c r="F574" s="44"/>
      <c r="G574" s="23">
        <v>32987</v>
      </c>
      <c r="H574" s="44">
        <v>32987</v>
      </c>
      <c r="I574" s="44"/>
      <c r="J574" s="44">
        <v>344902</v>
      </c>
      <c r="K574" s="44"/>
      <c r="L574" s="22">
        <v>1</v>
      </c>
      <c r="M574" s="22">
        <v>10.5</v>
      </c>
    </row>
    <row r="575" spans="1:13" ht="15.75" hidden="1" customHeight="1" x14ac:dyDescent="0.35">
      <c r="A575" s="41">
        <v>2014</v>
      </c>
      <c r="B575" s="41"/>
      <c r="C575" s="41"/>
      <c r="D575" s="41"/>
      <c r="E575" s="41"/>
      <c r="F575" s="41"/>
      <c r="G575" s="41"/>
      <c r="H575" s="41"/>
      <c r="I575" s="41"/>
      <c r="J575" s="41"/>
      <c r="K575" s="41"/>
      <c r="L575" s="41"/>
      <c r="M575" s="41"/>
    </row>
    <row r="576" spans="1:13" ht="15.75" hidden="1" customHeight="1" x14ac:dyDescent="0.35">
      <c r="A576" s="41" t="s">
        <v>11</v>
      </c>
      <c r="B576" s="41"/>
      <c r="C576" s="41"/>
      <c r="D576" s="41"/>
      <c r="E576" s="42">
        <v>6480</v>
      </c>
      <c r="F576" s="42"/>
      <c r="G576" s="21">
        <v>6246</v>
      </c>
      <c r="H576" s="42">
        <v>6246</v>
      </c>
      <c r="I576" s="42"/>
      <c r="J576" s="42">
        <v>87612</v>
      </c>
      <c r="K576" s="42"/>
      <c r="L576" s="20">
        <v>1</v>
      </c>
      <c r="M576" s="20">
        <v>14</v>
      </c>
    </row>
    <row r="577" spans="1:13" ht="15.75" hidden="1" customHeight="1" x14ac:dyDescent="0.35">
      <c r="A577" s="41" t="s">
        <v>13</v>
      </c>
      <c r="B577" s="41"/>
      <c r="C577" s="41"/>
      <c r="D577" s="41"/>
      <c r="E577" s="41">
        <v>60</v>
      </c>
      <c r="F577" s="41"/>
      <c r="G577" s="20">
        <v>51</v>
      </c>
      <c r="H577" s="41">
        <v>51</v>
      </c>
      <c r="I577" s="41"/>
      <c r="J577" s="41">
        <v>441</v>
      </c>
      <c r="K577" s="41"/>
      <c r="L577" s="20">
        <v>1</v>
      </c>
      <c r="M577" s="20">
        <v>8.6999999999999993</v>
      </c>
    </row>
    <row r="578" spans="1:13" ht="15.75" hidden="1" customHeight="1" x14ac:dyDescent="0.35">
      <c r="A578" s="41" t="s">
        <v>14</v>
      </c>
      <c r="B578" s="41"/>
      <c r="C578" s="41"/>
      <c r="D578" s="41"/>
      <c r="E578" s="41">
        <v>938</v>
      </c>
      <c r="F578" s="41"/>
      <c r="G578" s="21">
        <v>1155</v>
      </c>
      <c r="H578" s="42">
        <v>1155</v>
      </c>
      <c r="I578" s="42"/>
      <c r="J578" s="42">
        <v>7679</v>
      </c>
      <c r="K578" s="42"/>
      <c r="L578" s="20">
        <v>1</v>
      </c>
      <c r="M578" s="20">
        <v>6.6</v>
      </c>
    </row>
    <row r="579" spans="1:13" ht="15.75" hidden="1" customHeight="1" x14ac:dyDescent="0.35">
      <c r="A579" s="41" t="s">
        <v>15</v>
      </c>
      <c r="B579" s="41"/>
      <c r="C579" s="41"/>
      <c r="D579" s="41"/>
      <c r="E579" s="41">
        <v>641</v>
      </c>
      <c r="F579" s="41"/>
      <c r="G579" s="20">
        <v>592</v>
      </c>
      <c r="H579" s="41">
        <v>592</v>
      </c>
      <c r="I579" s="41"/>
      <c r="J579" s="42">
        <v>3643</v>
      </c>
      <c r="K579" s="42"/>
      <c r="L579" s="20">
        <v>1</v>
      </c>
      <c r="M579" s="20">
        <v>6.2</v>
      </c>
    </row>
    <row r="580" spans="1:13" ht="15.75" hidden="1" customHeight="1" x14ac:dyDescent="0.35">
      <c r="A580" s="41" t="s">
        <v>16</v>
      </c>
      <c r="B580" s="41"/>
      <c r="C580" s="41"/>
      <c r="D580" s="41"/>
      <c r="E580" s="41">
        <v>4</v>
      </c>
      <c r="F580" s="41"/>
      <c r="G580" s="20" t="s">
        <v>106</v>
      </c>
      <c r="H580" s="41" t="s">
        <v>106</v>
      </c>
      <c r="I580" s="41"/>
      <c r="J580" s="41" t="s">
        <v>149</v>
      </c>
      <c r="K580" s="41"/>
      <c r="L580" s="20" t="s">
        <v>253</v>
      </c>
      <c r="M580" s="20" t="s">
        <v>297</v>
      </c>
    </row>
    <row r="581" spans="1:13" ht="15.75" hidden="1" customHeight="1" x14ac:dyDescent="0.35">
      <c r="A581" s="41" t="s">
        <v>21</v>
      </c>
      <c r="B581" s="41"/>
      <c r="C581" s="41"/>
      <c r="D581" s="41"/>
      <c r="E581" s="41">
        <v>14</v>
      </c>
      <c r="F581" s="41"/>
      <c r="G581" s="20" t="s">
        <v>162</v>
      </c>
      <c r="H581" s="41" t="s">
        <v>162</v>
      </c>
      <c r="I581" s="41"/>
      <c r="J581" s="41" t="s">
        <v>163</v>
      </c>
      <c r="K581" s="41"/>
      <c r="L581" s="20" t="s">
        <v>253</v>
      </c>
      <c r="M581" s="20" t="s">
        <v>298</v>
      </c>
    </row>
    <row r="582" spans="1:13" ht="15.75" hidden="1" customHeight="1" x14ac:dyDescent="0.35">
      <c r="A582" s="41" t="s">
        <v>22</v>
      </c>
      <c r="B582" s="41"/>
      <c r="C582" s="41"/>
      <c r="D582" s="41"/>
      <c r="E582" s="41">
        <v>1</v>
      </c>
      <c r="F582" s="41"/>
      <c r="G582" s="20" t="s">
        <v>32</v>
      </c>
      <c r="H582" s="41" t="s">
        <v>32</v>
      </c>
      <c r="I582" s="41"/>
      <c r="J582" s="41" t="s">
        <v>17</v>
      </c>
      <c r="K582" s="41"/>
      <c r="L582" s="20" t="s">
        <v>253</v>
      </c>
      <c r="M582" s="20" t="s">
        <v>299</v>
      </c>
    </row>
    <row r="583" spans="1:13" ht="15.75" hidden="1" customHeight="1" x14ac:dyDescent="0.35">
      <c r="A583" s="41" t="s">
        <v>25</v>
      </c>
      <c r="B583" s="41"/>
      <c r="C583" s="41"/>
      <c r="D583" s="41"/>
      <c r="E583" s="41">
        <v>47</v>
      </c>
      <c r="F583" s="41"/>
      <c r="G583" s="20">
        <v>149</v>
      </c>
      <c r="H583" s="41">
        <v>149</v>
      </c>
      <c r="I583" s="41"/>
      <c r="J583" s="42">
        <v>1216</v>
      </c>
      <c r="K583" s="42"/>
      <c r="L583" s="20">
        <v>1</v>
      </c>
      <c r="M583" s="20">
        <v>8.1999999999999993</v>
      </c>
    </row>
    <row r="584" spans="1:13" ht="15.75" hidden="1" customHeight="1" x14ac:dyDescent="0.35">
      <c r="A584" s="41" t="s">
        <v>26</v>
      </c>
      <c r="B584" s="41"/>
      <c r="C584" s="41"/>
      <c r="D584" s="41"/>
      <c r="E584" s="41">
        <v>11</v>
      </c>
      <c r="F584" s="41"/>
      <c r="G584" s="20" t="s">
        <v>166</v>
      </c>
      <c r="H584" s="41" t="s">
        <v>166</v>
      </c>
      <c r="I584" s="41"/>
      <c r="J584" s="41" t="s">
        <v>167</v>
      </c>
      <c r="K584" s="41"/>
      <c r="L584" s="20" t="s">
        <v>253</v>
      </c>
      <c r="M584" s="20" t="s">
        <v>300</v>
      </c>
    </row>
    <row r="585" spans="1:13" ht="15.75" hidden="1" customHeight="1" x14ac:dyDescent="0.35">
      <c r="A585" s="41" t="s">
        <v>30</v>
      </c>
      <c r="B585" s="41"/>
      <c r="C585" s="41"/>
      <c r="D585" s="41"/>
      <c r="E585" s="41">
        <v>122</v>
      </c>
      <c r="F585" s="41"/>
      <c r="G585" s="20">
        <v>87</v>
      </c>
      <c r="H585" s="41">
        <v>87</v>
      </c>
      <c r="I585" s="41"/>
      <c r="J585" s="41">
        <v>843</v>
      </c>
      <c r="K585" s="41"/>
      <c r="L585" s="20">
        <v>1</v>
      </c>
      <c r="M585" s="20">
        <v>9.6</v>
      </c>
    </row>
    <row r="586" spans="1:13" ht="15.75" hidden="1" customHeight="1" x14ac:dyDescent="0.35">
      <c r="A586" s="41" t="s">
        <v>54</v>
      </c>
      <c r="B586" s="41"/>
      <c r="C586" s="41"/>
      <c r="D586" s="41"/>
      <c r="E586" s="42">
        <v>1435</v>
      </c>
      <c r="F586" s="42"/>
      <c r="G586" s="20">
        <v>865</v>
      </c>
      <c r="H586" s="41">
        <v>865</v>
      </c>
      <c r="I586" s="41"/>
      <c r="J586" s="42">
        <v>5643</v>
      </c>
      <c r="K586" s="42"/>
      <c r="L586" s="20">
        <v>1</v>
      </c>
      <c r="M586" s="20">
        <v>6.5</v>
      </c>
    </row>
    <row r="587" spans="1:13" ht="15.75" hidden="1" customHeight="1" x14ac:dyDescent="0.35">
      <c r="A587" s="41" t="s">
        <v>31</v>
      </c>
      <c r="B587" s="41"/>
      <c r="C587" s="41"/>
      <c r="D587" s="41"/>
      <c r="E587" s="41">
        <v>3</v>
      </c>
      <c r="F587" s="41"/>
      <c r="G587" s="20" t="s">
        <v>17</v>
      </c>
      <c r="H587" s="41" t="s">
        <v>17</v>
      </c>
      <c r="I587" s="41"/>
      <c r="J587" s="41" t="s">
        <v>77</v>
      </c>
      <c r="K587" s="41"/>
      <c r="L587" s="20" t="s">
        <v>253</v>
      </c>
      <c r="M587" s="20" t="s">
        <v>301</v>
      </c>
    </row>
    <row r="588" spans="1:13" ht="15.75" hidden="1" customHeight="1" x14ac:dyDescent="0.35">
      <c r="A588" s="41" t="s">
        <v>35</v>
      </c>
      <c r="B588" s="41"/>
      <c r="C588" s="41"/>
      <c r="D588" s="41"/>
      <c r="E588" s="41">
        <v>432</v>
      </c>
      <c r="F588" s="41"/>
      <c r="G588" s="21">
        <v>1064</v>
      </c>
      <c r="H588" s="42">
        <v>1064</v>
      </c>
      <c r="I588" s="42"/>
      <c r="J588" s="42">
        <v>5400</v>
      </c>
      <c r="K588" s="42"/>
      <c r="L588" s="20">
        <v>1</v>
      </c>
      <c r="M588" s="20">
        <v>5.0999999999999996</v>
      </c>
    </row>
    <row r="589" spans="1:13" ht="15.75" hidden="1" customHeight="1" x14ac:dyDescent="0.35">
      <c r="A589" s="41" t="s">
        <v>36</v>
      </c>
      <c r="B589" s="41"/>
      <c r="C589" s="41"/>
      <c r="D589" s="41"/>
      <c r="E589" s="41">
        <v>845</v>
      </c>
      <c r="F589" s="41"/>
      <c r="G589" s="20">
        <v>810</v>
      </c>
      <c r="H589" s="41">
        <v>810</v>
      </c>
      <c r="I589" s="41"/>
      <c r="J589" s="42">
        <v>5989</v>
      </c>
      <c r="K589" s="42"/>
      <c r="L589" s="20">
        <v>1</v>
      </c>
      <c r="M589" s="20">
        <v>7.4</v>
      </c>
    </row>
    <row r="590" spans="1:13" ht="15.75" hidden="1" customHeight="1" x14ac:dyDescent="0.35">
      <c r="A590" s="41" t="s">
        <v>37</v>
      </c>
      <c r="B590" s="41"/>
      <c r="C590" s="41"/>
      <c r="D590" s="41"/>
      <c r="E590" s="41">
        <v>209</v>
      </c>
      <c r="F590" s="41"/>
      <c r="G590" s="20">
        <v>229</v>
      </c>
      <c r="H590" s="41">
        <v>229</v>
      </c>
      <c r="I590" s="41"/>
      <c r="J590" s="42">
        <v>1951</v>
      </c>
      <c r="K590" s="42"/>
      <c r="L590" s="20">
        <v>1</v>
      </c>
      <c r="M590" s="20">
        <v>8.5</v>
      </c>
    </row>
    <row r="591" spans="1:13" ht="15.75" hidden="1" customHeight="1" x14ac:dyDescent="0.35">
      <c r="A591" s="41" t="s">
        <v>38</v>
      </c>
      <c r="B591" s="41"/>
      <c r="C591" s="41"/>
      <c r="D591" s="41"/>
      <c r="E591" s="42">
        <v>7999</v>
      </c>
      <c r="F591" s="42"/>
      <c r="G591" s="21">
        <v>7033</v>
      </c>
      <c r="H591" s="42">
        <v>7033</v>
      </c>
      <c r="I591" s="42"/>
      <c r="J591" s="42">
        <v>63767</v>
      </c>
      <c r="K591" s="42"/>
      <c r="L591" s="20">
        <v>1</v>
      </c>
      <c r="M591" s="20">
        <v>9.1</v>
      </c>
    </row>
    <row r="592" spans="1:13" ht="15.75" hidden="1" customHeight="1" x14ac:dyDescent="0.35">
      <c r="A592" s="41" t="s">
        <v>39</v>
      </c>
      <c r="B592" s="41"/>
      <c r="C592" s="41"/>
      <c r="D592" s="41"/>
      <c r="E592" s="41">
        <v>1</v>
      </c>
      <c r="F592" s="41"/>
      <c r="G592" s="20" t="s">
        <v>17</v>
      </c>
      <c r="H592" s="41" t="s">
        <v>17</v>
      </c>
      <c r="I592" s="41"/>
      <c r="J592" s="41" t="s">
        <v>170</v>
      </c>
      <c r="K592" s="41"/>
      <c r="L592" s="20" t="s">
        <v>253</v>
      </c>
      <c r="M592" s="20" t="s">
        <v>267</v>
      </c>
    </row>
    <row r="593" spans="1:13" ht="15.75" hidden="1" customHeight="1" x14ac:dyDescent="0.35">
      <c r="A593" s="41" t="s">
        <v>43</v>
      </c>
      <c r="B593" s="41"/>
      <c r="C593" s="41"/>
      <c r="D593" s="41"/>
      <c r="E593" s="41">
        <v>9</v>
      </c>
      <c r="F593" s="41"/>
      <c r="G593" s="20" t="s">
        <v>122</v>
      </c>
      <c r="H593" s="41" t="s">
        <v>122</v>
      </c>
      <c r="I593" s="41"/>
      <c r="J593" s="41" t="s">
        <v>171</v>
      </c>
      <c r="K593" s="41"/>
      <c r="L593" s="20" t="s">
        <v>253</v>
      </c>
      <c r="M593" s="20" t="s">
        <v>302</v>
      </c>
    </row>
    <row r="594" spans="1:13" ht="15.75" hidden="1" customHeight="1" x14ac:dyDescent="0.35">
      <c r="A594" s="41" t="s">
        <v>47</v>
      </c>
      <c r="B594" s="41"/>
      <c r="C594" s="41"/>
      <c r="D594" s="41"/>
      <c r="E594" s="42">
        <v>9262</v>
      </c>
      <c r="F594" s="42"/>
      <c r="G594" s="21">
        <v>8941</v>
      </c>
      <c r="H594" s="42">
        <v>8941</v>
      </c>
      <c r="I594" s="42"/>
      <c r="J594" s="42">
        <v>80194</v>
      </c>
      <c r="K594" s="42"/>
      <c r="L594" s="20">
        <v>1</v>
      </c>
      <c r="M594" s="20">
        <v>9</v>
      </c>
    </row>
    <row r="595" spans="1:13" ht="15.75" hidden="1" customHeight="1" x14ac:dyDescent="0.35">
      <c r="A595" s="41" t="s">
        <v>48</v>
      </c>
      <c r="B595" s="41"/>
      <c r="C595" s="41"/>
      <c r="D595" s="41"/>
      <c r="E595" s="42">
        <v>1091</v>
      </c>
      <c r="F595" s="42"/>
      <c r="G595" s="20">
        <v>414</v>
      </c>
      <c r="H595" s="41">
        <v>414</v>
      </c>
      <c r="I595" s="41"/>
      <c r="J595" s="42">
        <v>3144</v>
      </c>
      <c r="K595" s="42"/>
      <c r="L595" s="20">
        <v>1</v>
      </c>
      <c r="M595" s="20">
        <v>7.6</v>
      </c>
    </row>
    <row r="596" spans="1:13" ht="15.75" hidden="1" customHeight="1" x14ac:dyDescent="0.35">
      <c r="A596" s="41" t="s">
        <v>49</v>
      </c>
      <c r="B596" s="41"/>
      <c r="C596" s="41"/>
      <c r="D596" s="41"/>
      <c r="E596" s="41">
        <v>5</v>
      </c>
      <c r="F596" s="41"/>
      <c r="G596" s="20" t="s">
        <v>44</v>
      </c>
      <c r="H596" s="41" t="s">
        <v>44</v>
      </c>
      <c r="I596" s="41"/>
      <c r="J596" s="41" t="s">
        <v>174</v>
      </c>
      <c r="K596" s="41"/>
      <c r="L596" s="20" t="s">
        <v>253</v>
      </c>
      <c r="M596" s="20" t="s">
        <v>303</v>
      </c>
    </row>
    <row r="597" spans="1:13" ht="31.5" hidden="1" customHeight="1" x14ac:dyDescent="0.35">
      <c r="A597" s="41" t="s">
        <v>53</v>
      </c>
      <c r="B597" s="41"/>
      <c r="C597" s="41"/>
      <c r="D597" s="41"/>
      <c r="E597" s="42">
        <v>29609</v>
      </c>
      <c r="F597" s="42"/>
      <c r="G597" s="21">
        <v>27833</v>
      </c>
      <c r="H597" s="42">
        <v>27833</v>
      </c>
      <c r="I597" s="42"/>
      <c r="J597" s="42">
        <v>269265</v>
      </c>
      <c r="K597" s="42"/>
      <c r="L597" s="20">
        <v>1</v>
      </c>
      <c r="M597" s="20">
        <v>9.6999999999999993</v>
      </c>
    </row>
    <row r="598" spans="1:13" ht="15.75" hidden="1" customHeight="1" x14ac:dyDescent="0.35">
      <c r="A598" s="41" t="s">
        <v>176</v>
      </c>
      <c r="B598" s="41"/>
      <c r="C598" s="41"/>
      <c r="D598" s="41"/>
      <c r="E598" s="41">
        <v>176</v>
      </c>
      <c r="F598" s="41"/>
      <c r="G598" s="20">
        <v>66</v>
      </c>
      <c r="H598" s="41">
        <v>66</v>
      </c>
      <c r="I598" s="41"/>
      <c r="J598" s="41">
        <v>552</v>
      </c>
      <c r="K598" s="41"/>
      <c r="L598" s="20">
        <v>1</v>
      </c>
      <c r="M598" s="20">
        <v>8.3000000000000007</v>
      </c>
    </row>
    <row r="599" spans="1:13" ht="15.75" hidden="1" customHeight="1" x14ac:dyDescent="0.35">
      <c r="A599" s="41" t="s">
        <v>55</v>
      </c>
      <c r="B599" s="41"/>
      <c r="C599" s="41"/>
      <c r="D599" s="41"/>
      <c r="E599" s="42">
        <v>2393</v>
      </c>
      <c r="F599" s="42"/>
      <c r="G599" s="21">
        <v>2999</v>
      </c>
      <c r="H599" s="42">
        <v>2999</v>
      </c>
      <c r="I599" s="42"/>
      <c r="J599" s="42">
        <v>28674</v>
      </c>
      <c r="K599" s="42"/>
      <c r="L599" s="20">
        <v>1</v>
      </c>
      <c r="M599" s="20">
        <v>9.6</v>
      </c>
    </row>
    <row r="600" spans="1:13" ht="15.75" hidden="1" customHeight="1" x14ac:dyDescent="0.35">
      <c r="A600" s="41" t="s">
        <v>57</v>
      </c>
      <c r="B600" s="41"/>
      <c r="C600" s="41"/>
      <c r="D600" s="41"/>
      <c r="E600" s="42">
        <v>1478</v>
      </c>
      <c r="F600" s="42"/>
      <c r="G600" s="21">
        <v>1458</v>
      </c>
      <c r="H600" s="42">
        <v>1458</v>
      </c>
      <c r="I600" s="42"/>
      <c r="J600" s="42">
        <v>75122</v>
      </c>
      <c r="K600" s="42"/>
      <c r="L600" s="20">
        <v>1</v>
      </c>
      <c r="M600" s="20">
        <v>51.5</v>
      </c>
    </row>
    <row r="601" spans="1:13" ht="15.75" hidden="1" customHeight="1" x14ac:dyDescent="0.35">
      <c r="A601" s="41" t="s">
        <v>58</v>
      </c>
      <c r="B601" s="41"/>
      <c r="C601" s="41"/>
      <c r="D601" s="41"/>
      <c r="E601" s="42">
        <v>34131</v>
      </c>
      <c r="F601" s="42"/>
      <c r="G601" s="21">
        <v>33763</v>
      </c>
      <c r="H601" s="42">
        <v>33763</v>
      </c>
      <c r="I601" s="42"/>
      <c r="J601" s="42">
        <v>382473</v>
      </c>
      <c r="K601" s="42"/>
      <c r="L601" s="20">
        <v>1</v>
      </c>
      <c r="M601" s="20">
        <v>11.3</v>
      </c>
    </row>
    <row r="602" spans="1:13" ht="15.75" hidden="1" customHeight="1" x14ac:dyDescent="0.35">
      <c r="A602" s="41" t="s">
        <v>59</v>
      </c>
      <c r="B602" s="41"/>
      <c r="C602" s="41"/>
      <c r="D602" s="41"/>
      <c r="E602" s="41">
        <v>16</v>
      </c>
      <c r="F602" s="41"/>
      <c r="G602" s="20" t="s">
        <v>177</v>
      </c>
      <c r="H602" s="41" t="s">
        <v>177</v>
      </c>
      <c r="I602" s="41"/>
      <c r="J602" s="41" t="s">
        <v>178</v>
      </c>
      <c r="K602" s="41"/>
      <c r="L602" s="20" t="s">
        <v>253</v>
      </c>
      <c r="M602" s="20" t="s">
        <v>304</v>
      </c>
    </row>
    <row r="603" spans="1:13" ht="15.75" hidden="1" customHeight="1" x14ac:dyDescent="0.35">
      <c r="A603" s="41" t="s">
        <v>63</v>
      </c>
      <c r="B603" s="41"/>
      <c r="C603" s="41"/>
      <c r="D603" s="41"/>
      <c r="E603" s="41">
        <v>1</v>
      </c>
      <c r="F603" s="41"/>
      <c r="G603" s="20" t="s">
        <v>32</v>
      </c>
      <c r="H603" s="41" t="s">
        <v>32</v>
      </c>
      <c r="I603" s="41"/>
      <c r="J603" s="41" t="s">
        <v>70</v>
      </c>
      <c r="K603" s="41"/>
      <c r="L603" s="20" t="s">
        <v>253</v>
      </c>
      <c r="M603" s="20" t="s">
        <v>305</v>
      </c>
    </row>
    <row r="604" spans="1:13" ht="15.75" hidden="1" customHeight="1" x14ac:dyDescent="0.35">
      <c r="A604" s="41" t="s">
        <v>65</v>
      </c>
      <c r="B604" s="41"/>
      <c r="C604" s="41"/>
      <c r="D604" s="41"/>
      <c r="E604" s="41">
        <v>4</v>
      </c>
      <c r="F604" s="41"/>
      <c r="G604" s="20" t="s">
        <v>181</v>
      </c>
      <c r="H604" s="41" t="s">
        <v>181</v>
      </c>
      <c r="I604" s="41"/>
      <c r="J604" s="41" t="s">
        <v>182</v>
      </c>
      <c r="K604" s="41"/>
      <c r="L604" s="20" t="s">
        <v>253</v>
      </c>
      <c r="M604" s="20" t="s">
        <v>306</v>
      </c>
    </row>
    <row r="605" spans="1:13" ht="15.75" hidden="1" customHeight="1" x14ac:dyDescent="0.35">
      <c r="A605" s="41" t="s">
        <v>69</v>
      </c>
      <c r="B605" s="41"/>
      <c r="C605" s="41"/>
      <c r="D605" s="41"/>
      <c r="E605" s="41">
        <v>3</v>
      </c>
      <c r="F605" s="41"/>
      <c r="G605" s="20" t="s">
        <v>184</v>
      </c>
      <c r="H605" s="41" t="s">
        <v>184</v>
      </c>
      <c r="I605" s="41"/>
      <c r="J605" s="41" t="s">
        <v>182</v>
      </c>
      <c r="K605" s="41"/>
      <c r="L605" s="20" t="s">
        <v>253</v>
      </c>
      <c r="M605" s="20" t="s">
        <v>307</v>
      </c>
    </row>
    <row r="606" spans="1:13" ht="15.75" hidden="1" customHeight="1" x14ac:dyDescent="0.35">
      <c r="A606" s="41" t="s">
        <v>73</v>
      </c>
      <c r="B606" s="41"/>
      <c r="C606" s="41"/>
      <c r="D606" s="41"/>
      <c r="E606" s="41" t="s">
        <v>64</v>
      </c>
      <c r="F606" s="41"/>
      <c r="G606" s="20" t="s">
        <v>64</v>
      </c>
      <c r="H606" s="41" t="s">
        <v>64</v>
      </c>
      <c r="I606" s="41"/>
      <c r="J606" s="41" t="s">
        <v>64</v>
      </c>
      <c r="K606" s="41"/>
      <c r="L606" s="20" t="s">
        <v>64</v>
      </c>
      <c r="M606" s="20" t="s">
        <v>64</v>
      </c>
    </row>
    <row r="607" spans="1:13" ht="15.75" hidden="1" customHeight="1" x14ac:dyDescent="0.35">
      <c r="A607" s="43" t="s">
        <v>74</v>
      </c>
      <c r="B607" s="43"/>
      <c r="C607" s="43"/>
      <c r="D607" s="43"/>
      <c r="E607" s="44">
        <v>34152</v>
      </c>
      <c r="F607" s="44"/>
      <c r="G607" s="23">
        <v>33844</v>
      </c>
      <c r="H607" s="44">
        <v>33844</v>
      </c>
      <c r="I607" s="44"/>
      <c r="J607" s="44">
        <v>383496</v>
      </c>
      <c r="K607" s="44"/>
      <c r="L607" s="22">
        <v>1</v>
      </c>
      <c r="M607" s="22">
        <v>11.3</v>
      </c>
    </row>
    <row r="608" spans="1:13" ht="15.75" hidden="1" customHeight="1" x14ac:dyDescent="0.35">
      <c r="A608" s="41">
        <v>2015</v>
      </c>
      <c r="B608" s="41"/>
      <c r="C608" s="41"/>
      <c r="D608" s="41"/>
      <c r="E608" s="41"/>
      <c r="F608" s="41"/>
      <c r="G608" s="41"/>
      <c r="H608" s="41"/>
      <c r="I608" s="41"/>
      <c r="J608" s="41"/>
      <c r="K608" s="41"/>
      <c r="L608" s="41"/>
      <c r="M608" s="41"/>
    </row>
    <row r="609" spans="1:13" ht="15.75" hidden="1" customHeight="1" x14ac:dyDescent="0.35">
      <c r="A609" s="41" t="s">
        <v>11</v>
      </c>
      <c r="B609" s="41"/>
      <c r="C609" s="41"/>
      <c r="D609" s="41"/>
      <c r="E609" s="42">
        <v>6401</v>
      </c>
      <c r="F609" s="42"/>
      <c r="G609" s="21">
        <v>6683</v>
      </c>
      <c r="H609" s="42">
        <v>6683</v>
      </c>
      <c r="I609" s="42"/>
      <c r="J609" s="42">
        <v>104008</v>
      </c>
      <c r="K609" s="42"/>
      <c r="L609" s="20">
        <v>1</v>
      </c>
      <c r="M609" s="20">
        <v>15.6</v>
      </c>
    </row>
    <row r="610" spans="1:13" ht="15.75" hidden="1" customHeight="1" x14ac:dyDescent="0.35">
      <c r="A610" s="41" t="s">
        <v>13</v>
      </c>
      <c r="B610" s="41"/>
      <c r="C610" s="41"/>
      <c r="D610" s="41"/>
      <c r="E610" s="41">
        <v>43</v>
      </c>
      <c r="F610" s="41"/>
      <c r="G610" s="20">
        <v>29</v>
      </c>
      <c r="H610" s="41">
        <v>29</v>
      </c>
      <c r="I610" s="41"/>
      <c r="J610" s="41">
        <v>220</v>
      </c>
      <c r="K610" s="41"/>
      <c r="L610" s="20">
        <v>1</v>
      </c>
      <c r="M610" s="20">
        <v>7.7</v>
      </c>
    </row>
    <row r="611" spans="1:13" ht="15.75" hidden="1" customHeight="1" x14ac:dyDescent="0.35">
      <c r="A611" s="41" t="s">
        <v>14</v>
      </c>
      <c r="B611" s="41"/>
      <c r="C611" s="41"/>
      <c r="D611" s="41"/>
      <c r="E611" s="41">
        <v>338</v>
      </c>
      <c r="F611" s="41"/>
      <c r="G611" s="21">
        <v>1068</v>
      </c>
      <c r="H611" s="42">
        <v>1068</v>
      </c>
      <c r="I611" s="42"/>
      <c r="J611" s="42">
        <v>5933</v>
      </c>
      <c r="K611" s="42"/>
      <c r="L611" s="20">
        <v>1</v>
      </c>
      <c r="M611" s="20">
        <v>5.6</v>
      </c>
    </row>
    <row r="612" spans="1:13" ht="15.75" hidden="1" customHeight="1" x14ac:dyDescent="0.35">
      <c r="A612" s="41" t="s">
        <v>15</v>
      </c>
      <c r="B612" s="41"/>
      <c r="C612" s="41"/>
      <c r="D612" s="41"/>
      <c r="E612" s="41">
        <v>567</v>
      </c>
      <c r="F612" s="41"/>
      <c r="G612" s="20">
        <v>619</v>
      </c>
      <c r="H612" s="41">
        <v>619</v>
      </c>
      <c r="I612" s="41"/>
      <c r="J612" s="42">
        <v>3998</v>
      </c>
      <c r="K612" s="42"/>
      <c r="L612" s="20">
        <v>1</v>
      </c>
      <c r="M612" s="20">
        <v>6.5</v>
      </c>
    </row>
    <row r="613" spans="1:13" ht="15.75" hidden="1" customHeight="1" x14ac:dyDescent="0.35">
      <c r="A613" s="41" t="s">
        <v>16</v>
      </c>
      <c r="B613" s="41"/>
      <c r="C613" s="41"/>
      <c r="D613" s="41"/>
      <c r="E613" s="41" t="s">
        <v>64</v>
      </c>
      <c r="F613" s="41"/>
      <c r="G613" s="20" t="s">
        <v>64</v>
      </c>
      <c r="H613" s="41" t="s">
        <v>64</v>
      </c>
      <c r="I613" s="41"/>
      <c r="J613" s="41" t="s">
        <v>64</v>
      </c>
      <c r="K613" s="41"/>
      <c r="L613" s="20" t="s">
        <v>64</v>
      </c>
      <c r="M613" s="20" t="s">
        <v>64</v>
      </c>
    </row>
    <row r="614" spans="1:13" ht="15.75" hidden="1" customHeight="1" x14ac:dyDescent="0.35">
      <c r="A614" s="41" t="s">
        <v>21</v>
      </c>
      <c r="B614" s="41"/>
      <c r="C614" s="41"/>
      <c r="D614" s="41"/>
      <c r="E614" s="41">
        <v>21</v>
      </c>
      <c r="F614" s="41"/>
      <c r="G614" s="20">
        <v>88</v>
      </c>
      <c r="H614" s="41">
        <v>88</v>
      </c>
      <c r="I614" s="41"/>
      <c r="J614" s="41">
        <v>923</v>
      </c>
      <c r="K614" s="41"/>
      <c r="L614" s="20">
        <v>1</v>
      </c>
      <c r="M614" s="20">
        <v>10.5</v>
      </c>
    </row>
    <row r="615" spans="1:13" ht="15.75" hidden="1" customHeight="1" x14ac:dyDescent="0.35">
      <c r="A615" s="41" t="s">
        <v>22</v>
      </c>
      <c r="B615" s="41"/>
      <c r="C615" s="41"/>
      <c r="D615" s="41"/>
      <c r="E615" s="41">
        <v>1</v>
      </c>
      <c r="F615" s="41"/>
      <c r="G615" s="20" t="s">
        <v>32</v>
      </c>
      <c r="H615" s="41" t="s">
        <v>32</v>
      </c>
      <c r="I615" s="41"/>
      <c r="J615" s="41" t="s">
        <v>17</v>
      </c>
      <c r="K615" s="41"/>
      <c r="L615" s="20" t="s">
        <v>253</v>
      </c>
      <c r="M615" s="20" t="s">
        <v>308</v>
      </c>
    </row>
    <row r="616" spans="1:13" ht="15.75" hidden="1" customHeight="1" x14ac:dyDescent="0.35">
      <c r="A616" s="41" t="s">
        <v>25</v>
      </c>
      <c r="B616" s="41"/>
      <c r="C616" s="41"/>
      <c r="D616" s="41"/>
      <c r="E616" s="41">
        <v>89</v>
      </c>
      <c r="F616" s="41"/>
      <c r="G616" s="20">
        <v>147</v>
      </c>
      <c r="H616" s="41">
        <v>147</v>
      </c>
      <c r="I616" s="41"/>
      <c r="J616" s="42">
        <v>1209</v>
      </c>
      <c r="K616" s="42"/>
      <c r="L616" s="20">
        <v>1</v>
      </c>
      <c r="M616" s="20">
        <v>8.1999999999999993</v>
      </c>
    </row>
    <row r="617" spans="1:13" ht="15.75" hidden="1" customHeight="1" x14ac:dyDescent="0.35">
      <c r="A617" s="41" t="s">
        <v>26</v>
      </c>
      <c r="B617" s="41"/>
      <c r="C617" s="41"/>
      <c r="D617" s="41"/>
      <c r="E617" s="41">
        <v>4</v>
      </c>
      <c r="F617" s="41"/>
      <c r="G617" s="20" t="s">
        <v>122</v>
      </c>
      <c r="H617" s="41" t="s">
        <v>122</v>
      </c>
      <c r="I617" s="41"/>
      <c r="J617" s="41" t="s">
        <v>187</v>
      </c>
      <c r="K617" s="41"/>
      <c r="L617" s="20" t="s">
        <v>253</v>
      </c>
      <c r="M617" s="20" t="s">
        <v>282</v>
      </c>
    </row>
    <row r="618" spans="1:13" ht="15.75" hidden="1" customHeight="1" x14ac:dyDescent="0.35">
      <c r="A618" s="41" t="s">
        <v>30</v>
      </c>
      <c r="B618" s="41"/>
      <c r="C618" s="41"/>
      <c r="D618" s="41"/>
      <c r="E618" s="41">
        <v>116</v>
      </c>
      <c r="F618" s="41"/>
      <c r="G618" s="20">
        <v>94</v>
      </c>
      <c r="H618" s="41">
        <v>94</v>
      </c>
      <c r="I618" s="41"/>
      <c r="J618" s="41">
        <v>747</v>
      </c>
      <c r="K618" s="41"/>
      <c r="L618" s="20">
        <v>1</v>
      </c>
      <c r="M618" s="20">
        <v>8</v>
      </c>
    </row>
    <row r="619" spans="1:13" ht="15.75" hidden="1" customHeight="1" x14ac:dyDescent="0.35">
      <c r="A619" s="41" t="s">
        <v>54</v>
      </c>
      <c r="B619" s="41"/>
      <c r="C619" s="41"/>
      <c r="D619" s="41"/>
      <c r="E619" s="42">
        <v>1656</v>
      </c>
      <c r="F619" s="42"/>
      <c r="G619" s="20">
        <v>875</v>
      </c>
      <c r="H619" s="41">
        <v>875</v>
      </c>
      <c r="I619" s="41"/>
      <c r="J619" s="42">
        <v>6307</v>
      </c>
      <c r="K619" s="42"/>
      <c r="L619" s="20">
        <v>1</v>
      </c>
      <c r="M619" s="20">
        <v>7.2</v>
      </c>
    </row>
    <row r="620" spans="1:13" ht="15.75" hidden="1" customHeight="1" x14ac:dyDescent="0.35">
      <c r="A620" s="41" t="s">
        <v>31</v>
      </c>
      <c r="B620" s="41"/>
      <c r="C620" s="41"/>
      <c r="D620" s="41"/>
      <c r="E620" s="41">
        <v>2</v>
      </c>
      <c r="F620" s="41"/>
      <c r="G620" s="20" t="s">
        <v>17</v>
      </c>
      <c r="H620" s="41" t="s">
        <v>17</v>
      </c>
      <c r="I620" s="41"/>
      <c r="J620" s="41" t="s">
        <v>70</v>
      </c>
      <c r="K620" s="41"/>
      <c r="L620" s="20" t="s">
        <v>253</v>
      </c>
      <c r="M620" s="20" t="s">
        <v>309</v>
      </c>
    </row>
    <row r="621" spans="1:13" ht="15.75" hidden="1" customHeight="1" x14ac:dyDescent="0.35">
      <c r="A621" s="41" t="s">
        <v>35</v>
      </c>
      <c r="B621" s="41"/>
      <c r="C621" s="41"/>
      <c r="D621" s="41"/>
      <c r="E621" s="41">
        <v>418</v>
      </c>
      <c r="F621" s="41"/>
      <c r="G621" s="21">
        <v>1469</v>
      </c>
      <c r="H621" s="42">
        <v>1469</v>
      </c>
      <c r="I621" s="42"/>
      <c r="J621" s="42">
        <v>7700</v>
      </c>
      <c r="K621" s="42"/>
      <c r="L621" s="20">
        <v>1</v>
      </c>
      <c r="M621" s="20">
        <v>5.2</v>
      </c>
    </row>
    <row r="622" spans="1:13" ht="15.75" hidden="1" customHeight="1" x14ac:dyDescent="0.35">
      <c r="A622" s="41" t="s">
        <v>36</v>
      </c>
      <c r="B622" s="41"/>
      <c r="C622" s="41"/>
      <c r="D622" s="41"/>
      <c r="E622" s="41">
        <v>922</v>
      </c>
      <c r="F622" s="41"/>
      <c r="G622" s="20">
        <v>861</v>
      </c>
      <c r="H622" s="41">
        <v>861</v>
      </c>
      <c r="I622" s="41"/>
      <c r="J622" s="42">
        <v>7476</v>
      </c>
      <c r="K622" s="42"/>
      <c r="L622" s="20">
        <v>1</v>
      </c>
      <c r="M622" s="20">
        <v>8.6999999999999993</v>
      </c>
    </row>
    <row r="623" spans="1:13" ht="15.75" hidden="1" customHeight="1" x14ac:dyDescent="0.35">
      <c r="A623" s="41" t="s">
        <v>37</v>
      </c>
      <c r="B623" s="41"/>
      <c r="C623" s="41"/>
      <c r="D623" s="41"/>
      <c r="E623" s="41">
        <v>222</v>
      </c>
      <c r="F623" s="41"/>
      <c r="G623" s="20">
        <v>290</v>
      </c>
      <c r="H623" s="41">
        <v>290</v>
      </c>
      <c r="I623" s="41"/>
      <c r="J623" s="42">
        <v>2321</v>
      </c>
      <c r="K623" s="42"/>
      <c r="L623" s="20">
        <v>1</v>
      </c>
      <c r="M623" s="20">
        <v>8</v>
      </c>
    </row>
    <row r="624" spans="1:13" ht="15.75" hidden="1" customHeight="1" x14ac:dyDescent="0.35">
      <c r="A624" s="41" t="s">
        <v>38</v>
      </c>
      <c r="B624" s="41"/>
      <c r="C624" s="41"/>
      <c r="D624" s="41"/>
      <c r="E624" s="42">
        <v>5614</v>
      </c>
      <c r="F624" s="42"/>
      <c r="G624" s="21">
        <v>6931</v>
      </c>
      <c r="H624" s="42">
        <v>6931</v>
      </c>
      <c r="I624" s="42"/>
      <c r="J624" s="42">
        <v>52540</v>
      </c>
      <c r="K624" s="42"/>
      <c r="L624" s="20">
        <v>1</v>
      </c>
      <c r="M624" s="20">
        <v>7.6</v>
      </c>
    </row>
    <row r="625" spans="1:13" ht="15.75" hidden="1" customHeight="1" x14ac:dyDescent="0.35">
      <c r="A625" s="41" t="s">
        <v>39</v>
      </c>
      <c r="B625" s="41"/>
      <c r="C625" s="41"/>
      <c r="D625" s="41"/>
      <c r="E625" s="41">
        <v>3</v>
      </c>
      <c r="F625" s="41"/>
      <c r="G625" s="20" t="s">
        <v>189</v>
      </c>
      <c r="H625" s="41" t="s">
        <v>189</v>
      </c>
      <c r="I625" s="41"/>
      <c r="J625" s="41" t="s">
        <v>190</v>
      </c>
      <c r="K625" s="41"/>
      <c r="L625" s="20" t="s">
        <v>253</v>
      </c>
      <c r="M625" s="20" t="s">
        <v>256</v>
      </c>
    </row>
    <row r="626" spans="1:13" ht="15.75" hidden="1" customHeight="1" x14ac:dyDescent="0.35">
      <c r="A626" s="41" t="s">
        <v>43</v>
      </c>
      <c r="B626" s="41"/>
      <c r="C626" s="41"/>
      <c r="D626" s="41"/>
      <c r="E626" s="41">
        <v>2</v>
      </c>
      <c r="F626" s="41"/>
      <c r="G626" s="20" t="s">
        <v>40</v>
      </c>
      <c r="H626" s="41" t="s">
        <v>40</v>
      </c>
      <c r="I626" s="41"/>
      <c r="J626" s="41" t="s">
        <v>191</v>
      </c>
      <c r="K626" s="41"/>
      <c r="L626" s="20" t="s">
        <v>253</v>
      </c>
      <c r="M626" s="20" t="s">
        <v>310</v>
      </c>
    </row>
    <row r="627" spans="1:13" ht="15.75" hidden="1" customHeight="1" x14ac:dyDescent="0.35">
      <c r="A627" s="41" t="s">
        <v>47</v>
      </c>
      <c r="B627" s="41"/>
      <c r="C627" s="41"/>
      <c r="D627" s="41"/>
      <c r="E627" s="42">
        <v>8946</v>
      </c>
      <c r="F627" s="42"/>
      <c r="G627" s="21">
        <v>8455</v>
      </c>
      <c r="H627" s="42">
        <v>8455</v>
      </c>
      <c r="I627" s="42"/>
      <c r="J627" s="42">
        <v>78292</v>
      </c>
      <c r="K627" s="42"/>
      <c r="L627" s="20">
        <v>1</v>
      </c>
      <c r="M627" s="20">
        <v>9.3000000000000007</v>
      </c>
    </row>
    <row r="628" spans="1:13" ht="15.75" hidden="1" customHeight="1" x14ac:dyDescent="0.35">
      <c r="A628" s="41" t="s">
        <v>48</v>
      </c>
      <c r="B628" s="41"/>
      <c r="C628" s="41"/>
      <c r="D628" s="41"/>
      <c r="E628" s="42">
        <v>1365</v>
      </c>
      <c r="F628" s="42"/>
      <c r="G628" s="20">
        <v>458</v>
      </c>
      <c r="H628" s="41">
        <v>458</v>
      </c>
      <c r="I628" s="41"/>
      <c r="J628" s="42">
        <v>4589</v>
      </c>
      <c r="K628" s="42"/>
      <c r="L628" s="20">
        <v>1</v>
      </c>
      <c r="M628" s="20">
        <v>10</v>
      </c>
    </row>
    <row r="629" spans="1:13" ht="15.75" hidden="1" customHeight="1" x14ac:dyDescent="0.35">
      <c r="A629" s="41" t="s">
        <v>49</v>
      </c>
      <c r="B629" s="41"/>
      <c r="C629" s="41"/>
      <c r="D629" s="41"/>
      <c r="E629" s="41" t="s">
        <v>64</v>
      </c>
      <c r="F629" s="41"/>
      <c r="G629" s="20" t="s">
        <v>64</v>
      </c>
      <c r="H629" s="41" t="s">
        <v>64</v>
      </c>
      <c r="I629" s="41"/>
      <c r="J629" s="41" t="s">
        <v>64</v>
      </c>
      <c r="K629" s="41"/>
      <c r="L629" s="20" t="s">
        <v>64</v>
      </c>
      <c r="M629" s="20" t="s">
        <v>64</v>
      </c>
    </row>
    <row r="630" spans="1:13" ht="31.5" hidden="1" customHeight="1" x14ac:dyDescent="0.35">
      <c r="A630" s="41" t="s">
        <v>53</v>
      </c>
      <c r="B630" s="41"/>
      <c r="C630" s="41"/>
      <c r="D630" s="41"/>
      <c r="E630" s="42">
        <v>26730</v>
      </c>
      <c r="F630" s="42"/>
      <c r="G630" s="21">
        <v>28110</v>
      </c>
      <c r="H630" s="42">
        <v>28110</v>
      </c>
      <c r="I630" s="42"/>
      <c r="J630" s="42">
        <v>276626</v>
      </c>
      <c r="K630" s="42"/>
      <c r="L630" s="20">
        <v>1</v>
      </c>
      <c r="M630" s="20">
        <v>9.8000000000000007</v>
      </c>
    </row>
    <row r="631" spans="1:13" ht="15.75" hidden="1" customHeight="1" x14ac:dyDescent="0.35">
      <c r="A631" s="41" t="s">
        <v>176</v>
      </c>
      <c r="B631" s="41"/>
      <c r="C631" s="41"/>
      <c r="D631" s="41"/>
      <c r="E631" s="41">
        <v>130</v>
      </c>
      <c r="F631" s="41"/>
      <c r="G631" s="20">
        <v>24</v>
      </c>
      <c r="H631" s="41">
        <v>24</v>
      </c>
      <c r="I631" s="41"/>
      <c r="J631" s="41">
        <v>90</v>
      </c>
      <c r="K631" s="41"/>
      <c r="L631" s="20">
        <v>1</v>
      </c>
      <c r="M631" s="20">
        <v>3.8</v>
      </c>
    </row>
    <row r="632" spans="1:13" ht="15.75" hidden="1" customHeight="1" x14ac:dyDescent="0.35">
      <c r="A632" s="41" t="s">
        <v>55</v>
      </c>
      <c r="B632" s="41"/>
      <c r="C632" s="41"/>
      <c r="D632" s="41"/>
      <c r="E632" s="42">
        <v>2098</v>
      </c>
      <c r="F632" s="42"/>
      <c r="G632" s="21">
        <v>2876</v>
      </c>
      <c r="H632" s="42">
        <v>2876</v>
      </c>
      <c r="I632" s="42"/>
      <c r="J632" s="42">
        <v>22579</v>
      </c>
      <c r="K632" s="42"/>
      <c r="L632" s="20">
        <v>1</v>
      </c>
      <c r="M632" s="20">
        <v>7.9</v>
      </c>
    </row>
    <row r="633" spans="1:13" ht="15.75" hidden="1" customHeight="1" x14ac:dyDescent="0.35">
      <c r="A633" s="41" t="s">
        <v>57</v>
      </c>
      <c r="B633" s="41"/>
      <c r="C633" s="41"/>
      <c r="D633" s="41"/>
      <c r="E633" s="42">
        <v>1461</v>
      </c>
      <c r="F633" s="42"/>
      <c r="G633" s="21">
        <v>1581</v>
      </c>
      <c r="H633" s="42">
        <v>1581</v>
      </c>
      <c r="I633" s="42"/>
      <c r="J633" s="42">
        <v>76780</v>
      </c>
      <c r="K633" s="42"/>
      <c r="L633" s="20">
        <v>1</v>
      </c>
      <c r="M633" s="20">
        <v>48.6</v>
      </c>
    </row>
    <row r="634" spans="1:13" ht="15.75" hidden="1" customHeight="1" x14ac:dyDescent="0.35">
      <c r="A634" s="41" t="s">
        <v>58</v>
      </c>
      <c r="B634" s="41"/>
      <c r="C634" s="41"/>
      <c r="D634" s="41"/>
      <c r="E634" s="42">
        <v>30635</v>
      </c>
      <c r="F634" s="42"/>
      <c r="G634" s="21">
        <v>33997</v>
      </c>
      <c r="H634" s="42">
        <v>33997</v>
      </c>
      <c r="I634" s="42"/>
      <c r="J634" s="42">
        <v>384850</v>
      </c>
      <c r="K634" s="42"/>
      <c r="L634" s="20">
        <v>1</v>
      </c>
      <c r="M634" s="20">
        <v>11.3</v>
      </c>
    </row>
    <row r="635" spans="1:13" ht="15.75" hidden="1" customHeight="1" x14ac:dyDescent="0.35">
      <c r="A635" s="41" t="s">
        <v>59</v>
      </c>
      <c r="B635" s="41"/>
      <c r="C635" s="41"/>
      <c r="D635" s="41"/>
      <c r="E635" s="41">
        <v>8</v>
      </c>
      <c r="F635" s="41"/>
      <c r="G635" s="20" t="s">
        <v>138</v>
      </c>
      <c r="H635" s="41" t="s">
        <v>138</v>
      </c>
      <c r="I635" s="41"/>
      <c r="J635" s="41" t="s">
        <v>193</v>
      </c>
      <c r="K635" s="41"/>
      <c r="L635" s="20" t="s">
        <v>253</v>
      </c>
      <c r="M635" s="20" t="s">
        <v>311</v>
      </c>
    </row>
    <row r="636" spans="1:13" ht="15.75" hidden="1" customHeight="1" x14ac:dyDescent="0.35">
      <c r="A636" s="41" t="s">
        <v>63</v>
      </c>
      <c r="B636" s="41"/>
      <c r="C636" s="41"/>
      <c r="D636" s="41"/>
      <c r="E636" s="41" t="s">
        <v>64</v>
      </c>
      <c r="F636" s="41"/>
      <c r="G636" s="20" t="s">
        <v>64</v>
      </c>
      <c r="H636" s="41" t="s">
        <v>64</v>
      </c>
      <c r="I636" s="41"/>
      <c r="J636" s="41" t="s">
        <v>64</v>
      </c>
      <c r="K636" s="41"/>
      <c r="L636" s="20" t="s">
        <v>64</v>
      </c>
      <c r="M636" s="20" t="s">
        <v>64</v>
      </c>
    </row>
    <row r="637" spans="1:13" ht="15.75" hidden="1" customHeight="1" x14ac:dyDescent="0.35">
      <c r="A637" s="41" t="s">
        <v>65</v>
      </c>
      <c r="B637" s="41"/>
      <c r="C637" s="41"/>
      <c r="D637" s="41"/>
      <c r="E637" s="41">
        <v>1</v>
      </c>
      <c r="F637" s="41"/>
      <c r="G637" s="20" t="s">
        <v>17</v>
      </c>
      <c r="H637" s="41" t="s">
        <v>17</v>
      </c>
      <c r="I637" s="41"/>
      <c r="J637" s="41" t="s">
        <v>131</v>
      </c>
      <c r="K637" s="41"/>
      <c r="L637" s="20" t="s">
        <v>253</v>
      </c>
      <c r="M637" s="20" t="s">
        <v>312</v>
      </c>
    </row>
    <row r="638" spans="1:13" ht="15.75" hidden="1" customHeight="1" x14ac:dyDescent="0.35">
      <c r="A638" s="41" t="s">
        <v>69</v>
      </c>
      <c r="B638" s="41"/>
      <c r="C638" s="41"/>
      <c r="D638" s="41"/>
      <c r="E638" s="41" t="s">
        <v>64</v>
      </c>
      <c r="F638" s="41"/>
      <c r="G638" s="20" t="s">
        <v>64</v>
      </c>
      <c r="H638" s="41" t="s">
        <v>64</v>
      </c>
      <c r="I638" s="41"/>
      <c r="J638" s="41" t="s">
        <v>64</v>
      </c>
      <c r="K638" s="41"/>
      <c r="L638" s="20" t="s">
        <v>64</v>
      </c>
      <c r="M638" s="20" t="s">
        <v>64</v>
      </c>
    </row>
    <row r="639" spans="1:13" ht="15.75" hidden="1" customHeight="1" x14ac:dyDescent="0.35">
      <c r="A639" s="41" t="s">
        <v>73</v>
      </c>
      <c r="B639" s="41"/>
      <c r="C639" s="41"/>
      <c r="D639" s="41"/>
      <c r="E639" s="41">
        <v>1</v>
      </c>
      <c r="F639" s="41"/>
      <c r="G639" s="20" t="s">
        <v>77</v>
      </c>
      <c r="H639" s="41" t="s">
        <v>77</v>
      </c>
      <c r="I639" s="41"/>
      <c r="J639" s="41" t="s">
        <v>32</v>
      </c>
      <c r="K639" s="41"/>
      <c r="L639" s="20" t="s">
        <v>253</v>
      </c>
      <c r="M639" s="20" t="s">
        <v>280</v>
      </c>
    </row>
    <row r="640" spans="1:13" ht="15.75" hidden="1" customHeight="1" x14ac:dyDescent="0.35">
      <c r="A640" s="43" t="s">
        <v>74</v>
      </c>
      <c r="B640" s="43"/>
      <c r="C640" s="43"/>
      <c r="D640" s="43"/>
      <c r="E640" s="44">
        <v>30645</v>
      </c>
      <c r="F640" s="44"/>
      <c r="G640" s="23">
        <v>34029</v>
      </c>
      <c r="H640" s="44">
        <v>34029</v>
      </c>
      <c r="I640" s="44"/>
      <c r="J640" s="44">
        <v>385246</v>
      </c>
      <c r="K640" s="44"/>
      <c r="L640" s="22">
        <v>1</v>
      </c>
      <c r="M640" s="22">
        <v>11.3</v>
      </c>
    </row>
    <row r="641" spans="1:13" ht="15.75" hidden="1" customHeight="1" x14ac:dyDescent="0.35">
      <c r="A641" s="41">
        <v>2016</v>
      </c>
      <c r="B641" s="41"/>
      <c r="C641" s="41"/>
      <c r="D641" s="41"/>
      <c r="E641" s="41"/>
      <c r="F641" s="41"/>
      <c r="G641" s="41"/>
      <c r="H641" s="41"/>
      <c r="I641" s="41"/>
      <c r="J641" s="41"/>
      <c r="K641" s="41"/>
      <c r="L641" s="41"/>
      <c r="M641" s="41"/>
    </row>
    <row r="642" spans="1:13" ht="15.75" hidden="1" customHeight="1" x14ac:dyDescent="0.35">
      <c r="A642" s="41" t="s">
        <v>11</v>
      </c>
      <c r="B642" s="41"/>
      <c r="C642" s="41"/>
      <c r="D642" s="41"/>
      <c r="E642" s="42">
        <v>6293</v>
      </c>
      <c r="F642" s="42"/>
      <c r="G642" s="21">
        <v>7183</v>
      </c>
      <c r="H642" s="42">
        <v>7183</v>
      </c>
      <c r="I642" s="42"/>
      <c r="J642" s="42">
        <v>101242</v>
      </c>
      <c r="K642" s="42"/>
      <c r="L642" s="20">
        <v>1</v>
      </c>
      <c r="M642" s="20">
        <v>14.1</v>
      </c>
    </row>
    <row r="643" spans="1:13" ht="15.75" hidden="1" customHeight="1" x14ac:dyDescent="0.35">
      <c r="A643" s="41" t="s">
        <v>13</v>
      </c>
      <c r="B643" s="41"/>
      <c r="C643" s="41"/>
      <c r="D643" s="41"/>
      <c r="E643" s="41">
        <v>56</v>
      </c>
      <c r="F643" s="41"/>
      <c r="G643" s="20">
        <v>39</v>
      </c>
      <c r="H643" s="41">
        <v>39</v>
      </c>
      <c r="I643" s="41"/>
      <c r="J643" s="41">
        <v>509</v>
      </c>
      <c r="K643" s="41"/>
      <c r="L643" s="20">
        <v>1</v>
      </c>
      <c r="M643" s="20">
        <v>12.9</v>
      </c>
    </row>
    <row r="644" spans="1:13" ht="15.75" hidden="1" customHeight="1" x14ac:dyDescent="0.35">
      <c r="A644" s="41" t="s">
        <v>14</v>
      </c>
      <c r="B644" s="41"/>
      <c r="C644" s="41"/>
      <c r="D644" s="41"/>
      <c r="E644" s="41">
        <v>311</v>
      </c>
      <c r="F644" s="41"/>
      <c r="G644" s="21">
        <v>1426</v>
      </c>
      <c r="H644" s="42">
        <v>1426</v>
      </c>
      <c r="I644" s="42"/>
      <c r="J644" s="42">
        <v>7569</v>
      </c>
      <c r="K644" s="42"/>
      <c r="L644" s="20">
        <v>1</v>
      </c>
      <c r="M644" s="20">
        <v>5.3</v>
      </c>
    </row>
    <row r="645" spans="1:13" ht="15.75" hidden="1" customHeight="1" x14ac:dyDescent="0.35">
      <c r="A645" s="41" t="s">
        <v>15</v>
      </c>
      <c r="B645" s="41"/>
      <c r="C645" s="41"/>
      <c r="D645" s="41"/>
      <c r="E645" s="41">
        <v>717</v>
      </c>
      <c r="F645" s="41"/>
      <c r="G645" s="20">
        <v>692</v>
      </c>
      <c r="H645" s="41">
        <v>692</v>
      </c>
      <c r="I645" s="41"/>
      <c r="J645" s="42">
        <v>4461</v>
      </c>
      <c r="K645" s="42"/>
      <c r="L645" s="20">
        <v>1</v>
      </c>
      <c r="M645" s="20">
        <v>6.4</v>
      </c>
    </row>
    <row r="646" spans="1:13" ht="15.75" hidden="1" customHeight="1" x14ac:dyDescent="0.35">
      <c r="A646" s="41" t="s">
        <v>16</v>
      </c>
      <c r="B646" s="41"/>
      <c r="C646" s="41"/>
      <c r="D646" s="41"/>
      <c r="E646" s="41">
        <v>1</v>
      </c>
      <c r="F646" s="41"/>
      <c r="G646" s="20" t="s">
        <v>32</v>
      </c>
      <c r="H646" s="41" t="s">
        <v>32</v>
      </c>
      <c r="I646" s="41"/>
      <c r="J646" s="41" t="s">
        <v>18</v>
      </c>
      <c r="K646" s="41"/>
      <c r="L646" s="20" t="s">
        <v>253</v>
      </c>
      <c r="M646" s="20" t="s">
        <v>313</v>
      </c>
    </row>
    <row r="647" spans="1:13" ht="15.75" hidden="1" customHeight="1" x14ac:dyDescent="0.35">
      <c r="A647" s="41" t="s">
        <v>21</v>
      </c>
      <c r="B647" s="41"/>
      <c r="C647" s="41"/>
      <c r="D647" s="41"/>
      <c r="E647" s="41">
        <v>24</v>
      </c>
      <c r="F647" s="41"/>
      <c r="G647" s="20">
        <v>88</v>
      </c>
      <c r="H647" s="41">
        <v>88</v>
      </c>
      <c r="I647" s="41"/>
      <c r="J647" s="41">
        <v>663</v>
      </c>
      <c r="K647" s="41"/>
      <c r="L647" s="20">
        <v>1</v>
      </c>
      <c r="M647" s="20">
        <v>7.6</v>
      </c>
    </row>
    <row r="648" spans="1:13" ht="15.75" hidden="1" customHeight="1" x14ac:dyDescent="0.35">
      <c r="A648" s="41" t="s">
        <v>22</v>
      </c>
      <c r="B648" s="41"/>
      <c r="C648" s="41"/>
      <c r="D648" s="41"/>
      <c r="E648" s="41">
        <v>1</v>
      </c>
      <c r="F648" s="41"/>
      <c r="G648" s="20" t="s">
        <v>32</v>
      </c>
      <c r="H648" s="41" t="s">
        <v>32</v>
      </c>
      <c r="I648" s="41"/>
      <c r="J648" s="41" t="s">
        <v>189</v>
      </c>
      <c r="K648" s="41"/>
      <c r="L648" s="20" t="s">
        <v>253</v>
      </c>
      <c r="M648" s="20" t="s">
        <v>314</v>
      </c>
    </row>
    <row r="649" spans="1:13" ht="15.75" hidden="1" customHeight="1" x14ac:dyDescent="0.35">
      <c r="A649" s="41" t="s">
        <v>25</v>
      </c>
      <c r="B649" s="41"/>
      <c r="C649" s="41"/>
      <c r="D649" s="41"/>
      <c r="E649" s="41">
        <v>87</v>
      </c>
      <c r="F649" s="41"/>
      <c r="G649" s="20">
        <v>141</v>
      </c>
      <c r="H649" s="41">
        <v>141</v>
      </c>
      <c r="I649" s="41"/>
      <c r="J649" s="42">
        <v>1150</v>
      </c>
      <c r="K649" s="42"/>
      <c r="L649" s="20">
        <v>1</v>
      </c>
      <c r="M649" s="20">
        <v>8.1999999999999993</v>
      </c>
    </row>
    <row r="650" spans="1:13" ht="15.75" hidden="1" customHeight="1" x14ac:dyDescent="0.35">
      <c r="A650" s="41" t="s">
        <v>26</v>
      </c>
      <c r="B650" s="41"/>
      <c r="C650" s="41"/>
      <c r="D650" s="41"/>
      <c r="E650" s="41">
        <v>3</v>
      </c>
      <c r="F650" s="41"/>
      <c r="G650" s="20" t="s">
        <v>155</v>
      </c>
      <c r="H650" s="41" t="s">
        <v>155</v>
      </c>
      <c r="I650" s="41"/>
      <c r="J650" s="41" t="s">
        <v>198</v>
      </c>
      <c r="K650" s="41"/>
      <c r="L650" s="20" t="s">
        <v>253</v>
      </c>
      <c r="M650" s="20" t="s">
        <v>315</v>
      </c>
    </row>
    <row r="651" spans="1:13" ht="15.75" hidden="1" customHeight="1" x14ac:dyDescent="0.35">
      <c r="A651" s="41" t="s">
        <v>30</v>
      </c>
      <c r="B651" s="41"/>
      <c r="C651" s="41"/>
      <c r="D651" s="41"/>
      <c r="E651" s="41">
        <v>99</v>
      </c>
      <c r="F651" s="41"/>
      <c r="G651" s="20">
        <v>105</v>
      </c>
      <c r="H651" s="41">
        <v>105</v>
      </c>
      <c r="I651" s="41"/>
      <c r="J651" s="42">
        <v>1085</v>
      </c>
      <c r="K651" s="42"/>
      <c r="L651" s="20">
        <v>1</v>
      </c>
      <c r="M651" s="20">
        <v>10.4</v>
      </c>
    </row>
    <row r="652" spans="1:13" ht="15.75" hidden="1" customHeight="1" x14ac:dyDescent="0.35">
      <c r="A652" s="41" t="s">
        <v>54</v>
      </c>
      <c r="B652" s="41"/>
      <c r="C652" s="41"/>
      <c r="D652" s="41"/>
      <c r="E652" s="42">
        <v>1860</v>
      </c>
      <c r="F652" s="42"/>
      <c r="G652" s="20">
        <v>931</v>
      </c>
      <c r="H652" s="41">
        <v>931</v>
      </c>
      <c r="I652" s="41"/>
      <c r="J652" s="42">
        <v>6010</v>
      </c>
      <c r="K652" s="42"/>
      <c r="L652" s="20">
        <v>1</v>
      </c>
      <c r="M652" s="20">
        <v>6.5</v>
      </c>
    </row>
    <row r="653" spans="1:13" ht="15.75" hidden="1" customHeight="1" x14ac:dyDescent="0.35">
      <c r="A653" s="41" t="s">
        <v>31</v>
      </c>
      <c r="B653" s="41"/>
      <c r="C653" s="41"/>
      <c r="D653" s="41"/>
      <c r="E653" s="41">
        <v>1</v>
      </c>
      <c r="F653" s="41"/>
      <c r="G653" s="20" t="s">
        <v>32</v>
      </c>
      <c r="H653" s="41" t="s">
        <v>32</v>
      </c>
      <c r="I653" s="41"/>
      <c r="J653" s="41" t="s">
        <v>18</v>
      </c>
      <c r="K653" s="41"/>
      <c r="L653" s="20" t="s">
        <v>253</v>
      </c>
      <c r="M653" s="20" t="s">
        <v>316</v>
      </c>
    </row>
    <row r="654" spans="1:13" ht="15.75" hidden="1" customHeight="1" x14ac:dyDescent="0.35">
      <c r="A654" s="41" t="s">
        <v>35</v>
      </c>
      <c r="B654" s="41"/>
      <c r="C654" s="41"/>
      <c r="D654" s="41"/>
      <c r="E654" s="41">
        <v>394</v>
      </c>
      <c r="F654" s="41"/>
      <c r="G654" s="21">
        <v>1536</v>
      </c>
      <c r="H654" s="42">
        <v>1536</v>
      </c>
      <c r="I654" s="42"/>
      <c r="J654" s="42">
        <v>8658</v>
      </c>
      <c r="K654" s="42"/>
      <c r="L654" s="20">
        <v>1</v>
      </c>
      <c r="M654" s="20">
        <v>5.6</v>
      </c>
    </row>
    <row r="655" spans="1:13" ht="15.75" hidden="1" customHeight="1" x14ac:dyDescent="0.35">
      <c r="A655" s="41" t="s">
        <v>36</v>
      </c>
      <c r="B655" s="41"/>
      <c r="C655" s="41"/>
      <c r="D655" s="41"/>
      <c r="E655" s="42">
        <v>1024</v>
      </c>
      <c r="F655" s="42"/>
      <c r="G655" s="21">
        <v>1140</v>
      </c>
      <c r="H655" s="42">
        <v>1140</v>
      </c>
      <c r="I655" s="42"/>
      <c r="J655" s="42">
        <v>9065</v>
      </c>
      <c r="K655" s="42"/>
      <c r="L655" s="20">
        <v>1</v>
      </c>
      <c r="M655" s="20">
        <v>8</v>
      </c>
    </row>
    <row r="656" spans="1:13" ht="15.75" hidden="1" customHeight="1" x14ac:dyDescent="0.35">
      <c r="A656" s="41" t="s">
        <v>37</v>
      </c>
      <c r="B656" s="41"/>
      <c r="C656" s="41"/>
      <c r="D656" s="41"/>
      <c r="E656" s="41">
        <v>200</v>
      </c>
      <c r="F656" s="41"/>
      <c r="G656" s="20">
        <v>361</v>
      </c>
      <c r="H656" s="41">
        <v>361</v>
      </c>
      <c r="I656" s="41"/>
      <c r="J656" s="42">
        <v>3437</v>
      </c>
      <c r="K656" s="42"/>
      <c r="L656" s="20">
        <v>1</v>
      </c>
      <c r="M656" s="20">
        <v>9.5</v>
      </c>
    </row>
    <row r="657" spans="1:13" ht="15.75" hidden="1" customHeight="1" x14ac:dyDescent="0.35">
      <c r="A657" s="41" t="s">
        <v>38</v>
      </c>
      <c r="B657" s="41"/>
      <c r="C657" s="41"/>
      <c r="D657" s="41"/>
      <c r="E657" s="42">
        <v>6063</v>
      </c>
      <c r="F657" s="42"/>
      <c r="G657" s="21">
        <v>8296</v>
      </c>
      <c r="H657" s="42">
        <v>8296</v>
      </c>
      <c r="I657" s="42"/>
      <c r="J657" s="42">
        <v>75695</v>
      </c>
      <c r="K657" s="42"/>
      <c r="L657" s="20">
        <v>1</v>
      </c>
      <c r="M657" s="20">
        <v>9.1</v>
      </c>
    </row>
    <row r="658" spans="1:13" ht="15.75" hidden="1" customHeight="1" x14ac:dyDescent="0.35">
      <c r="A658" s="41" t="s">
        <v>39</v>
      </c>
      <c r="B658" s="41"/>
      <c r="C658" s="41"/>
      <c r="D658" s="41"/>
      <c r="E658" s="41">
        <v>1</v>
      </c>
      <c r="F658" s="41"/>
      <c r="G658" s="20" t="s">
        <v>32</v>
      </c>
      <c r="H658" s="41" t="s">
        <v>32</v>
      </c>
      <c r="I658" s="41"/>
      <c r="J658" s="41" t="s">
        <v>70</v>
      </c>
      <c r="K658" s="41"/>
      <c r="L658" s="20" t="s">
        <v>253</v>
      </c>
      <c r="M658" s="20" t="s">
        <v>317</v>
      </c>
    </row>
    <row r="659" spans="1:13" ht="15.75" hidden="1" customHeight="1" x14ac:dyDescent="0.35">
      <c r="A659" s="41" t="s">
        <v>43</v>
      </c>
      <c r="B659" s="41"/>
      <c r="C659" s="41"/>
      <c r="D659" s="41"/>
      <c r="E659" s="41">
        <v>6</v>
      </c>
      <c r="F659" s="41"/>
      <c r="G659" s="20" t="s">
        <v>27</v>
      </c>
      <c r="H659" s="41" t="s">
        <v>27</v>
      </c>
      <c r="I659" s="41"/>
      <c r="J659" s="41" t="s">
        <v>202</v>
      </c>
      <c r="K659" s="41"/>
      <c r="L659" s="20" t="s">
        <v>253</v>
      </c>
      <c r="M659" s="20" t="s">
        <v>308</v>
      </c>
    </row>
    <row r="660" spans="1:13" ht="15.75" hidden="1" customHeight="1" x14ac:dyDescent="0.35">
      <c r="A660" s="41" t="s">
        <v>47</v>
      </c>
      <c r="B660" s="41"/>
      <c r="C660" s="41"/>
      <c r="D660" s="41"/>
      <c r="E660" s="42">
        <v>8988</v>
      </c>
      <c r="F660" s="42"/>
      <c r="G660" s="21">
        <v>8784</v>
      </c>
      <c r="H660" s="42">
        <v>8784</v>
      </c>
      <c r="I660" s="42"/>
      <c r="J660" s="42">
        <v>84972</v>
      </c>
      <c r="K660" s="42"/>
      <c r="L660" s="20">
        <v>1</v>
      </c>
      <c r="M660" s="20">
        <v>9.6999999999999993</v>
      </c>
    </row>
    <row r="661" spans="1:13" ht="15.75" hidden="1" customHeight="1" x14ac:dyDescent="0.35">
      <c r="A661" s="41" t="s">
        <v>48</v>
      </c>
      <c r="B661" s="41"/>
      <c r="C661" s="41"/>
      <c r="D661" s="41"/>
      <c r="E661" s="42">
        <v>1547</v>
      </c>
      <c r="F661" s="42"/>
      <c r="G661" s="20">
        <v>389</v>
      </c>
      <c r="H661" s="41">
        <v>389</v>
      </c>
      <c r="I661" s="41"/>
      <c r="J661" s="42">
        <v>3322</v>
      </c>
      <c r="K661" s="42"/>
      <c r="L661" s="20">
        <v>1</v>
      </c>
      <c r="M661" s="20">
        <v>8.5</v>
      </c>
    </row>
    <row r="662" spans="1:13" ht="15.75" hidden="1" customHeight="1" x14ac:dyDescent="0.35">
      <c r="A662" s="41" t="s">
        <v>49</v>
      </c>
      <c r="B662" s="41"/>
      <c r="C662" s="41"/>
      <c r="D662" s="41"/>
      <c r="E662" s="41">
        <v>1</v>
      </c>
      <c r="F662" s="41"/>
      <c r="G662" s="20" t="s">
        <v>66</v>
      </c>
      <c r="H662" s="41" t="s">
        <v>66</v>
      </c>
      <c r="I662" s="41"/>
      <c r="J662" s="41" t="s">
        <v>32</v>
      </c>
      <c r="K662" s="41"/>
      <c r="L662" s="20" t="s">
        <v>253</v>
      </c>
      <c r="M662" s="20" t="s">
        <v>280</v>
      </c>
    </row>
    <row r="663" spans="1:13" ht="31.5" hidden="1" customHeight="1" x14ac:dyDescent="0.35">
      <c r="A663" s="41" t="s">
        <v>53</v>
      </c>
      <c r="B663" s="41"/>
      <c r="C663" s="41"/>
      <c r="D663" s="41"/>
      <c r="E663" s="42">
        <v>27677</v>
      </c>
      <c r="F663" s="42"/>
      <c r="G663" s="21">
        <v>31161</v>
      </c>
      <c r="H663" s="42">
        <v>31161</v>
      </c>
      <c r="I663" s="42"/>
      <c r="J663" s="42">
        <v>308541</v>
      </c>
      <c r="K663" s="42"/>
      <c r="L663" s="20">
        <v>1</v>
      </c>
      <c r="M663" s="20">
        <v>9.9</v>
      </c>
    </row>
    <row r="664" spans="1:13" ht="15.75" hidden="1" customHeight="1" x14ac:dyDescent="0.35">
      <c r="A664" s="41" t="s">
        <v>176</v>
      </c>
      <c r="B664" s="41"/>
      <c r="C664" s="41"/>
      <c r="D664" s="41"/>
      <c r="E664" s="41">
        <v>103</v>
      </c>
      <c r="F664" s="41"/>
      <c r="G664" s="20">
        <v>18</v>
      </c>
      <c r="H664" s="41">
        <v>18</v>
      </c>
      <c r="I664" s="41"/>
      <c r="J664" s="41">
        <v>223</v>
      </c>
      <c r="K664" s="41"/>
      <c r="L664" s="20">
        <v>1</v>
      </c>
      <c r="M664" s="20">
        <v>12.5</v>
      </c>
    </row>
    <row r="665" spans="1:13" ht="15.75" hidden="1" customHeight="1" x14ac:dyDescent="0.35">
      <c r="A665" s="41" t="s">
        <v>55</v>
      </c>
      <c r="B665" s="41"/>
      <c r="C665" s="41"/>
      <c r="D665" s="41"/>
      <c r="E665" s="42">
        <v>2346</v>
      </c>
      <c r="F665" s="42"/>
      <c r="G665" s="21">
        <v>3153</v>
      </c>
      <c r="H665" s="42">
        <v>3153</v>
      </c>
      <c r="I665" s="42"/>
      <c r="J665" s="42">
        <v>31627</v>
      </c>
      <c r="K665" s="42"/>
      <c r="L665" s="20">
        <v>1</v>
      </c>
      <c r="M665" s="20">
        <v>10</v>
      </c>
    </row>
    <row r="666" spans="1:13" ht="15.75" hidden="1" customHeight="1" x14ac:dyDescent="0.35">
      <c r="A666" s="41" t="s">
        <v>57</v>
      </c>
      <c r="B666" s="41"/>
      <c r="C666" s="41"/>
      <c r="D666" s="41"/>
      <c r="E666" s="42">
        <v>1787</v>
      </c>
      <c r="F666" s="42"/>
      <c r="G666" s="21">
        <v>1700</v>
      </c>
      <c r="H666" s="42">
        <v>1700</v>
      </c>
      <c r="I666" s="42"/>
      <c r="J666" s="42">
        <v>82780</v>
      </c>
      <c r="K666" s="42"/>
      <c r="L666" s="20">
        <v>1</v>
      </c>
      <c r="M666" s="20">
        <v>48.7</v>
      </c>
    </row>
    <row r="667" spans="1:13" ht="15.75" hidden="1" customHeight="1" x14ac:dyDescent="0.35">
      <c r="A667" s="41" t="s">
        <v>58</v>
      </c>
      <c r="B667" s="41"/>
      <c r="C667" s="41"/>
      <c r="D667" s="41"/>
      <c r="E667" s="42">
        <v>32054</v>
      </c>
      <c r="F667" s="42"/>
      <c r="G667" s="21">
        <v>37625</v>
      </c>
      <c r="H667" s="42">
        <v>37625</v>
      </c>
      <c r="I667" s="42"/>
      <c r="J667" s="42">
        <v>432459</v>
      </c>
      <c r="K667" s="42"/>
      <c r="L667" s="20">
        <v>1</v>
      </c>
      <c r="M667" s="20">
        <v>11.5</v>
      </c>
    </row>
    <row r="668" spans="1:13" ht="15.75" hidden="1" customHeight="1" x14ac:dyDescent="0.35">
      <c r="A668" s="41" t="s">
        <v>59</v>
      </c>
      <c r="B668" s="41"/>
      <c r="C668" s="41"/>
      <c r="D668" s="41"/>
      <c r="E668" s="41">
        <v>3</v>
      </c>
      <c r="F668" s="41"/>
      <c r="G668" s="20" t="s">
        <v>33</v>
      </c>
      <c r="H668" s="41" t="s">
        <v>33</v>
      </c>
      <c r="I668" s="41"/>
      <c r="J668" s="41" t="s">
        <v>203</v>
      </c>
      <c r="K668" s="41"/>
      <c r="L668" s="20" t="s">
        <v>253</v>
      </c>
      <c r="M668" s="20" t="s">
        <v>318</v>
      </c>
    </row>
    <row r="669" spans="1:13" ht="15.75" hidden="1" customHeight="1" x14ac:dyDescent="0.35">
      <c r="A669" s="41" t="s">
        <v>63</v>
      </c>
      <c r="B669" s="41"/>
      <c r="C669" s="41"/>
      <c r="D669" s="41"/>
      <c r="E669" s="41">
        <v>2</v>
      </c>
      <c r="F669" s="41"/>
      <c r="G669" s="20" t="s">
        <v>32</v>
      </c>
      <c r="H669" s="41" t="s">
        <v>32</v>
      </c>
      <c r="I669" s="41"/>
      <c r="J669" s="41" t="s">
        <v>189</v>
      </c>
      <c r="K669" s="41"/>
      <c r="L669" s="20" t="s">
        <v>253</v>
      </c>
      <c r="M669" s="20" t="s">
        <v>319</v>
      </c>
    </row>
    <row r="670" spans="1:13" ht="15.75" hidden="1" customHeight="1" x14ac:dyDescent="0.35">
      <c r="A670" s="41" t="s">
        <v>65</v>
      </c>
      <c r="B670" s="41"/>
      <c r="C670" s="41"/>
      <c r="D670" s="41"/>
      <c r="E670" s="41">
        <v>4</v>
      </c>
      <c r="F670" s="41"/>
      <c r="G670" s="20" t="s">
        <v>18</v>
      </c>
      <c r="H670" s="41" t="s">
        <v>18</v>
      </c>
      <c r="I670" s="41"/>
      <c r="J670" s="41" t="s">
        <v>206</v>
      </c>
      <c r="K670" s="41"/>
      <c r="L670" s="20" t="s">
        <v>253</v>
      </c>
      <c r="M670" s="20" t="s">
        <v>320</v>
      </c>
    </row>
    <row r="671" spans="1:13" ht="15.75" hidden="1" customHeight="1" x14ac:dyDescent="0.35">
      <c r="A671" s="41" t="s">
        <v>69</v>
      </c>
      <c r="B671" s="41"/>
      <c r="C671" s="41"/>
      <c r="D671" s="41"/>
      <c r="E671" s="41">
        <v>2</v>
      </c>
      <c r="F671" s="41"/>
      <c r="G671" s="20" t="s">
        <v>17</v>
      </c>
      <c r="H671" s="41" t="s">
        <v>17</v>
      </c>
      <c r="I671" s="41"/>
      <c r="J671" s="41" t="s">
        <v>208</v>
      </c>
      <c r="K671" s="41"/>
      <c r="L671" s="20" t="s">
        <v>253</v>
      </c>
      <c r="M671" s="20" t="s">
        <v>321</v>
      </c>
    </row>
    <row r="672" spans="1:13" ht="15.75" hidden="1" customHeight="1" x14ac:dyDescent="0.35">
      <c r="A672" s="41" t="s">
        <v>73</v>
      </c>
      <c r="B672" s="41"/>
      <c r="C672" s="41"/>
      <c r="D672" s="41"/>
      <c r="E672" s="41" t="s">
        <v>64</v>
      </c>
      <c r="F672" s="41"/>
      <c r="G672" s="20" t="s">
        <v>64</v>
      </c>
      <c r="H672" s="41" t="s">
        <v>64</v>
      </c>
      <c r="I672" s="41"/>
      <c r="J672" s="41" t="s">
        <v>64</v>
      </c>
      <c r="K672" s="41"/>
      <c r="L672" s="20" t="s">
        <v>64</v>
      </c>
      <c r="M672" s="20" t="s">
        <v>64</v>
      </c>
    </row>
    <row r="673" spans="1:13" ht="15.75" hidden="1" customHeight="1" x14ac:dyDescent="0.35">
      <c r="A673" s="43" t="s">
        <v>74</v>
      </c>
      <c r="B673" s="43"/>
      <c r="C673" s="43"/>
      <c r="D673" s="43"/>
      <c r="E673" s="44">
        <v>32063</v>
      </c>
      <c r="F673" s="44"/>
      <c r="G673" s="23">
        <v>37635</v>
      </c>
      <c r="H673" s="44">
        <v>37635</v>
      </c>
      <c r="I673" s="44"/>
      <c r="J673" s="44">
        <v>432941</v>
      </c>
      <c r="K673" s="44"/>
      <c r="L673" s="22">
        <v>1</v>
      </c>
      <c r="M673" s="22">
        <v>11.5</v>
      </c>
    </row>
    <row r="674" spans="1:13" ht="15.75" hidden="1" customHeight="1" x14ac:dyDescent="0.35">
      <c r="A674" s="41">
        <v>2017</v>
      </c>
      <c r="B674" s="41"/>
      <c r="C674" s="41"/>
      <c r="D674" s="41"/>
      <c r="E674" s="41"/>
      <c r="F674" s="41"/>
      <c r="G674" s="41"/>
      <c r="H674" s="41"/>
      <c r="I674" s="41"/>
      <c r="J674" s="41"/>
      <c r="K674" s="41"/>
      <c r="L674" s="41"/>
      <c r="M674" s="41"/>
    </row>
    <row r="675" spans="1:13" ht="15.75" hidden="1" customHeight="1" x14ac:dyDescent="0.35">
      <c r="A675" s="41" t="s">
        <v>11</v>
      </c>
      <c r="B675" s="41"/>
      <c r="C675" s="41"/>
      <c r="D675" s="41"/>
      <c r="E675" s="42">
        <v>5920</v>
      </c>
      <c r="F675" s="42"/>
      <c r="G675" s="21">
        <v>6999</v>
      </c>
      <c r="H675" s="42">
        <v>6999</v>
      </c>
      <c r="I675" s="42"/>
      <c r="J675" s="42">
        <v>108557</v>
      </c>
      <c r="K675" s="42"/>
      <c r="L675" s="20">
        <v>1</v>
      </c>
      <c r="M675" s="20">
        <v>15.5</v>
      </c>
    </row>
    <row r="676" spans="1:13" ht="15.75" hidden="1" customHeight="1" x14ac:dyDescent="0.35">
      <c r="A676" s="41" t="s">
        <v>13</v>
      </c>
      <c r="B676" s="41"/>
      <c r="C676" s="41"/>
      <c r="D676" s="41"/>
      <c r="E676" s="41">
        <v>48</v>
      </c>
      <c r="F676" s="41"/>
      <c r="G676" s="20">
        <v>49</v>
      </c>
      <c r="H676" s="41">
        <v>49</v>
      </c>
      <c r="I676" s="41"/>
      <c r="J676" s="41">
        <v>410</v>
      </c>
      <c r="K676" s="41"/>
      <c r="L676" s="20">
        <v>1</v>
      </c>
      <c r="M676" s="20">
        <v>8.4</v>
      </c>
    </row>
    <row r="677" spans="1:13" ht="15.75" hidden="1" customHeight="1" x14ac:dyDescent="0.35">
      <c r="A677" s="41" t="s">
        <v>14</v>
      </c>
      <c r="B677" s="41"/>
      <c r="C677" s="41"/>
      <c r="D677" s="41"/>
      <c r="E677" s="41">
        <v>329</v>
      </c>
      <c r="F677" s="41"/>
      <c r="G677" s="21">
        <v>1590</v>
      </c>
      <c r="H677" s="42">
        <v>1590</v>
      </c>
      <c r="I677" s="42"/>
      <c r="J677" s="42">
        <v>8999</v>
      </c>
      <c r="K677" s="42"/>
      <c r="L677" s="20">
        <v>1</v>
      </c>
      <c r="M677" s="20">
        <v>5.7</v>
      </c>
    </row>
    <row r="678" spans="1:13" ht="15.75" hidden="1" customHeight="1" x14ac:dyDescent="0.35">
      <c r="A678" s="41" t="s">
        <v>15</v>
      </c>
      <c r="B678" s="41"/>
      <c r="C678" s="41"/>
      <c r="D678" s="41"/>
      <c r="E678" s="41">
        <v>603</v>
      </c>
      <c r="F678" s="41"/>
      <c r="G678" s="20">
        <v>800</v>
      </c>
      <c r="H678" s="41">
        <v>800</v>
      </c>
      <c r="I678" s="41"/>
      <c r="J678" s="42">
        <v>4488</v>
      </c>
      <c r="K678" s="42"/>
      <c r="L678" s="20">
        <v>1</v>
      </c>
      <c r="M678" s="20">
        <v>5.6</v>
      </c>
    </row>
    <row r="679" spans="1:13" ht="15.75" hidden="1" customHeight="1" x14ac:dyDescent="0.35">
      <c r="A679" s="41" t="s">
        <v>16</v>
      </c>
      <c r="B679" s="41"/>
      <c r="C679" s="41"/>
      <c r="D679" s="41"/>
      <c r="E679" s="41">
        <v>3</v>
      </c>
      <c r="F679" s="41"/>
      <c r="G679" s="20" t="s">
        <v>122</v>
      </c>
      <c r="H679" s="41" t="s">
        <v>122</v>
      </c>
      <c r="I679" s="41"/>
      <c r="J679" s="41" t="s">
        <v>210</v>
      </c>
      <c r="K679" s="41"/>
      <c r="L679" s="20" t="s">
        <v>253</v>
      </c>
      <c r="M679" s="20" t="s">
        <v>322</v>
      </c>
    </row>
    <row r="680" spans="1:13" ht="15.75" hidden="1" customHeight="1" x14ac:dyDescent="0.35">
      <c r="A680" s="41" t="s">
        <v>21</v>
      </c>
      <c r="B680" s="41"/>
      <c r="C680" s="41"/>
      <c r="D680" s="41"/>
      <c r="E680" s="41">
        <v>21</v>
      </c>
      <c r="F680" s="41"/>
      <c r="G680" s="20">
        <v>47</v>
      </c>
      <c r="H680" s="41">
        <v>47</v>
      </c>
      <c r="I680" s="41"/>
      <c r="J680" s="41">
        <v>533</v>
      </c>
      <c r="K680" s="41"/>
      <c r="L680" s="20">
        <v>1</v>
      </c>
      <c r="M680" s="20">
        <v>11.3</v>
      </c>
    </row>
    <row r="681" spans="1:13" ht="15.75" hidden="1" customHeight="1" x14ac:dyDescent="0.35">
      <c r="A681" s="41" t="s">
        <v>22</v>
      </c>
      <c r="B681" s="41"/>
      <c r="C681" s="41"/>
      <c r="D681" s="41"/>
      <c r="E681" s="41">
        <v>1</v>
      </c>
      <c r="F681" s="41"/>
      <c r="G681" s="20" t="s">
        <v>17</v>
      </c>
      <c r="H681" s="41" t="s">
        <v>17</v>
      </c>
      <c r="I681" s="41"/>
      <c r="J681" s="41" t="s">
        <v>212</v>
      </c>
      <c r="K681" s="41"/>
      <c r="L681" s="20" t="s">
        <v>253</v>
      </c>
      <c r="M681" s="20" t="s">
        <v>270</v>
      </c>
    </row>
    <row r="682" spans="1:13" ht="15.75" hidden="1" customHeight="1" x14ac:dyDescent="0.35">
      <c r="A682" s="41" t="s">
        <v>25</v>
      </c>
      <c r="B682" s="41"/>
      <c r="C682" s="41"/>
      <c r="D682" s="41"/>
      <c r="E682" s="41">
        <v>70</v>
      </c>
      <c r="F682" s="41"/>
      <c r="G682" s="20">
        <v>156</v>
      </c>
      <c r="H682" s="41">
        <v>156</v>
      </c>
      <c r="I682" s="41"/>
      <c r="J682" s="42">
        <v>1205</v>
      </c>
      <c r="K682" s="42"/>
      <c r="L682" s="20">
        <v>1</v>
      </c>
      <c r="M682" s="20">
        <v>7.7</v>
      </c>
    </row>
    <row r="683" spans="1:13" ht="15.75" hidden="1" customHeight="1" x14ac:dyDescent="0.35">
      <c r="A683" s="41" t="s">
        <v>26</v>
      </c>
      <c r="B683" s="41"/>
      <c r="C683" s="41"/>
      <c r="D683" s="41"/>
      <c r="E683" s="41">
        <v>6</v>
      </c>
      <c r="F683" s="41"/>
      <c r="G683" s="20" t="s">
        <v>106</v>
      </c>
      <c r="H683" s="41" t="s">
        <v>106</v>
      </c>
      <c r="I683" s="41"/>
      <c r="J683" s="41" t="s">
        <v>213</v>
      </c>
      <c r="K683" s="41"/>
      <c r="L683" s="20" t="s">
        <v>253</v>
      </c>
      <c r="M683" s="20" t="s">
        <v>323</v>
      </c>
    </row>
    <row r="684" spans="1:13" ht="15.75" hidden="1" customHeight="1" x14ac:dyDescent="0.35">
      <c r="A684" s="41" t="s">
        <v>30</v>
      </c>
      <c r="B684" s="41"/>
      <c r="C684" s="41"/>
      <c r="D684" s="41"/>
      <c r="E684" s="41">
        <v>79</v>
      </c>
      <c r="F684" s="41"/>
      <c r="G684" s="20">
        <v>102</v>
      </c>
      <c r="H684" s="41">
        <v>102</v>
      </c>
      <c r="I684" s="41"/>
      <c r="J684" s="41">
        <v>545</v>
      </c>
      <c r="K684" s="41"/>
      <c r="L684" s="20">
        <v>1</v>
      </c>
      <c r="M684" s="20">
        <v>5.3</v>
      </c>
    </row>
    <row r="685" spans="1:13" ht="15.75" hidden="1" customHeight="1" x14ac:dyDescent="0.35">
      <c r="A685" s="41" t="s">
        <v>54</v>
      </c>
      <c r="B685" s="41"/>
      <c r="C685" s="41"/>
      <c r="D685" s="41"/>
      <c r="E685" s="42">
        <v>1980</v>
      </c>
      <c r="F685" s="42"/>
      <c r="G685" s="20">
        <v>931</v>
      </c>
      <c r="H685" s="41">
        <v>931</v>
      </c>
      <c r="I685" s="41"/>
      <c r="J685" s="42">
        <v>6363</v>
      </c>
      <c r="K685" s="42"/>
      <c r="L685" s="20">
        <v>1</v>
      </c>
      <c r="M685" s="20">
        <v>6.8</v>
      </c>
    </row>
    <row r="686" spans="1:13" ht="15.75" hidden="1" customHeight="1" x14ac:dyDescent="0.35">
      <c r="A686" s="41" t="s">
        <v>31</v>
      </c>
      <c r="B686" s="41"/>
      <c r="C686" s="41"/>
      <c r="D686" s="41"/>
      <c r="E686" s="41">
        <v>1</v>
      </c>
      <c r="F686" s="41"/>
      <c r="G686" s="20" t="s">
        <v>32</v>
      </c>
      <c r="H686" s="41" t="s">
        <v>32</v>
      </c>
      <c r="I686" s="41"/>
      <c r="J686" s="41" t="s">
        <v>18</v>
      </c>
      <c r="K686" s="41"/>
      <c r="L686" s="20" t="s">
        <v>253</v>
      </c>
      <c r="M686" s="20" t="s">
        <v>324</v>
      </c>
    </row>
    <row r="687" spans="1:13" ht="15.75" hidden="1" customHeight="1" x14ac:dyDescent="0.35">
      <c r="A687" s="41" t="s">
        <v>35</v>
      </c>
      <c r="B687" s="41"/>
      <c r="C687" s="41"/>
      <c r="D687" s="41"/>
      <c r="E687" s="41">
        <v>404</v>
      </c>
      <c r="F687" s="41"/>
      <c r="G687" s="21">
        <v>1775</v>
      </c>
      <c r="H687" s="42">
        <v>1775</v>
      </c>
      <c r="I687" s="42"/>
      <c r="J687" s="42">
        <v>10278</v>
      </c>
      <c r="K687" s="42"/>
      <c r="L687" s="20">
        <v>1</v>
      </c>
      <c r="M687" s="20">
        <v>5.8</v>
      </c>
    </row>
    <row r="688" spans="1:13" ht="15.75" hidden="1" customHeight="1" x14ac:dyDescent="0.35">
      <c r="A688" s="41" t="s">
        <v>36</v>
      </c>
      <c r="B688" s="41"/>
      <c r="C688" s="41"/>
      <c r="D688" s="41"/>
      <c r="E688" s="42">
        <v>1069</v>
      </c>
      <c r="F688" s="42"/>
      <c r="G688" s="21">
        <v>1163</v>
      </c>
      <c r="H688" s="42">
        <v>1163</v>
      </c>
      <c r="I688" s="42"/>
      <c r="J688" s="42">
        <v>8376</v>
      </c>
      <c r="K688" s="42"/>
      <c r="L688" s="20">
        <v>1</v>
      </c>
      <c r="M688" s="20">
        <v>7.2</v>
      </c>
    </row>
    <row r="689" spans="1:13" ht="15.75" hidden="1" customHeight="1" x14ac:dyDescent="0.35">
      <c r="A689" s="41" t="s">
        <v>37</v>
      </c>
      <c r="B689" s="41"/>
      <c r="C689" s="41"/>
      <c r="D689" s="41"/>
      <c r="E689" s="41">
        <v>177</v>
      </c>
      <c r="F689" s="41"/>
      <c r="G689" s="20">
        <v>306</v>
      </c>
      <c r="H689" s="41">
        <v>306</v>
      </c>
      <c r="I689" s="41"/>
      <c r="J689" s="42">
        <v>2915</v>
      </c>
      <c r="K689" s="42"/>
      <c r="L689" s="20">
        <v>1</v>
      </c>
      <c r="M689" s="20">
        <v>9.5</v>
      </c>
    </row>
    <row r="690" spans="1:13" ht="15.75" hidden="1" customHeight="1" x14ac:dyDescent="0.35">
      <c r="A690" s="41" t="s">
        <v>38</v>
      </c>
      <c r="B690" s="41"/>
      <c r="C690" s="41"/>
      <c r="D690" s="41"/>
      <c r="E690" s="42">
        <v>5850</v>
      </c>
      <c r="F690" s="42"/>
      <c r="G690" s="21">
        <v>8877</v>
      </c>
      <c r="H690" s="42">
        <v>8877</v>
      </c>
      <c r="I690" s="42"/>
      <c r="J690" s="42">
        <v>79009</v>
      </c>
      <c r="K690" s="42"/>
      <c r="L690" s="20">
        <v>1</v>
      </c>
      <c r="M690" s="20">
        <v>8.9</v>
      </c>
    </row>
    <row r="691" spans="1:13" ht="15.75" hidden="1" customHeight="1" x14ac:dyDescent="0.35">
      <c r="A691" s="41" t="s">
        <v>39</v>
      </c>
      <c r="B691" s="41"/>
      <c r="C691" s="41"/>
      <c r="D691" s="41"/>
      <c r="E691" s="41">
        <v>1</v>
      </c>
      <c r="F691" s="41"/>
      <c r="G691" s="20" t="s">
        <v>33</v>
      </c>
      <c r="H691" s="41" t="s">
        <v>33</v>
      </c>
      <c r="I691" s="41"/>
      <c r="J691" s="41" t="s">
        <v>216</v>
      </c>
      <c r="K691" s="41"/>
      <c r="L691" s="20" t="s">
        <v>253</v>
      </c>
      <c r="M691" s="20" t="s">
        <v>325</v>
      </c>
    </row>
    <row r="692" spans="1:13" ht="15.75" hidden="1" customHeight="1" x14ac:dyDescent="0.35">
      <c r="A692" s="41" t="s">
        <v>43</v>
      </c>
      <c r="B692" s="41"/>
      <c r="C692" s="41"/>
      <c r="D692" s="41"/>
      <c r="E692" s="41">
        <v>4</v>
      </c>
      <c r="F692" s="41"/>
      <c r="G692" s="20" t="s">
        <v>77</v>
      </c>
      <c r="H692" s="41" t="s">
        <v>77</v>
      </c>
      <c r="I692" s="41"/>
      <c r="J692" s="41" t="s">
        <v>181</v>
      </c>
      <c r="K692" s="41"/>
      <c r="L692" s="20" t="s">
        <v>253</v>
      </c>
      <c r="M692" s="20" t="s">
        <v>326</v>
      </c>
    </row>
    <row r="693" spans="1:13" ht="15.75" hidden="1" customHeight="1" x14ac:dyDescent="0.35">
      <c r="A693" s="41" t="s">
        <v>47</v>
      </c>
      <c r="B693" s="41"/>
      <c r="C693" s="41"/>
      <c r="D693" s="41"/>
      <c r="E693" s="42">
        <v>8262</v>
      </c>
      <c r="F693" s="42"/>
      <c r="G693" s="21">
        <v>8869</v>
      </c>
      <c r="H693" s="42">
        <v>8869</v>
      </c>
      <c r="I693" s="42"/>
      <c r="J693" s="42">
        <v>90881</v>
      </c>
      <c r="K693" s="42"/>
      <c r="L693" s="20">
        <v>1</v>
      </c>
      <c r="M693" s="20">
        <v>10.199999999999999</v>
      </c>
    </row>
    <row r="694" spans="1:13" ht="15.75" hidden="1" customHeight="1" x14ac:dyDescent="0.35">
      <c r="A694" s="41" t="s">
        <v>48</v>
      </c>
      <c r="B694" s="41"/>
      <c r="C694" s="41"/>
      <c r="D694" s="41"/>
      <c r="E694" s="42">
        <v>1578</v>
      </c>
      <c r="F694" s="42"/>
      <c r="G694" s="20">
        <v>369</v>
      </c>
      <c r="H694" s="41">
        <v>369</v>
      </c>
      <c r="I694" s="41"/>
      <c r="J694" s="42">
        <v>3355</v>
      </c>
      <c r="K694" s="42"/>
      <c r="L694" s="20">
        <v>1</v>
      </c>
      <c r="M694" s="20">
        <v>9.1</v>
      </c>
    </row>
    <row r="695" spans="1:13" ht="15.75" hidden="1" customHeight="1" x14ac:dyDescent="0.35">
      <c r="A695" s="41" t="s">
        <v>49</v>
      </c>
      <c r="B695" s="41"/>
      <c r="C695" s="41"/>
      <c r="D695" s="41"/>
      <c r="E695" s="41">
        <v>2</v>
      </c>
      <c r="F695" s="41"/>
      <c r="G695" s="20" t="s">
        <v>122</v>
      </c>
      <c r="H695" s="41" t="s">
        <v>122</v>
      </c>
      <c r="I695" s="41"/>
      <c r="J695" s="41" t="s">
        <v>219</v>
      </c>
      <c r="K695" s="41"/>
      <c r="L695" s="20" t="s">
        <v>253</v>
      </c>
      <c r="M695" s="20" t="s">
        <v>269</v>
      </c>
    </row>
    <row r="696" spans="1:13" ht="31.5" hidden="1" customHeight="1" x14ac:dyDescent="0.35">
      <c r="A696" s="41" t="s">
        <v>53</v>
      </c>
      <c r="B696" s="41"/>
      <c r="C696" s="41"/>
      <c r="D696" s="41"/>
      <c r="E696" s="42">
        <v>26408</v>
      </c>
      <c r="F696" s="42"/>
      <c r="G696" s="21">
        <v>32117</v>
      </c>
      <c r="H696" s="42">
        <v>32117</v>
      </c>
      <c r="I696" s="42"/>
      <c r="J696" s="42">
        <v>326632</v>
      </c>
      <c r="K696" s="42"/>
      <c r="L696" s="20">
        <v>1</v>
      </c>
      <c r="M696" s="20">
        <v>10.199999999999999</v>
      </c>
    </row>
    <row r="697" spans="1:13" ht="15.75" hidden="1" customHeight="1" x14ac:dyDescent="0.35">
      <c r="A697" s="41" t="s">
        <v>176</v>
      </c>
      <c r="B697" s="41"/>
      <c r="C697" s="41"/>
      <c r="D697" s="41"/>
      <c r="E697" s="41">
        <v>65</v>
      </c>
      <c r="F697" s="41"/>
      <c r="G697" s="20">
        <v>59</v>
      </c>
      <c r="H697" s="41">
        <v>59</v>
      </c>
      <c r="I697" s="41"/>
      <c r="J697" s="41">
        <v>393</v>
      </c>
      <c r="K697" s="41"/>
      <c r="L697" s="20">
        <v>1</v>
      </c>
      <c r="M697" s="20">
        <v>6.6</v>
      </c>
    </row>
    <row r="698" spans="1:13" ht="15.75" hidden="1" customHeight="1" x14ac:dyDescent="0.35">
      <c r="A698" s="41" t="s">
        <v>55</v>
      </c>
      <c r="B698" s="41"/>
      <c r="C698" s="41"/>
      <c r="D698" s="41"/>
      <c r="E698" s="42">
        <v>2581</v>
      </c>
      <c r="F698" s="42"/>
      <c r="G698" s="21">
        <v>3485</v>
      </c>
      <c r="H698" s="42">
        <v>3485</v>
      </c>
      <c r="I698" s="42"/>
      <c r="J698" s="42">
        <v>35426</v>
      </c>
      <c r="K698" s="42"/>
      <c r="L698" s="20">
        <v>1</v>
      </c>
      <c r="M698" s="20">
        <v>10.199999999999999</v>
      </c>
    </row>
    <row r="699" spans="1:13" ht="15.75" hidden="1" customHeight="1" x14ac:dyDescent="0.35">
      <c r="A699" s="41" t="s">
        <v>57</v>
      </c>
      <c r="B699" s="41"/>
      <c r="C699" s="41"/>
      <c r="D699" s="41"/>
      <c r="E699" s="42">
        <v>1677</v>
      </c>
      <c r="F699" s="42"/>
      <c r="G699" s="21">
        <v>1792</v>
      </c>
      <c r="H699" s="42">
        <v>1792</v>
      </c>
      <c r="I699" s="42"/>
      <c r="J699" s="42">
        <v>94730</v>
      </c>
      <c r="K699" s="42"/>
      <c r="L699" s="20">
        <v>1</v>
      </c>
      <c r="M699" s="20">
        <v>52.9</v>
      </c>
    </row>
    <row r="700" spans="1:13" ht="15.75" hidden="1" customHeight="1" x14ac:dyDescent="0.35">
      <c r="A700" s="41" t="s">
        <v>58</v>
      </c>
      <c r="B700" s="41"/>
      <c r="C700" s="41"/>
      <c r="D700" s="41"/>
      <c r="E700" s="42">
        <v>30890</v>
      </c>
      <c r="F700" s="42"/>
      <c r="G700" s="21">
        <v>39167</v>
      </c>
      <c r="H700" s="42">
        <v>39167</v>
      </c>
      <c r="I700" s="42"/>
      <c r="J700" s="42">
        <v>466892</v>
      </c>
      <c r="K700" s="42"/>
      <c r="L700" s="20">
        <v>1</v>
      </c>
      <c r="M700" s="20">
        <v>11.9</v>
      </c>
    </row>
    <row r="701" spans="1:13" ht="15.75" hidden="1" customHeight="1" x14ac:dyDescent="0.35">
      <c r="A701" s="41" t="s">
        <v>59</v>
      </c>
      <c r="B701" s="41"/>
      <c r="C701" s="41"/>
      <c r="D701" s="41"/>
      <c r="E701" s="41">
        <v>3</v>
      </c>
      <c r="F701" s="41"/>
      <c r="G701" s="20" t="s">
        <v>70</v>
      </c>
      <c r="H701" s="41" t="s">
        <v>70</v>
      </c>
      <c r="I701" s="41"/>
      <c r="J701" s="41" t="s">
        <v>206</v>
      </c>
      <c r="K701" s="41"/>
      <c r="L701" s="20" t="s">
        <v>253</v>
      </c>
      <c r="M701" s="20" t="s">
        <v>327</v>
      </c>
    </row>
    <row r="702" spans="1:13" ht="15.75" hidden="1" customHeight="1" x14ac:dyDescent="0.35">
      <c r="A702" s="41" t="s">
        <v>63</v>
      </c>
      <c r="B702" s="41"/>
      <c r="C702" s="41"/>
      <c r="D702" s="41"/>
      <c r="E702" s="41" t="s">
        <v>64</v>
      </c>
      <c r="F702" s="41"/>
      <c r="G702" s="20" t="s">
        <v>64</v>
      </c>
      <c r="H702" s="41" t="s">
        <v>64</v>
      </c>
      <c r="I702" s="41"/>
      <c r="J702" s="41" t="s">
        <v>64</v>
      </c>
      <c r="K702" s="41"/>
      <c r="L702" s="20" t="s">
        <v>64</v>
      </c>
      <c r="M702" s="20" t="s">
        <v>64</v>
      </c>
    </row>
    <row r="703" spans="1:13" ht="15.75" hidden="1" customHeight="1" x14ac:dyDescent="0.35">
      <c r="A703" s="41" t="s">
        <v>65</v>
      </c>
      <c r="B703" s="41"/>
      <c r="C703" s="41"/>
      <c r="D703" s="41"/>
      <c r="E703" s="41">
        <v>2</v>
      </c>
      <c r="F703" s="41"/>
      <c r="G703" s="20" t="s">
        <v>142</v>
      </c>
      <c r="H703" s="41" t="s">
        <v>142</v>
      </c>
      <c r="I703" s="41"/>
      <c r="J703" s="41" t="s">
        <v>221</v>
      </c>
      <c r="K703" s="41"/>
      <c r="L703" s="20" t="s">
        <v>253</v>
      </c>
      <c r="M703" s="20" t="s">
        <v>328</v>
      </c>
    </row>
    <row r="704" spans="1:13" ht="15.75" hidden="1" customHeight="1" x14ac:dyDescent="0.35">
      <c r="A704" s="41" t="s">
        <v>69</v>
      </c>
      <c r="B704" s="41"/>
      <c r="C704" s="41"/>
      <c r="D704" s="41"/>
      <c r="E704" s="41">
        <v>1</v>
      </c>
      <c r="F704" s="41"/>
      <c r="G704" s="20" t="s">
        <v>77</v>
      </c>
      <c r="H704" s="41" t="s">
        <v>77</v>
      </c>
      <c r="I704" s="41"/>
      <c r="J704" s="41" t="s">
        <v>223</v>
      </c>
      <c r="K704" s="41"/>
      <c r="L704" s="20" t="s">
        <v>253</v>
      </c>
      <c r="M704" s="20" t="s">
        <v>329</v>
      </c>
    </row>
    <row r="705" spans="1:13" ht="15.75" hidden="1" customHeight="1" x14ac:dyDescent="0.35">
      <c r="A705" s="41" t="s">
        <v>73</v>
      </c>
      <c r="B705" s="41"/>
      <c r="C705" s="41"/>
      <c r="D705" s="41"/>
      <c r="E705" s="41" t="s">
        <v>64</v>
      </c>
      <c r="F705" s="41"/>
      <c r="G705" s="20" t="s">
        <v>64</v>
      </c>
      <c r="H705" s="41" t="s">
        <v>64</v>
      </c>
      <c r="I705" s="41"/>
      <c r="J705" s="41" t="s">
        <v>64</v>
      </c>
      <c r="K705" s="41"/>
      <c r="L705" s="20" t="s">
        <v>64</v>
      </c>
      <c r="M705" s="20" t="s">
        <v>64</v>
      </c>
    </row>
    <row r="706" spans="1:13" ht="15.75" hidden="1" customHeight="1" x14ac:dyDescent="0.35">
      <c r="A706" s="43" t="s">
        <v>74</v>
      </c>
      <c r="B706" s="43"/>
      <c r="C706" s="43"/>
      <c r="D706" s="43"/>
      <c r="E706" s="44">
        <v>30895</v>
      </c>
      <c r="F706" s="44"/>
      <c r="G706" s="23">
        <v>39176</v>
      </c>
      <c r="H706" s="44">
        <v>39176</v>
      </c>
      <c r="I706" s="44"/>
      <c r="J706" s="44">
        <v>467101</v>
      </c>
      <c r="K706" s="44"/>
      <c r="L706" s="22">
        <v>1</v>
      </c>
      <c r="M706" s="22">
        <v>11.9</v>
      </c>
    </row>
    <row r="707" spans="1:13" ht="15.75" customHeight="1" x14ac:dyDescent="0.35">
      <c r="A707" s="41">
        <v>2018</v>
      </c>
      <c r="B707" s="41"/>
      <c r="C707" s="41"/>
      <c r="D707" s="41"/>
      <c r="E707" s="41"/>
      <c r="F707" s="41"/>
      <c r="G707" s="41"/>
      <c r="H707" s="41"/>
      <c r="I707" s="41"/>
      <c r="J707" s="41"/>
      <c r="K707" s="41"/>
      <c r="L707" s="41"/>
      <c r="M707" s="41"/>
    </row>
    <row r="708" spans="1:13" ht="15.75" customHeight="1" x14ac:dyDescent="0.35">
      <c r="A708" s="41" t="s">
        <v>11</v>
      </c>
      <c r="B708" s="41"/>
      <c r="C708" s="41"/>
      <c r="D708" s="41"/>
      <c r="E708" s="42">
        <v>5749</v>
      </c>
      <c r="F708" s="42"/>
      <c r="G708" s="21">
        <v>7241</v>
      </c>
      <c r="H708" s="42">
        <v>7241</v>
      </c>
      <c r="I708" s="42"/>
      <c r="J708" s="42">
        <v>139368</v>
      </c>
      <c r="K708" s="42"/>
      <c r="L708" s="20">
        <v>1</v>
      </c>
      <c r="M708" s="20">
        <v>19.2</v>
      </c>
    </row>
    <row r="709" spans="1:13" s="26" customFormat="1" ht="15.75" hidden="1" customHeight="1" x14ac:dyDescent="0.35">
      <c r="A709" s="45" t="s">
        <v>13</v>
      </c>
      <c r="B709" s="45"/>
      <c r="C709" s="45"/>
      <c r="D709" s="45"/>
      <c r="E709" s="45">
        <v>20</v>
      </c>
      <c r="F709" s="45"/>
      <c r="G709" s="25" t="s">
        <v>225</v>
      </c>
      <c r="H709" s="45" t="s">
        <v>225</v>
      </c>
      <c r="I709" s="45"/>
      <c r="J709" s="45" t="s">
        <v>226</v>
      </c>
      <c r="K709" s="45"/>
      <c r="L709" s="25" t="s">
        <v>253</v>
      </c>
      <c r="M709" s="25" t="s">
        <v>330</v>
      </c>
    </row>
    <row r="710" spans="1:13" ht="15.75" customHeight="1" x14ac:dyDescent="0.35">
      <c r="A710" s="41" t="s">
        <v>14</v>
      </c>
      <c r="B710" s="41"/>
      <c r="C710" s="41"/>
      <c r="D710" s="41"/>
      <c r="E710" s="41">
        <v>208</v>
      </c>
      <c r="F710" s="41"/>
      <c r="G710" s="21">
        <v>1102</v>
      </c>
      <c r="H710" s="42">
        <v>1102</v>
      </c>
      <c r="I710" s="42"/>
      <c r="J710" s="42">
        <v>10320</v>
      </c>
      <c r="K710" s="42"/>
      <c r="L710" s="20">
        <v>1</v>
      </c>
      <c r="M710" s="20">
        <v>9.4</v>
      </c>
    </row>
    <row r="711" spans="1:13" ht="15.75" customHeight="1" x14ac:dyDescent="0.35">
      <c r="A711" s="41" t="s">
        <v>15</v>
      </c>
      <c r="B711" s="41"/>
      <c r="C711" s="41"/>
      <c r="D711" s="41"/>
      <c r="E711" s="41">
        <v>618</v>
      </c>
      <c r="F711" s="41"/>
      <c r="G711" s="21">
        <v>1014</v>
      </c>
      <c r="H711" s="42">
        <v>1014</v>
      </c>
      <c r="I711" s="42"/>
      <c r="J711" s="42">
        <v>6038</v>
      </c>
      <c r="K711" s="42"/>
      <c r="L711" s="20">
        <v>1</v>
      </c>
      <c r="M711" s="20">
        <v>6</v>
      </c>
    </row>
    <row r="712" spans="1:13" s="26" customFormat="1" ht="15.75" hidden="1" customHeight="1" x14ac:dyDescent="0.35">
      <c r="A712" s="45" t="s">
        <v>16</v>
      </c>
      <c r="B712" s="45"/>
      <c r="C712" s="45"/>
      <c r="D712" s="45"/>
      <c r="E712" s="45">
        <v>2</v>
      </c>
      <c r="F712" s="45"/>
      <c r="G712" s="25" t="s">
        <v>142</v>
      </c>
      <c r="H712" s="45" t="s">
        <v>142</v>
      </c>
      <c r="I712" s="45"/>
      <c r="J712" s="45" t="s">
        <v>229</v>
      </c>
      <c r="K712" s="45"/>
      <c r="L712" s="25" t="s">
        <v>253</v>
      </c>
      <c r="M712" s="25" t="s">
        <v>331</v>
      </c>
    </row>
    <row r="713" spans="1:13" s="26" customFormat="1" ht="15.75" hidden="1" customHeight="1" x14ac:dyDescent="0.35">
      <c r="A713" s="45" t="s">
        <v>21</v>
      </c>
      <c r="B713" s="45"/>
      <c r="C713" s="45"/>
      <c r="D713" s="45"/>
      <c r="E713" s="45">
        <v>10</v>
      </c>
      <c r="F713" s="45"/>
      <c r="G713" s="25" t="s">
        <v>231</v>
      </c>
      <c r="H713" s="45" t="s">
        <v>231</v>
      </c>
      <c r="I713" s="45"/>
      <c r="J713" s="45" t="s">
        <v>232</v>
      </c>
      <c r="K713" s="45"/>
      <c r="L713" s="25" t="s">
        <v>253</v>
      </c>
      <c r="M713" s="25" t="s">
        <v>287</v>
      </c>
    </row>
    <row r="714" spans="1:13" s="26" customFormat="1" ht="15.75" hidden="1" customHeight="1" x14ac:dyDescent="0.35">
      <c r="A714" s="45" t="s">
        <v>22</v>
      </c>
      <c r="B714" s="45"/>
      <c r="C714" s="45"/>
      <c r="D714" s="45"/>
      <c r="E714" s="45">
        <v>2</v>
      </c>
      <c r="F714" s="45"/>
      <c r="G714" s="25" t="s">
        <v>17</v>
      </c>
      <c r="H714" s="45" t="s">
        <v>17</v>
      </c>
      <c r="I714" s="45"/>
      <c r="J714" s="45" t="s">
        <v>118</v>
      </c>
      <c r="K714" s="45"/>
      <c r="L714" s="25" t="s">
        <v>253</v>
      </c>
      <c r="M714" s="25" t="s">
        <v>332</v>
      </c>
    </row>
    <row r="715" spans="1:13" ht="15.75" customHeight="1" x14ac:dyDescent="0.35">
      <c r="A715" s="41" t="s">
        <v>25</v>
      </c>
      <c r="B715" s="41"/>
      <c r="C715" s="41"/>
      <c r="D715" s="41"/>
      <c r="E715" s="41">
        <v>26</v>
      </c>
      <c r="F715" s="41"/>
      <c r="G715" s="20">
        <v>100</v>
      </c>
      <c r="H715" s="41">
        <v>100</v>
      </c>
      <c r="I715" s="41"/>
      <c r="J715" s="41">
        <v>467</v>
      </c>
      <c r="K715" s="41"/>
      <c r="L715" s="20">
        <v>1</v>
      </c>
      <c r="M715" s="20">
        <v>4.7</v>
      </c>
    </row>
    <row r="716" spans="1:13" s="26" customFormat="1" ht="15.75" hidden="1" customHeight="1" x14ac:dyDescent="0.35">
      <c r="A716" s="45" t="s">
        <v>26</v>
      </c>
      <c r="B716" s="45"/>
      <c r="C716" s="45"/>
      <c r="D716" s="45"/>
      <c r="E716" s="45">
        <v>5</v>
      </c>
      <c r="F716" s="45"/>
      <c r="G716" s="25" t="s">
        <v>234</v>
      </c>
      <c r="H716" s="45" t="s">
        <v>234</v>
      </c>
      <c r="I716" s="45"/>
      <c r="J716" s="45" t="s">
        <v>235</v>
      </c>
      <c r="K716" s="45"/>
      <c r="L716" s="25" t="s">
        <v>253</v>
      </c>
      <c r="M716" s="25" t="s">
        <v>303</v>
      </c>
    </row>
    <row r="717" spans="1:13" ht="15.75" customHeight="1" x14ac:dyDescent="0.35">
      <c r="A717" s="41" t="s">
        <v>30</v>
      </c>
      <c r="B717" s="41"/>
      <c r="C717" s="41"/>
      <c r="D717" s="41"/>
      <c r="E717" s="41">
        <v>51</v>
      </c>
      <c r="F717" s="41"/>
      <c r="G717" s="20">
        <v>58</v>
      </c>
      <c r="H717" s="41">
        <v>58</v>
      </c>
      <c r="I717" s="41"/>
      <c r="J717" s="41">
        <v>421</v>
      </c>
      <c r="K717" s="41"/>
      <c r="L717" s="20">
        <v>1</v>
      </c>
      <c r="M717" s="20">
        <v>7.3</v>
      </c>
    </row>
    <row r="718" spans="1:13" ht="15.75" customHeight="1" x14ac:dyDescent="0.35">
      <c r="A718" s="41" t="s">
        <v>54</v>
      </c>
      <c r="B718" s="41"/>
      <c r="C718" s="41"/>
      <c r="D718" s="41"/>
      <c r="E718" s="42">
        <v>2168</v>
      </c>
      <c r="F718" s="42"/>
      <c r="G718" s="20">
        <v>935</v>
      </c>
      <c r="H718" s="41">
        <v>935</v>
      </c>
      <c r="I718" s="41"/>
      <c r="J718" s="42">
        <v>5893</v>
      </c>
      <c r="K718" s="42"/>
      <c r="L718" s="20">
        <v>1</v>
      </c>
      <c r="M718" s="20">
        <v>6.3</v>
      </c>
    </row>
    <row r="719" spans="1:13" s="26" customFormat="1" ht="15.75" hidden="1" customHeight="1" x14ac:dyDescent="0.35">
      <c r="A719" s="45" t="s">
        <v>31</v>
      </c>
      <c r="B719" s="45"/>
      <c r="C719" s="45"/>
      <c r="D719" s="45"/>
      <c r="E719" s="45">
        <v>1</v>
      </c>
      <c r="F719" s="45"/>
      <c r="G719" s="25" t="s">
        <v>32</v>
      </c>
      <c r="H719" s="45" t="s">
        <v>32</v>
      </c>
      <c r="I719" s="45"/>
      <c r="J719" s="45" t="s">
        <v>70</v>
      </c>
      <c r="K719" s="45"/>
      <c r="L719" s="25" t="s">
        <v>253</v>
      </c>
      <c r="M719" s="25" t="s">
        <v>333</v>
      </c>
    </row>
    <row r="720" spans="1:13" ht="15.75" customHeight="1" x14ac:dyDescent="0.35">
      <c r="A720" s="41" t="s">
        <v>35</v>
      </c>
      <c r="B720" s="41"/>
      <c r="C720" s="41"/>
      <c r="D720" s="41"/>
      <c r="E720" s="41">
        <v>473</v>
      </c>
      <c r="F720" s="41"/>
      <c r="G720" s="21">
        <v>1892</v>
      </c>
      <c r="H720" s="42">
        <v>1892</v>
      </c>
      <c r="I720" s="42"/>
      <c r="J720" s="42">
        <v>9666</v>
      </c>
      <c r="K720" s="42"/>
      <c r="L720" s="20">
        <v>1</v>
      </c>
      <c r="M720" s="20">
        <v>5.0999999999999996</v>
      </c>
    </row>
    <row r="721" spans="1:13" ht="15.75" customHeight="1" x14ac:dyDescent="0.35">
      <c r="A721" s="41" t="s">
        <v>36</v>
      </c>
      <c r="B721" s="41"/>
      <c r="C721" s="41"/>
      <c r="D721" s="41"/>
      <c r="E721" s="41">
        <v>889</v>
      </c>
      <c r="F721" s="41"/>
      <c r="G721" s="21">
        <v>1082</v>
      </c>
      <c r="H721" s="42">
        <v>1082</v>
      </c>
      <c r="I721" s="42"/>
      <c r="J721" s="42">
        <v>8552</v>
      </c>
      <c r="K721" s="42"/>
      <c r="L721" s="20">
        <v>1</v>
      </c>
      <c r="M721" s="20">
        <v>7.9</v>
      </c>
    </row>
    <row r="722" spans="1:13" ht="15.75" customHeight="1" x14ac:dyDescent="0.35">
      <c r="A722" s="41" t="s">
        <v>37</v>
      </c>
      <c r="B722" s="41"/>
      <c r="C722" s="41"/>
      <c r="D722" s="41"/>
      <c r="E722" s="41">
        <v>183</v>
      </c>
      <c r="F722" s="41"/>
      <c r="G722" s="20">
        <v>211</v>
      </c>
      <c r="H722" s="41">
        <v>211</v>
      </c>
      <c r="I722" s="41"/>
      <c r="J722" s="42">
        <v>2514</v>
      </c>
      <c r="K722" s="42"/>
      <c r="L722" s="20">
        <v>1</v>
      </c>
      <c r="M722" s="20">
        <v>11.9</v>
      </c>
    </row>
    <row r="723" spans="1:13" s="29" customFormat="1" ht="15.75" customHeight="1" x14ac:dyDescent="0.35">
      <c r="A723" s="46" t="s">
        <v>38</v>
      </c>
      <c r="B723" s="46"/>
      <c r="C723" s="46"/>
      <c r="D723" s="46"/>
      <c r="E723" s="47">
        <v>5299</v>
      </c>
      <c r="F723" s="47"/>
      <c r="G723" s="27">
        <v>9796</v>
      </c>
      <c r="H723" s="47">
        <v>9796</v>
      </c>
      <c r="I723" s="47"/>
      <c r="J723" s="47">
        <v>100009</v>
      </c>
      <c r="K723" s="47"/>
      <c r="L723" s="28">
        <v>1</v>
      </c>
      <c r="M723" s="28">
        <v>10.199999999999999</v>
      </c>
    </row>
    <row r="724" spans="1:13" s="26" customFormat="1" ht="15.75" hidden="1" customHeight="1" x14ac:dyDescent="0.35">
      <c r="A724" s="45" t="s">
        <v>39</v>
      </c>
      <c r="B724" s="45"/>
      <c r="C724" s="45"/>
      <c r="D724" s="45"/>
      <c r="E724" s="45">
        <v>5</v>
      </c>
      <c r="F724" s="45"/>
      <c r="G724" s="25" t="s">
        <v>148</v>
      </c>
      <c r="H724" s="45" t="s">
        <v>148</v>
      </c>
      <c r="I724" s="45"/>
      <c r="J724" s="45" t="s">
        <v>237</v>
      </c>
      <c r="K724" s="45"/>
      <c r="L724" s="25" t="s">
        <v>253</v>
      </c>
      <c r="M724" s="25" t="s">
        <v>334</v>
      </c>
    </row>
    <row r="725" spans="1:13" s="26" customFormat="1" ht="15.75" hidden="1" customHeight="1" x14ac:dyDescent="0.35">
      <c r="A725" s="45" t="s">
        <v>43</v>
      </c>
      <c r="B725" s="45"/>
      <c r="C725" s="45"/>
      <c r="D725" s="45"/>
      <c r="E725" s="45">
        <v>9</v>
      </c>
      <c r="F725" s="45"/>
      <c r="G725" s="25" t="s">
        <v>102</v>
      </c>
      <c r="H725" s="45" t="s">
        <v>102</v>
      </c>
      <c r="I725" s="45"/>
      <c r="J725" s="45" t="s">
        <v>239</v>
      </c>
      <c r="K725" s="45"/>
      <c r="L725" s="25" t="s">
        <v>253</v>
      </c>
      <c r="M725" s="25" t="s">
        <v>298</v>
      </c>
    </row>
    <row r="726" spans="1:13" ht="15.75" customHeight="1" x14ac:dyDescent="0.35">
      <c r="A726" s="41" t="s">
        <v>47</v>
      </c>
      <c r="B726" s="41"/>
      <c r="C726" s="41"/>
      <c r="D726" s="41"/>
      <c r="E726" s="42">
        <v>8079</v>
      </c>
      <c r="F726" s="42"/>
      <c r="G726" s="21">
        <v>9272</v>
      </c>
      <c r="H726" s="42">
        <v>9272</v>
      </c>
      <c r="I726" s="42"/>
      <c r="J726" s="42">
        <v>91971</v>
      </c>
      <c r="K726" s="42"/>
      <c r="L726" s="20">
        <v>1</v>
      </c>
      <c r="M726" s="20">
        <v>9.9</v>
      </c>
    </row>
    <row r="727" spans="1:13" ht="15.75" customHeight="1" x14ac:dyDescent="0.35">
      <c r="A727" s="41" t="s">
        <v>48</v>
      </c>
      <c r="B727" s="41"/>
      <c r="C727" s="41"/>
      <c r="D727" s="41"/>
      <c r="E727" s="42">
        <v>1505</v>
      </c>
      <c r="F727" s="42"/>
      <c r="G727" s="20">
        <v>374</v>
      </c>
      <c r="H727" s="41">
        <v>374</v>
      </c>
      <c r="I727" s="41"/>
      <c r="J727" s="42">
        <v>3554</v>
      </c>
      <c r="K727" s="42"/>
      <c r="L727" s="20">
        <v>1</v>
      </c>
      <c r="M727" s="20">
        <v>9.5</v>
      </c>
    </row>
    <row r="728" spans="1:13" s="26" customFormat="1" ht="15.75" hidden="1" customHeight="1" x14ac:dyDescent="0.35">
      <c r="A728" s="45" t="s">
        <v>49</v>
      </c>
      <c r="B728" s="45"/>
      <c r="C728" s="45"/>
      <c r="D728" s="45"/>
      <c r="E728" s="45">
        <v>5</v>
      </c>
      <c r="F728" s="45"/>
      <c r="G728" s="25" t="s">
        <v>118</v>
      </c>
      <c r="H728" s="45" t="s">
        <v>118</v>
      </c>
      <c r="I728" s="45"/>
      <c r="J728" s="45" t="s">
        <v>114</v>
      </c>
      <c r="K728" s="45"/>
      <c r="L728" s="25" t="s">
        <v>253</v>
      </c>
      <c r="M728" s="25" t="s">
        <v>335</v>
      </c>
    </row>
    <row r="729" spans="1:13" ht="31.5" customHeight="1" x14ac:dyDescent="0.35">
      <c r="A729" s="41" t="s">
        <v>53</v>
      </c>
      <c r="B729" s="41"/>
      <c r="C729" s="41"/>
      <c r="D729" s="41"/>
      <c r="E729" s="42">
        <v>25307</v>
      </c>
      <c r="F729" s="42"/>
      <c r="G729" s="21">
        <v>33284</v>
      </c>
      <c r="H729" s="42">
        <v>33284</v>
      </c>
      <c r="I729" s="42"/>
      <c r="J729" s="42">
        <v>380360</v>
      </c>
      <c r="K729" s="42"/>
      <c r="L729" s="20">
        <v>1</v>
      </c>
      <c r="M729" s="20">
        <v>11.4</v>
      </c>
    </row>
    <row r="730" spans="1:13" s="26" customFormat="1" ht="15.75" hidden="1" customHeight="1" x14ac:dyDescent="0.35">
      <c r="A730" s="45" t="s">
        <v>176</v>
      </c>
      <c r="B730" s="45"/>
      <c r="C730" s="45"/>
      <c r="D730" s="45"/>
      <c r="E730" s="45">
        <v>17</v>
      </c>
      <c r="F730" s="45"/>
      <c r="G730" s="25" t="s">
        <v>241</v>
      </c>
      <c r="H730" s="45" t="s">
        <v>241</v>
      </c>
      <c r="I730" s="45"/>
      <c r="J730" s="45" t="s">
        <v>242</v>
      </c>
      <c r="K730" s="45"/>
      <c r="L730" s="25" t="s">
        <v>253</v>
      </c>
      <c r="M730" s="25" t="s">
        <v>264</v>
      </c>
    </row>
    <row r="731" spans="1:13" ht="15.75" customHeight="1" x14ac:dyDescent="0.35">
      <c r="A731" s="41" t="s">
        <v>55</v>
      </c>
      <c r="B731" s="41"/>
      <c r="C731" s="41"/>
      <c r="D731" s="41"/>
      <c r="E731" s="42">
        <v>2295</v>
      </c>
      <c r="F731" s="42"/>
      <c r="G731" s="21">
        <v>3134</v>
      </c>
      <c r="H731" s="42">
        <v>3134</v>
      </c>
      <c r="I731" s="42"/>
      <c r="J731" s="42">
        <v>39171</v>
      </c>
      <c r="K731" s="42"/>
      <c r="L731" s="20">
        <v>1</v>
      </c>
      <c r="M731" s="20">
        <v>12.5</v>
      </c>
    </row>
    <row r="732" spans="1:13" ht="15.75" customHeight="1" x14ac:dyDescent="0.35">
      <c r="A732" s="41" t="s">
        <v>57</v>
      </c>
      <c r="B732" s="41"/>
      <c r="C732" s="41"/>
      <c r="D732" s="41"/>
      <c r="E732" s="42">
        <v>1648</v>
      </c>
      <c r="F732" s="42"/>
      <c r="G732" s="21">
        <v>2014</v>
      </c>
      <c r="H732" s="42">
        <v>2014</v>
      </c>
      <c r="I732" s="42"/>
      <c r="J732" s="42">
        <v>90630</v>
      </c>
      <c r="K732" s="42"/>
      <c r="L732" s="20">
        <v>1</v>
      </c>
      <c r="M732" s="20">
        <v>45</v>
      </c>
    </row>
    <row r="733" spans="1:13" ht="15.75" customHeight="1" x14ac:dyDescent="0.35">
      <c r="A733" s="41" t="s">
        <v>58</v>
      </c>
      <c r="B733" s="41"/>
      <c r="C733" s="41"/>
      <c r="D733" s="41"/>
      <c r="E733" s="42">
        <v>29380</v>
      </c>
      <c r="F733" s="42"/>
      <c r="G733" s="21">
        <v>40103</v>
      </c>
      <c r="H733" s="42">
        <v>40103</v>
      </c>
      <c r="I733" s="42"/>
      <c r="J733" s="42">
        <v>518110</v>
      </c>
      <c r="K733" s="42"/>
      <c r="L733" s="20">
        <v>1</v>
      </c>
      <c r="M733" s="20">
        <v>12.9</v>
      </c>
    </row>
    <row r="734" spans="1:13" s="26" customFormat="1" ht="15.75" hidden="1" customHeight="1" x14ac:dyDescent="0.35">
      <c r="A734" s="45" t="s">
        <v>59</v>
      </c>
      <c r="B734" s="45"/>
      <c r="C734" s="45"/>
      <c r="D734" s="45"/>
      <c r="E734" s="45">
        <v>7</v>
      </c>
      <c r="F734" s="45"/>
      <c r="G734" s="25" t="s">
        <v>66</v>
      </c>
      <c r="H734" s="45" t="s">
        <v>66</v>
      </c>
      <c r="I734" s="45"/>
      <c r="J734" s="45" t="s">
        <v>244</v>
      </c>
      <c r="K734" s="45"/>
      <c r="L734" s="25" t="s">
        <v>253</v>
      </c>
      <c r="M734" s="25" t="s">
        <v>336</v>
      </c>
    </row>
    <row r="735" spans="1:13" s="26" customFormat="1" ht="15.75" hidden="1" customHeight="1" x14ac:dyDescent="0.35">
      <c r="A735" s="45" t="s">
        <v>63</v>
      </c>
      <c r="B735" s="45"/>
      <c r="C735" s="45"/>
      <c r="D735" s="45"/>
      <c r="E735" s="45">
        <v>2</v>
      </c>
      <c r="F735" s="45"/>
      <c r="G735" s="25" t="s">
        <v>17</v>
      </c>
      <c r="H735" s="45" t="s">
        <v>17</v>
      </c>
      <c r="I735" s="45"/>
      <c r="J735" s="45" t="s">
        <v>66</v>
      </c>
      <c r="K735" s="45"/>
      <c r="L735" s="25" t="s">
        <v>253</v>
      </c>
      <c r="M735" s="25" t="s">
        <v>337</v>
      </c>
    </row>
    <row r="736" spans="1:13" s="26" customFormat="1" ht="15.75" hidden="1" customHeight="1" x14ac:dyDescent="0.35">
      <c r="A736" s="45" t="s">
        <v>65</v>
      </c>
      <c r="B736" s="45"/>
      <c r="C736" s="45"/>
      <c r="D736" s="45"/>
      <c r="E736" s="45">
        <v>2</v>
      </c>
      <c r="F736" s="45"/>
      <c r="G736" s="25" t="s">
        <v>77</v>
      </c>
      <c r="H736" s="45" t="s">
        <v>77</v>
      </c>
      <c r="I736" s="45"/>
      <c r="J736" s="45" t="s">
        <v>247</v>
      </c>
      <c r="K736" s="45"/>
      <c r="L736" s="25" t="s">
        <v>253</v>
      </c>
      <c r="M736" s="25" t="s">
        <v>338</v>
      </c>
    </row>
    <row r="737" spans="1:13" s="26" customFormat="1" ht="15.75" hidden="1" customHeight="1" x14ac:dyDescent="0.35">
      <c r="A737" s="45" t="s">
        <v>69</v>
      </c>
      <c r="B737" s="45"/>
      <c r="C737" s="45"/>
      <c r="D737" s="45"/>
      <c r="E737" s="45">
        <v>2</v>
      </c>
      <c r="F737" s="45"/>
      <c r="G737" s="25" t="s">
        <v>77</v>
      </c>
      <c r="H737" s="45" t="s">
        <v>77</v>
      </c>
      <c r="I737" s="45"/>
      <c r="J737" s="45" t="s">
        <v>247</v>
      </c>
      <c r="K737" s="45"/>
      <c r="L737" s="25" t="s">
        <v>253</v>
      </c>
      <c r="M737" s="25" t="s">
        <v>338</v>
      </c>
    </row>
    <row r="738" spans="1:13" s="26" customFormat="1" ht="15.75" hidden="1" customHeight="1" x14ac:dyDescent="0.35">
      <c r="A738" s="45" t="s">
        <v>73</v>
      </c>
      <c r="B738" s="45"/>
      <c r="C738" s="45"/>
      <c r="D738" s="45"/>
      <c r="E738" s="45">
        <v>1</v>
      </c>
      <c r="F738" s="45"/>
      <c r="G738" s="25" t="s">
        <v>17</v>
      </c>
      <c r="H738" s="45" t="s">
        <v>17</v>
      </c>
      <c r="I738" s="45"/>
      <c r="J738" s="45" t="s">
        <v>142</v>
      </c>
      <c r="K738" s="45"/>
      <c r="L738" s="25" t="s">
        <v>253</v>
      </c>
      <c r="M738" s="25" t="s">
        <v>339</v>
      </c>
    </row>
    <row r="739" spans="1:13" s="26" customFormat="1" ht="15.75" hidden="1" customHeight="1" x14ac:dyDescent="0.35">
      <c r="A739" s="48" t="s">
        <v>74</v>
      </c>
      <c r="B739" s="48"/>
      <c r="C739" s="48"/>
      <c r="D739" s="48"/>
      <c r="E739" s="49">
        <v>29392</v>
      </c>
      <c r="F739" s="49"/>
      <c r="G739" s="30">
        <v>40115</v>
      </c>
      <c r="H739" s="49">
        <v>40115</v>
      </c>
      <c r="I739" s="49"/>
      <c r="J739" s="49">
        <v>519004</v>
      </c>
      <c r="K739" s="49"/>
      <c r="L739" s="31">
        <v>1</v>
      </c>
      <c r="M739" s="31">
        <v>12.9</v>
      </c>
    </row>
    <row r="740" spans="1:13" x14ac:dyDescent="0.35">
      <c r="A740" s="8"/>
      <c r="B740" s="8"/>
      <c r="C740" s="8"/>
      <c r="D740" s="8"/>
      <c r="E740" s="8"/>
      <c r="F740" s="8"/>
      <c r="G740" s="8"/>
      <c r="H740" s="8"/>
      <c r="I740" s="8"/>
      <c r="J740" s="8"/>
      <c r="K740" s="8"/>
      <c r="L740" s="8"/>
      <c r="M740" s="8"/>
    </row>
    <row r="741" spans="1:13" x14ac:dyDescent="0.35">
      <c r="A741" s="24" t="s">
        <v>340</v>
      </c>
    </row>
    <row r="742" spans="1:13" x14ac:dyDescent="0.35">
      <c r="A742" s="4"/>
    </row>
  </sheetData>
  <mergeCells count="1292">
    <mergeCell ref="A738:D738"/>
    <mergeCell ref="E738:F738"/>
    <mergeCell ref="H738:I738"/>
    <mergeCell ref="J738:K738"/>
    <mergeCell ref="A739:D739"/>
    <mergeCell ref="E739:F739"/>
    <mergeCell ref="H739:I739"/>
    <mergeCell ref="J739:K739"/>
    <mergeCell ref="A736:D736"/>
    <mergeCell ref="E736:F736"/>
    <mergeCell ref="H736:I736"/>
    <mergeCell ref="J736:K736"/>
    <mergeCell ref="A737:D737"/>
    <mergeCell ref="E737:F737"/>
    <mergeCell ref="H737:I737"/>
    <mergeCell ref="J737:K737"/>
    <mergeCell ref="A734:D734"/>
    <mergeCell ref="E734:F734"/>
    <mergeCell ref="H734:I734"/>
    <mergeCell ref="J734:K734"/>
    <mergeCell ref="A735:D735"/>
    <mergeCell ref="E735:F735"/>
    <mergeCell ref="H735:I735"/>
    <mergeCell ref="J735:K735"/>
    <mergeCell ref="A732:D732"/>
    <mergeCell ref="E732:F732"/>
    <mergeCell ref="H732:I732"/>
    <mergeCell ref="J732:K732"/>
    <mergeCell ref="A733:D733"/>
    <mergeCell ref="E733:F733"/>
    <mergeCell ref="H733:I733"/>
    <mergeCell ref="J733:K733"/>
    <mergeCell ref="A730:D730"/>
    <mergeCell ref="E730:F730"/>
    <mergeCell ref="H730:I730"/>
    <mergeCell ref="J730:K730"/>
    <mergeCell ref="A731:D731"/>
    <mergeCell ref="E731:F731"/>
    <mergeCell ref="H731:I731"/>
    <mergeCell ref="J731:K731"/>
    <mergeCell ref="A728:D728"/>
    <mergeCell ref="E728:F728"/>
    <mergeCell ref="H728:I728"/>
    <mergeCell ref="J728:K728"/>
    <mergeCell ref="A729:D729"/>
    <mergeCell ref="E729:F729"/>
    <mergeCell ref="H729:I729"/>
    <mergeCell ref="J729:K729"/>
    <mergeCell ref="A726:D726"/>
    <mergeCell ref="E726:F726"/>
    <mergeCell ref="H726:I726"/>
    <mergeCell ref="J726:K726"/>
    <mergeCell ref="A727:D727"/>
    <mergeCell ref="E727:F727"/>
    <mergeCell ref="H727:I727"/>
    <mergeCell ref="J727:K727"/>
    <mergeCell ref="A724:D724"/>
    <mergeCell ref="E724:F724"/>
    <mergeCell ref="H724:I724"/>
    <mergeCell ref="J724:K724"/>
    <mergeCell ref="A725:D725"/>
    <mergeCell ref="E725:F725"/>
    <mergeCell ref="H725:I725"/>
    <mergeCell ref="J725:K725"/>
    <mergeCell ref="A722:D722"/>
    <mergeCell ref="E722:F722"/>
    <mergeCell ref="H722:I722"/>
    <mergeCell ref="J722:K722"/>
    <mergeCell ref="A723:D723"/>
    <mergeCell ref="E723:F723"/>
    <mergeCell ref="H723:I723"/>
    <mergeCell ref="J723:K723"/>
    <mergeCell ref="A720:D720"/>
    <mergeCell ref="E720:F720"/>
    <mergeCell ref="H720:I720"/>
    <mergeCell ref="J720:K720"/>
    <mergeCell ref="A721:D721"/>
    <mergeCell ref="E721:F721"/>
    <mergeCell ref="H721:I721"/>
    <mergeCell ref="J721:K721"/>
    <mergeCell ref="A718:D718"/>
    <mergeCell ref="E718:F718"/>
    <mergeCell ref="H718:I718"/>
    <mergeCell ref="J718:K718"/>
    <mergeCell ref="A719:D719"/>
    <mergeCell ref="E719:F719"/>
    <mergeCell ref="H719:I719"/>
    <mergeCell ref="J719:K719"/>
    <mergeCell ref="A716:D716"/>
    <mergeCell ref="E716:F716"/>
    <mergeCell ref="H716:I716"/>
    <mergeCell ref="J716:K716"/>
    <mergeCell ref="A717:D717"/>
    <mergeCell ref="E717:F717"/>
    <mergeCell ref="H717:I717"/>
    <mergeCell ref="J717:K717"/>
    <mergeCell ref="A714:D714"/>
    <mergeCell ref="E714:F714"/>
    <mergeCell ref="H714:I714"/>
    <mergeCell ref="J714:K714"/>
    <mergeCell ref="A715:D715"/>
    <mergeCell ref="E715:F715"/>
    <mergeCell ref="H715:I715"/>
    <mergeCell ref="J715:K715"/>
    <mergeCell ref="A712:D712"/>
    <mergeCell ref="E712:F712"/>
    <mergeCell ref="H712:I712"/>
    <mergeCell ref="J712:K712"/>
    <mergeCell ref="A713:D713"/>
    <mergeCell ref="E713:F713"/>
    <mergeCell ref="H713:I713"/>
    <mergeCell ref="J713:K713"/>
    <mergeCell ref="A710:D710"/>
    <mergeCell ref="E710:F710"/>
    <mergeCell ref="H710:I710"/>
    <mergeCell ref="J710:K710"/>
    <mergeCell ref="A711:D711"/>
    <mergeCell ref="E711:F711"/>
    <mergeCell ref="H711:I711"/>
    <mergeCell ref="J711:K711"/>
    <mergeCell ref="A707:M707"/>
    <mergeCell ref="A708:D708"/>
    <mergeCell ref="E708:F708"/>
    <mergeCell ref="H708:I708"/>
    <mergeCell ref="J708:K708"/>
    <mergeCell ref="A709:D709"/>
    <mergeCell ref="E709:F709"/>
    <mergeCell ref="H709:I709"/>
    <mergeCell ref="J709:K709"/>
    <mergeCell ref="A705:D705"/>
    <mergeCell ref="E705:F705"/>
    <mergeCell ref="H705:I705"/>
    <mergeCell ref="J705:K705"/>
    <mergeCell ref="A706:D706"/>
    <mergeCell ref="E706:F706"/>
    <mergeCell ref="H706:I706"/>
    <mergeCell ref="J706:K706"/>
    <mergeCell ref="A703:D703"/>
    <mergeCell ref="E703:F703"/>
    <mergeCell ref="H703:I703"/>
    <mergeCell ref="J703:K703"/>
    <mergeCell ref="A704:D704"/>
    <mergeCell ref="E704:F704"/>
    <mergeCell ref="H704:I704"/>
    <mergeCell ref="J704:K704"/>
    <mergeCell ref="A701:D701"/>
    <mergeCell ref="E701:F701"/>
    <mergeCell ref="H701:I701"/>
    <mergeCell ref="J701:K701"/>
    <mergeCell ref="A702:D702"/>
    <mergeCell ref="E702:F702"/>
    <mergeCell ref="H702:I702"/>
    <mergeCell ref="J702:K702"/>
    <mergeCell ref="A699:D699"/>
    <mergeCell ref="E699:F699"/>
    <mergeCell ref="H699:I699"/>
    <mergeCell ref="J699:K699"/>
    <mergeCell ref="A700:D700"/>
    <mergeCell ref="E700:F700"/>
    <mergeCell ref="H700:I700"/>
    <mergeCell ref="J700:K700"/>
    <mergeCell ref="A697:D697"/>
    <mergeCell ref="E697:F697"/>
    <mergeCell ref="H697:I697"/>
    <mergeCell ref="J697:K697"/>
    <mergeCell ref="A698:D698"/>
    <mergeCell ref="E698:F698"/>
    <mergeCell ref="H698:I698"/>
    <mergeCell ref="J698:K698"/>
    <mergeCell ref="A695:D695"/>
    <mergeCell ref="E695:F695"/>
    <mergeCell ref="H695:I695"/>
    <mergeCell ref="J695:K695"/>
    <mergeCell ref="A696:D696"/>
    <mergeCell ref="E696:F696"/>
    <mergeCell ref="H696:I696"/>
    <mergeCell ref="J696:K696"/>
    <mergeCell ref="A693:D693"/>
    <mergeCell ref="E693:F693"/>
    <mergeCell ref="H693:I693"/>
    <mergeCell ref="J693:K693"/>
    <mergeCell ref="A694:D694"/>
    <mergeCell ref="E694:F694"/>
    <mergeCell ref="H694:I694"/>
    <mergeCell ref="J694:K694"/>
    <mergeCell ref="A691:D691"/>
    <mergeCell ref="E691:F691"/>
    <mergeCell ref="H691:I691"/>
    <mergeCell ref="J691:K691"/>
    <mergeCell ref="A692:D692"/>
    <mergeCell ref="E692:F692"/>
    <mergeCell ref="H692:I692"/>
    <mergeCell ref="J692:K692"/>
    <mergeCell ref="A689:D689"/>
    <mergeCell ref="E689:F689"/>
    <mergeCell ref="H689:I689"/>
    <mergeCell ref="J689:K689"/>
    <mergeCell ref="A690:D690"/>
    <mergeCell ref="E690:F690"/>
    <mergeCell ref="H690:I690"/>
    <mergeCell ref="J690:K690"/>
    <mergeCell ref="A687:D687"/>
    <mergeCell ref="E687:F687"/>
    <mergeCell ref="H687:I687"/>
    <mergeCell ref="J687:K687"/>
    <mergeCell ref="A688:D688"/>
    <mergeCell ref="E688:F688"/>
    <mergeCell ref="H688:I688"/>
    <mergeCell ref="J688:K688"/>
    <mergeCell ref="A685:D685"/>
    <mergeCell ref="E685:F685"/>
    <mergeCell ref="H685:I685"/>
    <mergeCell ref="J685:K685"/>
    <mergeCell ref="A686:D686"/>
    <mergeCell ref="E686:F686"/>
    <mergeCell ref="H686:I686"/>
    <mergeCell ref="J686:K686"/>
    <mergeCell ref="A683:D683"/>
    <mergeCell ref="E683:F683"/>
    <mergeCell ref="H683:I683"/>
    <mergeCell ref="J683:K683"/>
    <mergeCell ref="A684:D684"/>
    <mergeCell ref="E684:F684"/>
    <mergeCell ref="H684:I684"/>
    <mergeCell ref="J684:K684"/>
    <mergeCell ref="A681:D681"/>
    <mergeCell ref="E681:F681"/>
    <mergeCell ref="H681:I681"/>
    <mergeCell ref="J681:K681"/>
    <mergeCell ref="A682:D682"/>
    <mergeCell ref="E682:F682"/>
    <mergeCell ref="H682:I682"/>
    <mergeCell ref="J682:K682"/>
    <mergeCell ref="A679:D679"/>
    <mergeCell ref="E679:F679"/>
    <mergeCell ref="H679:I679"/>
    <mergeCell ref="J679:K679"/>
    <mergeCell ref="A680:D680"/>
    <mergeCell ref="E680:F680"/>
    <mergeCell ref="H680:I680"/>
    <mergeCell ref="J680:K680"/>
    <mergeCell ref="A677:D677"/>
    <mergeCell ref="E677:F677"/>
    <mergeCell ref="H677:I677"/>
    <mergeCell ref="J677:K677"/>
    <mergeCell ref="A678:D678"/>
    <mergeCell ref="E678:F678"/>
    <mergeCell ref="H678:I678"/>
    <mergeCell ref="J678:K678"/>
    <mergeCell ref="A674:M674"/>
    <mergeCell ref="A675:D675"/>
    <mergeCell ref="E675:F675"/>
    <mergeCell ref="H675:I675"/>
    <mergeCell ref="J675:K675"/>
    <mergeCell ref="A676:D676"/>
    <mergeCell ref="E676:F676"/>
    <mergeCell ref="H676:I676"/>
    <mergeCell ref="J676:K676"/>
    <mergeCell ref="A672:D672"/>
    <mergeCell ref="E672:F672"/>
    <mergeCell ref="H672:I672"/>
    <mergeCell ref="J672:K672"/>
    <mergeCell ref="A673:D673"/>
    <mergeCell ref="E673:F673"/>
    <mergeCell ref="H673:I673"/>
    <mergeCell ref="J673:K673"/>
    <mergeCell ref="A670:D670"/>
    <mergeCell ref="E670:F670"/>
    <mergeCell ref="H670:I670"/>
    <mergeCell ref="J670:K670"/>
    <mergeCell ref="A671:D671"/>
    <mergeCell ref="E671:F671"/>
    <mergeCell ref="H671:I671"/>
    <mergeCell ref="J671:K671"/>
    <mergeCell ref="A668:D668"/>
    <mergeCell ref="E668:F668"/>
    <mergeCell ref="H668:I668"/>
    <mergeCell ref="J668:K668"/>
    <mergeCell ref="A669:D669"/>
    <mergeCell ref="E669:F669"/>
    <mergeCell ref="H669:I669"/>
    <mergeCell ref="J669:K669"/>
    <mergeCell ref="A666:D666"/>
    <mergeCell ref="E666:F666"/>
    <mergeCell ref="H666:I666"/>
    <mergeCell ref="J666:K666"/>
    <mergeCell ref="A667:D667"/>
    <mergeCell ref="E667:F667"/>
    <mergeCell ref="H667:I667"/>
    <mergeCell ref="J667:K667"/>
    <mergeCell ref="A664:D664"/>
    <mergeCell ref="E664:F664"/>
    <mergeCell ref="H664:I664"/>
    <mergeCell ref="J664:K664"/>
    <mergeCell ref="A665:D665"/>
    <mergeCell ref="E665:F665"/>
    <mergeCell ref="H665:I665"/>
    <mergeCell ref="J665:K665"/>
    <mergeCell ref="A662:D662"/>
    <mergeCell ref="E662:F662"/>
    <mergeCell ref="H662:I662"/>
    <mergeCell ref="J662:K662"/>
    <mergeCell ref="A663:D663"/>
    <mergeCell ref="E663:F663"/>
    <mergeCell ref="H663:I663"/>
    <mergeCell ref="J663:K663"/>
    <mergeCell ref="A660:D660"/>
    <mergeCell ref="E660:F660"/>
    <mergeCell ref="H660:I660"/>
    <mergeCell ref="J660:K660"/>
    <mergeCell ref="A661:D661"/>
    <mergeCell ref="E661:F661"/>
    <mergeCell ref="H661:I661"/>
    <mergeCell ref="J661:K661"/>
    <mergeCell ref="A658:D658"/>
    <mergeCell ref="E658:F658"/>
    <mergeCell ref="H658:I658"/>
    <mergeCell ref="J658:K658"/>
    <mergeCell ref="A659:D659"/>
    <mergeCell ref="E659:F659"/>
    <mergeCell ref="H659:I659"/>
    <mergeCell ref="J659:K659"/>
    <mergeCell ref="A656:D656"/>
    <mergeCell ref="E656:F656"/>
    <mergeCell ref="H656:I656"/>
    <mergeCell ref="J656:K656"/>
    <mergeCell ref="A657:D657"/>
    <mergeCell ref="E657:F657"/>
    <mergeCell ref="H657:I657"/>
    <mergeCell ref="J657:K657"/>
    <mergeCell ref="A654:D654"/>
    <mergeCell ref="E654:F654"/>
    <mergeCell ref="H654:I654"/>
    <mergeCell ref="J654:K654"/>
    <mergeCell ref="A655:D655"/>
    <mergeCell ref="E655:F655"/>
    <mergeCell ref="H655:I655"/>
    <mergeCell ref="J655:K655"/>
    <mergeCell ref="A652:D652"/>
    <mergeCell ref="E652:F652"/>
    <mergeCell ref="H652:I652"/>
    <mergeCell ref="J652:K652"/>
    <mergeCell ref="A653:D653"/>
    <mergeCell ref="E653:F653"/>
    <mergeCell ref="H653:I653"/>
    <mergeCell ref="J653:K653"/>
    <mergeCell ref="A650:D650"/>
    <mergeCell ref="E650:F650"/>
    <mergeCell ref="H650:I650"/>
    <mergeCell ref="J650:K650"/>
    <mergeCell ref="A651:D651"/>
    <mergeCell ref="E651:F651"/>
    <mergeCell ref="H651:I651"/>
    <mergeCell ref="J651:K651"/>
    <mergeCell ref="A648:D648"/>
    <mergeCell ref="E648:F648"/>
    <mergeCell ref="H648:I648"/>
    <mergeCell ref="J648:K648"/>
    <mergeCell ref="A649:D649"/>
    <mergeCell ref="E649:F649"/>
    <mergeCell ref="H649:I649"/>
    <mergeCell ref="J649:K649"/>
    <mergeCell ref="A646:D646"/>
    <mergeCell ref="E646:F646"/>
    <mergeCell ref="H646:I646"/>
    <mergeCell ref="J646:K646"/>
    <mergeCell ref="A647:D647"/>
    <mergeCell ref="E647:F647"/>
    <mergeCell ref="H647:I647"/>
    <mergeCell ref="J647:K647"/>
    <mergeCell ref="A644:D644"/>
    <mergeCell ref="E644:F644"/>
    <mergeCell ref="H644:I644"/>
    <mergeCell ref="J644:K644"/>
    <mergeCell ref="A645:D645"/>
    <mergeCell ref="E645:F645"/>
    <mergeCell ref="H645:I645"/>
    <mergeCell ref="J645:K645"/>
    <mergeCell ref="A641:M641"/>
    <mergeCell ref="A642:D642"/>
    <mergeCell ref="E642:F642"/>
    <mergeCell ref="H642:I642"/>
    <mergeCell ref="J642:K642"/>
    <mergeCell ref="A643:D643"/>
    <mergeCell ref="E643:F643"/>
    <mergeCell ref="H643:I643"/>
    <mergeCell ref="J643:K643"/>
    <mergeCell ref="A639:D639"/>
    <mergeCell ref="E639:F639"/>
    <mergeCell ref="H639:I639"/>
    <mergeCell ref="J639:K639"/>
    <mergeCell ref="A640:D640"/>
    <mergeCell ref="E640:F640"/>
    <mergeCell ref="H640:I640"/>
    <mergeCell ref="J640:K640"/>
    <mergeCell ref="A637:D637"/>
    <mergeCell ref="E637:F637"/>
    <mergeCell ref="H637:I637"/>
    <mergeCell ref="J637:K637"/>
    <mergeCell ref="A638:D638"/>
    <mergeCell ref="E638:F638"/>
    <mergeCell ref="H638:I638"/>
    <mergeCell ref="J638:K638"/>
    <mergeCell ref="A635:D635"/>
    <mergeCell ref="E635:F635"/>
    <mergeCell ref="H635:I635"/>
    <mergeCell ref="J635:K635"/>
    <mergeCell ref="A636:D636"/>
    <mergeCell ref="E636:F636"/>
    <mergeCell ref="H636:I636"/>
    <mergeCell ref="J636:K636"/>
    <mergeCell ref="A633:D633"/>
    <mergeCell ref="E633:F633"/>
    <mergeCell ref="H633:I633"/>
    <mergeCell ref="J633:K633"/>
    <mergeCell ref="A634:D634"/>
    <mergeCell ref="E634:F634"/>
    <mergeCell ref="H634:I634"/>
    <mergeCell ref="J634:K634"/>
    <mergeCell ref="A631:D631"/>
    <mergeCell ref="E631:F631"/>
    <mergeCell ref="H631:I631"/>
    <mergeCell ref="J631:K631"/>
    <mergeCell ref="A632:D632"/>
    <mergeCell ref="E632:F632"/>
    <mergeCell ref="H632:I632"/>
    <mergeCell ref="J632:K632"/>
    <mergeCell ref="A629:D629"/>
    <mergeCell ref="E629:F629"/>
    <mergeCell ref="H629:I629"/>
    <mergeCell ref="J629:K629"/>
    <mergeCell ref="A630:D630"/>
    <mergeCell ref="E630:F630"/>
    <mergeCell ref="H630:I630"/>
    <mergeCell ref="J630:K630"/>
    <mergeCell ref="A627:D627"/>
    <mergeCell ref="E627:F627"/>
    <mergeCell ref="H627:I627"/>
    <mergeCell ref="J627:K627"/>
    <mergeCell ref="A628:D628"/>
    <mergeCell ref="E628:F628"/>
    <mergeCell ref="H628:I628"/>
    <mergeCell ref="J628:K628"/>
    <mergeCell ref="A625:D625"/>
    <mergeCell ref="E625:F625"/>
    <mergeCell ref="H625:I625"/>
    <mergeCell ref="J625:K625"/>
    <mergeCell ref="A626:D626"/>
    <mergeCell ref="E626:F626"/>
    <mergeCell ref="H626:I626"/>
    <mergeCell ref="J626:K626"/>
    <mergeCell ref="A623:D623"/>
    <mergeCell ref="E623:F623"/>
    <mergeCell ref="H623:I623"/>
    <mergeCell ref="J623:K623"/>
    <mergeCell ref="A624:D624"/>
    <mergeCell ref="E624:F624"/>
    <mergeCell ref="H624:I624"/>
    <mergeCell ref="J624:K624"/>
    <mergeCell ref="A621:D621"/>
    <mergeCell ref="E621:F621"/>
    <mergeCell ref="H621:I621"/>
    <mergeCell ref="J621:K621"/>
    <mergeCell ref="A622:D622"/>
    <mergeCell ref="E622:F622"/>
    <mergeCell ref="H622:I622"/>
    <mergeCell ref="J622:K622"/>
    <mergeCell ref="A619:D619"/>
    <mergeCell ref="E619:F619"/>
    <mergeCell ref="H619:I619"/>
    <mergeCell ref="J619:K619"/>
    <mergeCell ref="A620:D620"/>
    <mergeCell ref="E620:F620"/>
    <mergeCell ref="H620:I620"/>
    <mergeCell ref="J620:K620"/>
    <mergeCell ref="A617:D617"/>
    <mergeCell ref="E617:F617"/>
    <mergeCell ref="H617:I617"/>
    <mergeCell ref="J617:K617"/>
    <mergeCell ref="A618:D618"/>
    <mergeCell ref="E618:F618"/>
    <mergeCell ref="H618:I618"/>
    <mergeCell ref="J618:K618"/>
    <mergeCell ref="A615:D615"/>
    <mergeCell ref="E615:F615"/>
    <mergeCell ref="H615:I615"/>
    <mergeCell ref="J615:K615"/>
    <mergeCell ref="A616:D616"/>
    <mergeCell ref="E616:F616"/>
    <mergeCell ref="H616:I616"/>
    <mergeCell ref="J616:K616"/>
    <mergeCell ref="A613:D613"/>
    <mergeCell ref="E613:F613"/>
    <mergeCell ref="H613:I613"/>
    <mergeCell ref="J613:K613"/>
    <mergeCell ref="A614:D614"/>
    <mergeCell ref="E614:F614"/>
    <mergeCell ref="H614:I614"/>
    <mergeCell ref="J614:K614"/>
    <mergeCell ref="A611:D611"/>
    <mergeCell ref="E611:F611"/>
    <mergeCell ref="H611:I611"/>
    <mergeCell ref="J611:K611"/>
    <mergeCell ref="A612:D612"/>
    <mergeCell ref="E612:F612"/>
    <mergeCell ref="H612:I612"/>
    <mergeCell ref="J612:K612"/>
    <mergeCell ref="A608:M608"/>
    <mergeCell ref="A609:D609"/>
    <mergeCell ref="E609:F609"/>
    <mergeCell ref="H609:I609"/>
    <mergeCell ref="J609:K609"/>
    <mergeCell ref="A610:D610"/>
    <mergeCell ref="E610:F610"/>
    <mergeCell ref="H610:I610"/>
    <mergeCell ref="J610:K610"/>
    <mergeCell ref="A606:D606"/>
    <mergeCell ref="E606:F606"/>
    <mergeCell ref="H606:I606"/>
    <mergeCell ref="J606:K606"/>
    <mergeCell ref="A607:D607"/>
    <mergeCell ref="E607:F607"/>
    <mergeCell ref="H607:I607"/>
    <mergeCell ref="J607:K607"/>
    <mergeCell ref="A604:D604"/>
    <mergeCell ref="E604:F604"/>
    <mergeCell ref="H604:I604"/>
    <mergeCell ref="J604:K604"/>
    <mergeCell ref="A605:D605"/>
    <mergeCell ref="E605:F605"/>
    <mergeCell ref="H605:I605"/>
    <mergeCell ref="J605:K605"/>
    <mergeCell ref="A602:D602"/>
    <mergeCell ref="E602:F602"/>
    <mergeCell ref="H602:I602"/>
    <mergeCell ref="J602:K602"/>
    <mergeCell ref="A603:D603"/>
    <mergeCell ref="E603:F603"/>
    <mergeCell ref="H603:I603"/>
    <mergeCell ref="J603:K603"/>
    <mergeCell ref="A600:D600"/>
    <mergeCell ref="E600:F600"/>
    <mergeCell ref="H600:I600"/>
    <mergeCell ref="J600:K600"/>
    <mergeCell ref="A601:D601"/>
    <mergeCell ref="E601:F601"/>
    <mergeCell ref="H601:I601"/>
    <mergeCell ref="J601:K601"/>
    <mergeCell ref="A598:D598"/>
    <mergeCell ref="E598:F598"/>
    <mergeCell ref="H598:I598"/>
    <mergeCell ref="J598:K598"/>
    <mergeCell ref="A599:D599"/>
    <mergeCell ref="E599:F599"/>
    <mergeCell ref="H599:I599"/>
    <mergeCell ref="J599:K599"/>
    <mergeCell ref="A596:D596"/>
    <mergeCell ref="E596:F596"/>
    <mergeCell ref="H596:I596"/>
    <mergeCell ref="J596:K596"/>
    <mergeCell ref="A597:D597"/>
    <mergeCell ref="E597:F597"/>
    <mergeCell ref="H597:I597"/>
    <mergeCell ref="J597:K597"/>
    <mergeCell ref="A594:D594"/>
    <mergeCell ref="E594:F594"/>
    <mergeCell ref="H594:I594"/>
    <mergeCell ref="J594:K594"/>
    <mergeCell ref="A595:D595"/>
    <mergeCell ref="E595:F595"/>
    <mergeCell ref="H595:I595"/>
    <mergeCell ref="J595:K595"/>
    <mergeCell ref="A592:D592"/>
    <mergeCell ref="E592:F592"/>
    <mergeCell ref="H592:I592"/>
    <mergeCell ref="J592:K592"/>
    <mergeCell ref="A593:D593"/>
    <mergeCell ref="E593:F593"/>
    <mergeCell ref="H593:I593"/>
    <mergeCell ref="J593:K593"/>
    <mergeCell ref="A590:D590"/>
    <mergeCell ref="E590:F590"/>
    <mergeCell ref="H590:I590"/>
    <mergeCell ref="J590:K590"/>
    <mergeCell ref="A591:D591"/>
    <mergeCell ref="E591:F591"/>
    <mergeCell ref="H591:I591"/>
    <mergeCell ref="J591:K591"/>
    <mergeCell ref="A588:D588"/>
    <mergeCell ref="E588:F588"/>
    <mergeCell ref="H588:I588"/>
    <mergeCell ref="J588:K588"/>
    <mergeCell ref="A589:D589"/>
    <mergeCell ref="E589:F589"/>
    <mergeCell ref="H589:I589"/>
    <mergeCell ref="J589:K589"/>
    <mergeCell ref="A586:D586"/>
    <mergeCell ref="E586:F586"/>
    <mergeCell ref="H586:I586"/>
    <mergeCell ref="J586:K586"/>
    <mergeCell ref="A587:D587"/>
    <mergeCell ref="E587:F587"/>
    <mergeCell ref="H587:I587"/>
    <mergeCell ref="J587:K587"/>
    <mergeCell ref="A584:D584"/>
    <mergeCell ref="E584:F584"/>
    <mergeCell ref="H584:I584"/>
    <mergeCell ref="J584:K584"/>
    <mergeCell ref="A585:D585"/>
    <mergeCell ref="E585:F585"/>
    <mergeCell ref="H585:I585"/>
    <mergeCell ref="J585:K585"/>
    <mergeCell ref="A582:D582"/>
    <mergeCell ref="E582:F582"/>
    <mergeCell ref="H582:I582"/>
    <mergeCell ref="J582:K582"/>
    <mergeCell ref="A583:D583"/>
    <mergeCell ref="E583:F583"/>
    <mergeCell ref="H583:I583"/>
    <mergeCell ref="J583:K583"/>
    <mergeCell ref="A580:D580"/>
    <mergeCell ref="E580:F580"/>
    <mergeCell ref="H580:I580"/>
    <mergeCell ref="J580:K580"/>
    <mergeCell ref="A581:D581"/>
    <mergeCell ref="E581:F581"/>
    <mergeCell ref="H581:I581"/>
    <mergeCell ref="J581:K581"/>
    <mergeCell ref="A578:D578"/>
    <mergeCell ref="E578:F578"/>
    <mergeCell ref="H578:I578"/>
    <mergeCell ref="J578:K578"/>
    <mergeCell ref="A579:D579"/>
    <mergeCell ref="E579:F579"/>
    <mergeCell ref="H579:I579"/>
    <mergeCell ref="J579:K579"/>
    <mergeCell ref="A575:M575"/>
    <mergeCell ref="A576:D576"/>
    <mergeCell ref="E576:F576"/>
    <mergeCell ref="H576:I576"/>
    <mergeCell ref="J576:K576"/>
    <mergeCell ref="A577:D577"/>
    <mergeCell ref="E577:F577"/>
    <mergeCell ref="H577:I577"/>
    <mergeCell ref="J577:K577"/>
    <mergeCell ref="A573:D573"/>
    <mergeCell ref="E573:F573"/>
    <mergeCell ref="H573:I573"/>
    <mergeCell ref="J573:K573"/>
    <mergeCell ref="A574:D574"/>
    <mergeCell ref="E574:F574"/>
    <mergeCell ref="H574:I574"/>
    <mergeCell ref="J574:K574"/>
    <mergeCell ref="A571:D571"/>
    <mergeCell ref="E571:F571"/>
    <mergeCell ref="H571:I571"/>
    <mergeCell ref="J571:K571"/>
    <mergeCell ref="A572:D572"/>
    <mergeCell ref="E572:F572"/>
    <mergeCell ref="H572:I572"/>
    <mergeCell ref="J572:K572"/>
    <mergeCell ref="A569:D569"/>
    <mergeCell ref="E569:F569"/>
    <mergeCell ref="H569:I569"/>
    <mergeCell ref="J569:K569"/>
    <mergeCell ref="A570:D570"/>
    <mergeCell ref="E570:F570"/>
    <mergeCell ref="H570:I570"/>
    <mergeCell ref="J570:K570"/>
    <mergeCell ref="A567:D567"/>
    <mergeCell ref="E567:F567"/>
    <mergeCell ref="H567:I567"/>
    <mergeCell ref="J567:K567"/>
    <mergeCell ref="A568:D568"/>
    <mergeCell ref="E568:F568"/>
    <mergeCell ref="H568:I568"/>
    <mergeCell ref="J568:K568"/>
    <mergeCell ref="A565:D565"/>
    <mergeCell ref="E565:F565"/>
    <mergeCell ref="H565:I565"/>
    <mergeCell ref="J565:K565"/>
    <mergeCell ref="A566:D566"/>
    <mergeCell ref="E566:F566"/>
    <mergeCell ref="H566:I566"/>
    <mergeCell ref="J566:K566"/>
    <mergeCell ref="A563:D563"/>
    <mergeCell ref="E563:F563"/>
    <mergeCell ref="H563:I563"/>
    <mergeCell ref="J563:K563"/>
    <mergeCell ref="A564:D564"/>
    <mergeCell ref="E564:F564"/>
    <mergeCell ref="H564:I564"/>
    <mergeCell ref="J564:K564"/>
    <mergeCell ref="A561:D561"/>
    <mergeCell ref="E561:F561"/>
    <mergeCell ref="H561:I561"/>
    <mergeCell ref="J561:K561"/>
    <mergeCell ref="A562:D562"/>
    <mergeCell ref="E562:F562"/>
    <mergeCell ref="H562:I562"/>
    <mergeCell ref="J562:K562"/>
    <mergeCell ref="A559:D559"/>
    <mergeCell ref="E559:F559"/>
    <mergeCell ref="H559:I559"/>
    <mergeCell ref="J559:K559"/>
    <mergeCell ref="A560:D560"/>
    <mergeCell ref="E560:F560"/>
    <mergeCell ref="H560:I560"/>
    <mergeCell ref="J560:K560"/>
    <mergeCell ref="A557:D557"/>
    <mergeCell ref="E557:F557"/>
    <mergeCell ref="H557:I557"/>
    <mergeCell ref="J557:K557"/>
    <mergeCell ref="A558:D558"/>
    <mergeCell ref="E558:F558"/>
    <mergeCell ref="H558:I558"/>
    <mergeCell ref="J558:K558"/>
    <mergeCell ref="A555:D555"/>
    <mergeCell ref="E555:F555"/>
    <mergeCell ref="H555:I555"/>
    <mergeCell ref="J555:K555"/>
    <mergeCell ref="A556:D556"/>
    <mergeCell ref="E556:F556"/>
    <mergeCell ref="H556:I556"/>
    <mergeCell ref="J556:K556"/>
    <mergeCell ref="A553:D553"/>
    <mergeCell ref="E553:F553"/>
    <mergeCell ref="H553:I553"/>
    <mergeCell ref="J553:K553"/>
    <mergeCell ref="A554:D554"/>
    <mergeCell ref="E554:F554"/>
    <mergeCell ref="H554:I554"/>
    <mergeCell ref="J554:K554"/>
    <mergeCell ref="A551:D551"/>
    <mergeCell ref="E551:F551"/>
    <mergeCell ref="H551:I551"/>
    <mergeCell ref="J551:K551"/>
    <mergeCell ref="A552:D552"/>
    <mergeCell ref="E552:F552"/>
    <mergeCell ref="H552:I552"/>
    <mergeCell ref="J552:K552"/>
    <mergeCell ref="A549:D549"/>
    <mergeCell ref="E549:F549"/>
    <mergeCell ref="H549:I549"/>
    <mergeCell ref="J549:K549"/>
    <mergeCell ref="A550:D550"/>
    <mergeCell ref="E550:F550"/>
    <mergeCell ref="H550:I550"/>
    <mergeCell ref="J550:K550"/>
    <mergeCell ref="A547:D547"/>
    <mergeCell ref="E547:F547"/>
    <mergeCell ref="H547:I547"/>
    <mergeCell ref="J547:K547"/>
    <mergeCell ref="A548:D548"/>
    <mergeCell ref="E548:F548"/>
    <mergeCell ref="H548:I548"/>
    <mergeCell ref="J548:K548"/>
    <mergeCell ref="A545:D545"/>
    <mergeCell ref="E545:F545"/>
    <mergeCell ref="H545:I545"/>
    <mergeCell ref="J545:K545"/>
    <mergeCell ref="A546:D546"/>
    <mergeCell ref="E546:F546"/>
    <mergeCell ref="H546:I546"/>
    <mergeCell ref="J546:K546"/>
    <mergeCell ref="A542:M542"/>
    <mergeCell ref="A543:D543"/>
    <mergeCell ref="E543:F543"/>
    <mergeCell ref="H543:I543"/>
    <mergeCell ref="J543:K543"/>
    <mergeCell ref="A544:D544"/>
    <mergeCell ref="E544:F544"/>
    <mergeCell ref="H544:I544"/>
    <mergeCell ref="J544:K544"/>
    <mergeCell ref="A540:D540"/>
    <mergeCell ref="E540:F540"/>
    <mergeCell ref="H540:I540"/>
    <mergeCell ref="J540:K540"/>
    <mergeCell ref="A541:D541"/>
    <mergeCell ref="E541:F541"/>
    <mergeCell ref="H541:I541"/>
    <mergeCell ref="J541:K541"/>
    <mergeCell ref="A538:D538"/>
    <mergeCell ref="E538:F538"/>
    <mergeCell ref="H538:I538"/>
    <mergeCell ref="J538:K538"/>
    <mergeCell ref="A539:D539"/>
    <mergeCell ref="E539:F539"/>
    <mergeCell ref="H539:I539"/>
    <mergeCell ref="J539:K539"/>
    <mergeCell ref="A536:D536"/>
    <mergeCell ref="E536:F536"/>
    <mergeCell ref="H536:I536"/>
    <mergeCell ref="J536:K536"/>
    <mergeCell ref="A537:D537"/>
    <mergeCell ref="E537:F537"/>
    <mergeCell ref="H537:I537"/>
    <mergeCell ref="J537:K537"/>
    <mergeCell ref="A534:D534"/>
    <mergeCell ref="E534:F534"/>
    <mergeCell ref="H534:I534"/>
    <mergeCell ref="J534:K534"/>
    <mergeCell ref="A535:D535"/>
    <mergeCell ref="E535:F535"/>
    <mergeCell ref="H535:I535"/>
    <mergeCell ref="J535:K535"/>
    <mergeCell ref="A532:D532"/>
    <mergeCell ref="E532:F532"/>
    <mergeCell ref="H532:I532"/>
    <mergeCell ref="J532:K532"/>
    <mergeCell ref="A533:D533"/>
    <mergeCell ref="E533:F533"/>
    <mergeCell ref="H533:I533"/>
    <mergeCell ref="J533:K533"/>
    <mergeCell ref="A530:D530"/>
    <mergeCell ref="E530:F530"/>
    <mergeCell ref="H530:I530"/>
    <mergeCell ref="J530:K530"/>
    <mergeCell ref="A531:D531"/>
    <mergeCell ref="E531:F531"/>
    <mergeCell ref="H531:I531"/>
    <mergeCell ref="J531:K531"/>
    <mergeCell ref="A528:D528"/>
    <mergeCell ref="E528:F528"/>
    <mergeCell ref="H528:I528"/>
    <mergeCell ref="J528:K528"/>
    <mergeCell ref="A529:D529"/>
    <mergeCell ref="E529:F529"/>
    <mergeCell ref="H529:I529"/>
    <mergeCell ref="J529:K529"/>
    <mergeCell ref="A526:D526"/>
    <mergeCell ref="E526:F526"/>
    <mergeCell ref="H526:I526"/>
    <mergeCell ref="J526:K526"/>
    <mergeCell ref="A527:D527"/>
    <mergeCell ref="E527:F527"/>
    <mergeCell ref="H527:I527"/>
    <mergeCell ref="J527:K527"/>
    <mergeCell ref="A524:D524"/>
    <mergeCell ref="E524:F524"/>
    <mergeCell ref="H524:I524"/>
    <mergeCell ref="J524:K524"/>
    <mergeCell ref="A525:D525"/>
    <mergeCell ref="E525:F525"/>
    <mergeCell ref="H525:I525"/>
    <mergeCell ref="J525:K525"/>
    <mergeCell ref="A522:D522"/>
    <mergeCell ref="E522:F522"/>
    <mergeCell ref="H522:I522"/>
    <mergeCell ref="J522:K522"/>
    <mergeCell ref="A523:D523"/>
    <mergeCell ref="E523:F523"/>
    <mergeCell ref="H523:I523"/>
    <mergeCell ref="J523:K523"/>
    <mergeCell ref="A520:D520"/>
    <mergeCell ref="E520:F520"/>
    <mergeCell ref="H520:I520"/>
    <mergeCell ref="J520:K520"/>
    <mergeCell ref="A521:D521"/>
    <mergeCell ref="E521:F521"/>
    <mergeCell ref="H521:I521"/>
    <mergeCell ref="J521:K521"/>
    <mergeCell ref="A518:D518"/>
    <mergeCell ref="E518:F518"/>
    <mergeCell ref="H518:I518"/>
    <mergeCell ref="J518:K518"/>
    <mergeCell ref="A519:D519"/>
    <mergeCell ref="E519:F519"/>
    <mergeCell ref="H519:I519"/>
    <mergeCell ref="J519:K519"/>
    <mergeCell ref="A516:D516"/>
    <mergeCell ref="E516:F516"/>
    <mergeCell ref="H516:I516"/>
    <mergeCell ref="J516:K516"/>
    <mergeCell ref="A517:D517"/>
    <mergeCell ref="E517:F517"/>
    <mergeCell ref="H517:I517"/>
    <mergeCell ref="J517:K517"/>
    <mergeCell ref="A514:D514"/>
    <mergeCell ref="E514:F514"/>
    <mergeCell ref="H514:I514"/>
    <mergeCell ref="J514:K514"/>
    <mergeCell ref="A515:D515"/>
    <mergeCell ref="E515:F515"/>
    <mergeCell ref="H515:I515"/>
    <mergeCell ref="J515:K515"/>
    <mergeCell ref="A512:D512"/>
    <mergeCell ref="E512:F512"/>
    <mergeCell ref="H512:I512"/>
    <mergeCell ref="J512:K512"/>
    <mergeCell ref="A513:D513"/>
    <mergeCell ref="E513:F513"/>
    <mergeCell ref="H513:I513"/>
    <mergeCell ref="J513:K513"/>
    <mergeCell ref="A509:D509"/>
    <mergeCell ref="E509:F509"/>
    <mergeCell ref="H509:I509"/>
    <mergeCell ref="J509:K509"/>
    <mergeCell ref="A510:M510"/>
    <mergeCell ref="A511:D511"/>
    <mergeCell ref="E511:F511"/>
    <mergeCell ref="H511:I511"/>
    <mergeCell ref="J511:K511"/>
    <mergeCell ref="A507:D507"/>
    <mergeCell ref="E507:F507"/>
    <mergeCell ref="H507:I507"/>
    <mergeCell ref="J507:K507"/>
    <mergeCell ref="A508:D508"/>
    <mergeCell ref="E508:F508"/>
    <mergeCell ref="H508:I508"/>
    <mergeCell ref="J508:K508"/>
    <mergeCell ref="A505:D505"/>
    <mergeCell ref="E505:F505"/>
    <mergeCell ref="H505:I505"/>
    <mergeCell ref="J505:K505"/>
    <mergeCell ref="A506:D506"/>
    <mergeCell ref="E506:F506"/>
    <mergeCell ref="H506:I506"/>
    <mergeCell ref="J506:K506"/>
    <mergeCell ref="A503:D503"/>
    <mergeCell ref="E503:F503"/>
    <mergeCell ref="H503:I503"/>
    <mergeCell ref="J503:K503"/>
    <mergeCell ref="A504:D504"/>
    <mergeCell ref="E504:F504"/>
    <mergeCell ref="H504:I504"/>
    <mergeCell ref="J504:K504"/>
    <mergeCell ref="A501:D501"/>
    <mergeCell ref="E501:F501"/>
    <mergeCell ref="H501:I501"/>
    <mergeCell ref="J501:K501"/>
    <mergeCell ref="A502:D502"/>
    <mergeCell ref="E502:F502"/>
    <mergeCell ref="H502:I502"/>
    <mergeCell ref="J502:K502"/>
    <mergeCell ref="A499:D499"/>
    <mergeCell ref="E499:F499"/>
    <mergeCell ref="H499:I499"/>
    <mergeCell ref="J499:K499"/>
    <mergeCell ref="A500:D500"/>
    <mergeCell ref="E500:F500"/>
    <mergeCell ref="H500:I500"/>
    <mergeCell ref="J500:K500"/>
    <mergeCell ref="A497:D497"/>
    <mergeCell ref="E497:F497"/>
    <mergeCell ref="H497:I497"/>
    <mergeCell ref="J497:K497"/>
    <mergeCell ref="A498:D498"/>
    <mergeCell ref="E498:F498"/>
    <mergeCell ref="H498:I498"/>
    <mergeCell ref="J498:K498"/>
    <mergeCell ref="A495:D495"/>
    <mergeCell ref="E495:F495"/>
    <mergeCell ref="H495:I495"/>
    <mergeCell ref="J495:K495"/>
    <mergeCell ref="A496:D496"/>
    <mergeCell ref="E496:F496"/>
    <mergeCell ref="H496:I496"/>
    <mergeCell ref="J496:K496"/>
    <mergeCell ref="A493:D493"/>
    <mergeCell ref="E493:F493"/>
    <mergeCell ref="H493:I493"/>
    <mergeCell ref="J493:K493"/>
    <mergeCell ref="A494:D494"/>
    <mergeCell ref="E494:F494"/>
    <mergeCell ref="H494:I494"/>
    <mergeCell ref="J494:K494"/>
    <mergeCell ref="A491:D491"/>
    <mergeCell ref="E491:F491"/>
    <mergeCell ref="H491:I491"/>
    <mergeCell ref="J491:K491"/>
    <mergeCell ref="A492:D492"/>
    <mergeCell ref="E492:F492"/>
    <mergeCell ref="H492:I492"/>
    <mergeCell ref="J492:K492"/>
    <mergeCell ref="A489:D489"/>
    <mergeCell ref="E489:F489"/>
    <mergeCell ref="H489:I489"/>
    <mergeCell ref="J489:K489"/>
    <mergeCell ref="A490:D490"/>
    <mergeCell ref="E490:F490"/>
    <mergeCell ref="H490:I490"/>
    <mergeCell ref="J490:K490"/>
    <mergeCell ref="A487:D487"/>
    <mergeCell ref="E487:F487"/>
    <mergeCell ref="H487:I487"/>
    <mergeCell ref="J487:K487"/>
    <mergeCell ref="A488:D488"/>
    <mergeCell ref="E488:F488"/>
    <mergeCell ref="H488:I488"/>
    <mergeCell ref="J488:K488"/>
    <mergeCell ref="A485:D485"/>
    <mergeCell ref="E485:F485"/>
    <mergeCell ref="H485:I485"/>
    <mergeCell ref="J485:K485"/>
    <mergeCell ref="A486:D486"/>
    <mergeCell ref="E486:F486"/>
    <mergeCell ref="H486:I486"/>
    <mergeCell ref="J486:K486"/>
    <mergeCell ref="A483:D483"/>
    <mergeCell ref="E483:F483"/>
    <mergeCell ref="H483:I483"/>
    <mergeCell ref="J483:K483"/>
    <mergeCell ref="A484:D484"/>
    <mergeCell ref="E484:F484"/>
    <mergeCell ref="H484:I484"/>
    <mergeCell ref="J484:K484"/>
    <mergeCell ref="A481:D481"/>
    <mergeCell ref="E481:F481"/>
    <mergeCell ref="H481:I481"/>
    <mergeCell ref="J481:K481"/>
    <mergeCell ref="A482:D482"/>
    <mergeCell ref="E482:F482"/>
    <mergeCell ref="H482:I482"/>
    <mergeCell ref="J482:K482"/>
    <mergeCell ref="A478:M478"/>
    <mergeCell ref="A479:D479"/>
    <mergeCell ref="E479:F479"/>
    <mergeCell ref="H479:I479"/>
    <mergeCell ref="J479:K479"/>
    <mergeCell ref="A480:D480"/>
    <mergeCell ref="E480:F480"/>
    <mergeCell ref="H480:I480"/>
    <mergeCell ref="J480:K480"/>
    <mergeCell ref="A476:D476"/>
    <mergeCell ref="E476:F476"/>
    <mergeCell ref="H476:I476"/>
    <mergeCell ref="J476:K476"/>
    <mergeCell ref="A477:D477"/>
    <mergeCell ref="E477:F477"/>
    <mergeCell ref="H477:I477"/>
    <mergeCell ref="J477:K477"/>
    <mergeCell ref="A474:D474"/>
    <mergeCell ref="E474:F474"/>
    <mergeCell ref="H474:I474"/>
    <mergeCell ref="J474:K474"/>
    <mergeCell ref="A475:D475"/>
    <mergeCell ref="E475:F475"/>
    <mergeCell ref="H475:I475"/>
    <mergeCell ref="J475:K475"/>
    <mergeCell ref="A472:D472"/>
    <mergeCell ref="E472:F472"/>
    <mergeCell ref="H472:I472"/>
    <mergeCell ref="J472:K472"/>
    <mergeCell ref="A473:D473"/>
    <mergeCell ref="E473:F473"/>
    <mergeCell ref="H473:I473"/>
    <mergeCell ref="J473:K473"/>
    <mergeCell ref="A470:D470"/>
    <mergeCell ref="E470:F470"/>
    <mergeCell ref="H470:I470"/>
    <mergeCell ref="J470:K470"/>
    <mergeCell ref="A471:D471"/>
    <mergeCell ref="E471:F471"/>
    <mergeCell ref="H471:I471"/>
    <mergeCell ref="J471:K471"/>
    <mergeCell ref="A468:D468"/>
    <mergeCell ref="E468:F468"/>
    <mergeCell ref="H468:I468"/>
    <mergeCell ref="J468:K468"/>
    <mergeCell ref="A469:D469"/>
    <mergeCell ref="E469:F469"/>
    <mergeCell ref="H469:I469"/>
    <mergeCell ref="J469:K469"/>
    <mergeCell ref="A466:D466"/>
    <mergeCell ref="E466:F466"/>
    <mergeCell ref="H466:I466"/>
    <mergeCell ref="J466:K466"/>
    <mergeCell ref="A467:D467"/>
    <mergeCell ref="E467:F467"/>
    <mergeCell ref="H467:I467"/>
    <mergeCell ref="J467:K467"/>
    <mergeCell ref="A464:D464"/>
    <mergeCell ref="E464:F464"/>
    <mergeCell ref="H464:I464"/>
    <mergeCell ref="J464:K464"/>
    <mergeCell ref="A465:D465"/>
    <mergeCell ref="E465:F465"/>
    <mergeCell ref="H465:I465"/>
    <mergeCell ref="J465:K465"/>
    <mergeCell ref="A462:D462"/>
    <mergeCell ref="E462:F462"/>
    <mergeCell ref="H462:I462"/>
    <mergeCell ref="J462:K462"/>
    <mergeCell ref="A463:D463"/>
    <mergeCell ref="E463:F463"/>
    <mergeCell ref="H463:I463"/>
    <mergeCell ref="J463:K463"/>
    <mergeCell ref="A460:D460"/>
    <mergeCell ref="E460:F460"/>
    <mergeCell ref="H460:I460"/>
    <mergeCell ref="J460:K460"/>
    <mergeCell ref="A461:D461"/>
    <mergeCell ref="E461:F461"/>
    <mergeCell ref="H461:I461"/>
    <mergeCell ref="J461:K461"/>
    <mergeCell ref="A458:D458"/>
    <mergeCell ref="E458:F458"/>
    <mergeCell ref="H458:I458"/>
    <mergeCell ref="J458:K458"/>
    <mergeCell ref="A459:D459"/>
    <mergeCell ref="E459:F459"/>
    <mergeCell ref="H459:I459"/>
    <mergeCell ref="J459:K459"/>
    <mergeCell ref="A456:D456"/>
    <mergeCell ref="E456:F456"/>
    <mergeCell ref="H456:I456"/>
    <mergeCell ref="J456:K456"/>
    <mergeCell ref="A457:D457"/>
    <mergeCell ref="E457:F457"/>
    <mergeCell ref="H457:I457"/>
    <mergeCell ref="J457:K457"/>
    <mergeCell ref="A454:D454"/>
    <mergeCell ref="E454:F454"/>
    <mergeCell ref="H454:I454"/>
    <mergeCell ref="J454:K454"/>
    <mergeCell ref="A455:D455"/>
    <mergeCell ref="E455:F455"/>
    <mergeCell ref="H455:I455"/>
    <mergeCell ref="J455:K455"/>
    <mergeCell ref="A452:D452"/>
    <mergeCell ref="E452:F452"/>
    <mergeCell ref="H452:I452"/>
    <mergeCell ref="J452:K452"/>
    <mergeCell ref="A453:D453"/>
    <mergeCell ref="E453:F453"/>
    <mergeCell ref="H453:I453"/>
    <mergeCell ref="J453:K453"/>
    <mergeCell ref="A450:D450"/>
    <mergeCell ref="E450:F450"/>
    <mergeCell ref="H450:I450"/>
    <mergeCell ref="J450:K450"/>
    <mergeCell ref="A451:D451"/>
    <mergeCell ref="E451:F451"/>
    <mergeCell ref="H451:I451"/>
    <mergeCell ref="J451:K451"/>
    <mergeCell ref="A448:D448"/>
    <mergeCell ref="E448:F448"/>
    <mergeCell ref="H448:I448"/>
    <mergeCell ref="J448:K448"/>
    <mergeCell ref="A449:D449"/>
    <mergeCell ref="E449:F449"/>
    <mergeCell ref="H449:I449"/>
    <mergeCell ref="J449:K449"/>
    <mergeCell ref="A445:D445"/>
    <mergeCell ref="E445:F445"/>
    <mergeCell ref="H445:I445"/>
    <mergeCell ref="J445:K445"/>
    <mergeCell ref="A446:M446"/>
    <mergeCell ref="A447:D447"/>
    <mergeCell ref="E447:F447"/>
    <mergeCell ref="H447:I447"/>
    <mergeCell ref="J447:K447"/>
    <mergeCell ref="A443:D443"/>
    <mergeCell ref="E443:F443"/>
    <mergeCell ref="H443:I443"/>
    <mergeCell ref="J443:K443"/>
    <mergeCell ref="A444:D444"/>
    <mergeCell ref="E444:F444"/>
    <mergeCell ref="H444:I444"/>
    <mergeCell ref="J444:K444"/>
    <mergeCell ref="A441:D441"/>
    <mergeCell ref="E441:F441"/>
    <mergeCell ref="H441:I441"/>
    <mergeCell ref="J441:K441"/>
    <mergeCell ref="A442:D442"/>
    <mergeCell ref="E442:F442"/>
    <mergeCell ref="H442:I442"/>
    <mergeCell ref="J442:K442"/>
    <mergeCell ref="A439:D439"/>
    <mergeCell ref="E439:F439"/>
    <mergeCell ref="H439:I439"/>
    <mergeCell ref="J439:K439"/>
    <mergeCell ref="A440:D440"/>
    <mergeCell ref="E440:F440"/>
    <mergeCell ref="H440:I440"/>
    <mergeCell ref="J440:K440"/>
    <mergeCell ref="A437:D437"/>
    <mergeCell ref="E437:F437"/>
    <mergeCell ref="H437:I437"/>
    <mergeCell ref="J437:K437"/>
    <mergeCell ref="A438:D438"/>
    <mergeCell ref="E438:F438"/>
    <mergeCell ref="H438:I438"/>
    <mergeCell ref="J438:K438"/>
    <mergeCell ref="A435:D435"/>
    <mergeCell ref="E435:F435"/>
    <mergeCell ref="H435:I435"/>
    <mergeCell ref="J435:K435"/>
    <mergeCell ref="A436:D436"/>
    <mergeCell ref="E436:F436"/>
    <mergeCell ref="H436:I436"/>
    <mergeCell ref="J436:K436"/>
    <mergeCell ref="A433:D433"/>
    <mergeCell ref="E433:F433"/>
    <mergeCell ref="H433:I433"/>
    <mergeCell ref="J433:K433"/>
    <mergeCell ref="A434:D434"/>
    <mergeCell ref="E434:F434"/>
    <mergeCell ref="H434:I434"/>
    <mergeCell ref="J434:K434"/>
    <mergeCell ref="A431:D431"/>
    <mergeCell ref="E431:F431"/>
    <mergeCell ref="H431:I431"/>
    <mergeCell ref="J431:K431"/>
    <mergeCell ref="A432:D432"/>
    <mergeCell ref="E432:F432"/>
    <mergeCell ref="H432:I432"/>
    <mergeCell ref="J432:K432"/>
    <mergeCell ref="A429:D429"/>
    <mergeCell ref="E429:F429"/>
    <mergeCell ref="H429:I429"/>
    <mergeCell ref="J429:K429"/>
    <mergeCell ref="A430:D430"/>
    <mergeCell ref="E430:F430"/>
    <mergeCell ref="H430:I430"/>
    <mergeCell ref="J430:K430"/>
    <mergeCell ref="A427:D427"/>
    <mergeCell ref="E427:F427"/>
    <mergeCell ref="H427:I427"/>
    <mergeCell ref="J427:K427"/>
    <mergeCell ref="A428:D428"/>
    <mergeCell ref="E428:F428"/>
    <mergeCell ref="H428:I428"/>
    <mergeCell ref="J428:K428"/>
    <mergeCell ref="A425:D425"/>
    <mergeCell ref="E425:F425"/>
    <mergeCell ref="H425:I425"/>
    <mergeCell ref="J425:K425"/>
    <mergeCell ref="A426:D426"/>
    <mergeCell ref="E426:F426"/>
    <mergeCell ref="H426:I426"/>
    <mergeCell ref="J426:K426"/>
    <mergeCell ref="A423:D423"/>
    <mergeCell ref="E423:F423"/>
    <mergeCell ref="H423:I423"/>
    <mergeCell ref="J423:K423"/>
    <mergeCell ref="A424:D424"/>
    <mergeCell ref="E424:F424"/>
    <mergeCell ref="H424:I424"/>
    <mergeCell ref="J424:K424"/>
    <mergeCell ref="A421:D421"/>
    <mergeCell ref="E421:F421"/>
    <mergeCell ref="H421:I421"/>
    <mergeCell ref="J421:K421"/>
    <mergeCell ref="A422:D422"/>
    <mergeCell ref="E422:F422"/>
    <mergeCell ref="H422:I422"/>
    <mergeCell ref="J422:K422"/>
    <mergeCell ref="A419:D419"/>
    <mergeCell ref="E419:F419"/>
    <mergeCell ref="H419:I419"/>
    <mergeCell ref="J419:K419"/>
    <mergeCell ref="A420:D420"/>
    <mergeCell ref="E420:F420"/>
    <mergeCell ref="H420:I420"/>
    <mergeCell ref="J420:K420"/>
    <mergeCell ref="A417:D417"/>
    <mergeCell ref="E417:F417"/>
    <mergeCell ref="H417:I417"/>
    <mergeCell ref="J417:K417"/>
    <mergeCell ref="A418:D418"/>
    <mergeCell ref="E418:F418"/>
    <mergeCell ref="H418:I418"/>
    <mergeCell ref="J418:K418"/>
    <mergeCell ref="A414:M414"/>
    <mergeCell ref="A415:D415"/>
    <mergeCell ref="E415:F415"/>
    <mergeCell ref="H415:I415"/>
    <mergeCell ref="J415:K415"/>
    <mergeCell ref="A416:D416"/>
    <mergeCell ref="E416:F416"/>
    <mergeCell ref="H416:I416"/>
    <mergeCell ref="J416:K416"/>
    <mergeCell ref="A412:A413"/>
    <mergeCell ref="B412:M412"/>
    <mergeCell ref="D413:E413"/>
    <mergeCell ref="F413:H413"/>
    <mergeCell ref="I413:J413"/>
    <mergeCell ref="K413:M413"/>
    <mergeCell ref="A179:G179"/>
    <mergeCell ref="A212:G212"/>
    <mergeCell ref="A245:G245"/>
    <mergeCell ref="A278:G278"/>
    <mergeCell ref="A311:G311"/>
    <mergeCell ref="A344:G344"/>
    <mergeCell ref="A49:A50"/>
    <mergeCell ref="B49:G49"/>
    <mergeCell ref="A51:G51"/>
    <mergeCell ref="A83:G83"/>
    <mergeCell ref="A115:G115"/>
    <mergeCell ref="A147:G147"/>
  </mergeCells>
  <hyperlinks>
    <hyperlink ref="A41" r:id="rId1" tooltip="Page 2" display="http://www.ksh.hu/docs/eng/xstadat/xstadat_annual/i_ogt003b.html" xr:uid="{9322DD2B-2D05-4FFE-AC31-2CCE5C18A4CA}"/>
    <hyperlink ref="A42" r:id="rId2" tooltip="Page 3" display="http://www.ksh.hu/docs/eng/xstadat/xstadat_annual/i_ogt003c.html" xr:uid="{37393B15-CAAD-40A6-9273-ADA37A920012}"/>
    <hyperlink ref="A43" r:id="rId3" tooltip="Page 4" display="http://www.ksh.hu/docs/eng/xstadat/xstadat_annual/i_ogt003d.html" xr:uid="{1276BD72-5CCC-49FC-831D-8B4398D26B25}"/>
    <hyperlink ref="A44" r:id="rId4" tooltip="Page 5" display="http://www.ksh.hu/docs/eng/xstadat/xstadat_annual/i_ogt003e.html" xr:uid="{0AAD9B97-8B5E-4AF1-87BB-C2E436293B14}"/>
    <hyperlink ref="A377" r:id="rId5" display="http://www.ksh.hu/stadat_annual_4_5" xr:uid="{3D3B4E29-ADA5-4DCB-96C6-0A86B2323DE7}"/>
    <hyperlink ref="A406" r:id="rId6" tooltip="Page 2" display="http://www.ksh.hu/docs/eng/xstadat/xstadat_annual/i_ogt003b.html" xr:uid="{8472037B-5FCC-4E7E-8217-6DDC99208334}"/>
    <hyperlink ref="A407" r:id="rId7" tooltip="Page 3" display="http://www.ksh.hu/docs/eng/xstadat/xstadat_annual/i_ogt003c.html" xr:uid="{D28266FE-BC54-49D2-BE07-A7005B5EF5C2}"/>
    <hyperlink ref="A408" r:id="rId8" tooltip="Page 4" display="http://www.ksh.hu/docs/eng/xstadat/xstadat_annual/i_ogt003d.html" xr:uid="{62D9F9FC-1C1C-4048-B6EA-9D4FFB43D154}"/>
    <hyperlink ref="A409" r:id="rId9" tooltip="Page 5" display="http://www.ksh.hu/docs/eng/xstadat/xstadat_annual/i_ogt003e.html" xr:uid="{0150B218-F217-4F08-89A5-7107EFFACEF8}"/>
    <hyperlink ref="A741" r:id="rId10" display="http://www.ksh.hu/stadat_annual_4_5" xr:uid="{C4F42F4A-D643-4FA6-856C-77D85CD8A7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6E5E2-4B0B-40C2-9CEE-3D3ACA5F18EA}">
  <dimension ref="C1:Y16"/>
  <sheetViews>
    <sheetView tabSelected="1" workbookViewId="0"/>
  </sheetViews>
  <sheetFormatPr defaultRowHeight="14.5" x14ac:dyDescent="0.35"/>
  <cols>
    <col min="25" max="25" width="18.81640625" bestFit="1" customWidth="1"/>
  </cols>
  <sheetData>
    <row r="1" spans="3:25" ht="15.5" x14ac:dyDescent="0.35">
      <c r="C1" s="20">
        <v>2018</v>
      </c>
      <c r="D1" s="20"/>
      <c r="P1" t="s">
        <v>342</v>
      </c>
      <c r="Q1">
        <v>0</v>
      </c>
      <c r="R1">
        <v>0</v>
      </c>
      <c r="S1">
        <v>0</v>
      </c>
      <c r="T1">
        <v>0</v>
      </c>
      <c r="U1">
        <v>0</v>
      </c>
    </row>
    <row r="2" spans="3:25" s="1" customFormat="1" ht="87" x14ac:dyDescent="0.35">
      <c r="C2" s="1" t="str">
        <f>Munka1!A412</f>
        <v>Countriesa</v>
      </c>
      <c r="D2" s="1" t="s">
        <v>341</v>
      </c>
      <c r="E2" s="1" t="s">
        <v>5</v>
      </c>
      <c r="F2" s="1" t="s">
        <v>6</v>
      </c>
      <c r="G2" s="1" t="s">
        <v>7</v>
      </c>
      <c r="H2" s="1" t="s">
        <v>8</v>
      </c>
      <c r="I2" s="1" t="s">
        <v>10</v>
      </c>
      <c r="J2" s="1" t="str">
        <f>C2</f>
        <v>Countriesa</v>
      </c>
      <c r="K2" s="1" t="str">
        <f>E2</f>
        <v>sample size, pieces</v>
      </c>
      <c r="L2" s="1" t="str">
        <f t="shared" ref="L2:O2" si="0">F2</f>
        <v>number of inbound trips, thousands</v>
      </c>
      <c r="M2" s="1" t="str">
        <f t="shared" si="0"/>
        <v>length of stay of visitors, thousand days</v>
      </c>
      <c r="N2" s="1" t="str">
        <f t="shared" si="0"/>
        <v>expenditures of visitors, million HUF</v>
      </c>
      <c r="O2" s="1" t="str">
        <f t="shared" si="0"/>
        <v>expenditures per day per person, thousand HUF</v>
      </c>
      <c r="P2" s="1" t="str">
        <f>C2</f>
        <v>Countriesa</v>
      </c>
      <c r="Q2" s="1" t="str">
        <f>K2</f>
        <v>sample size, pieces</v>
      </c>
      <c r="R2" s="1" t="str">
        <f t="shared" ref="R2:U2" si="1">L2</f>
        <v>number of inbound trips, thousands</v>
      </c>
      <c r="S2" s="1" t="str">
        <f t="shared" si="1"/>
        <v>length of stay of visitors, thousand days</v>
      </c>
      <c r="T2" s="1" t="str">
        <f t="shared" si="1"/>
        <v>expenditures of visitors, million HUF</v>
      </c>
      <c r="U2" s="1" t="str">
        <f t="shared" si="1"/>
        <v>expenditures per day per person, thousand HUF</v>
      </c>
      <c r="V2" s="1" t="s">
        <v>343</v>
      </c>
      <c r="W2" s="1" t="s">
        <v>451</v>
      </c>
      <c r="X2" s="1" t="s">
        <v>452</v>
      </c>
      <c r="Y2" s="1" t="s">
        <v>453</v>
      </c>
    </row>
    <row r="3" spans="3:25" ht="15.5" x14ac:dyDescent="0.35">
      <c r="C3" s="20" t="s">
        <v>11</v>
      </c>
      <c r="D3" s="20">
        <v>8773</v>
      </c>
      <c r="E3" s="21">
        <v>5749</v>
      </c>
      <c r="F3" s="21">
        <v>7241</v>
      </c>
      <c r="G3" s="21">
        <v>7241</v>
      </c>
      <c r="H3" s="21">
        <v>139368</v>
      </c>
      <c r="I3" s="20">
        <v>19.2</v>
      </c>
      <c r="J3" s="1" t="str">
        <f>C3</f>
        <v>Austria</v>
      </c>
      <c r="K3">
        <f>E3/$D3</f>
        <v>0.65530605266157527</v>
      </c>
      <c r="L3">
        <f t="shared" ref="L3:O4" si="2">F3/$D3</f>
        <v>0.8253733044568563</v>
      </c>
      <c r="M3">
        <f t="shared" si="2"/>
        <v>0.8253733044568563</v>
      </c>
      <c r="N3">
        <f t="shared" si="2"/>
        <v>15.886013906303431</v>
      </c>
      <c r="O3">
        <f t="shared" si="2"/>
        <v>2.1885329989741252E-3</v>
      </c>
      <c r="P3" s="1" t="str">
        <f t="shared" ref="P3:P16" si="3">C3</f>
        <v>Austria</v>
      </c>
      <c r="Q3">
        <f>RANK(K3,K$3:K$16,Q$1)</f>
        <v>3</v>
      </c>
      <c r="R3">
        <f t="shared" ref="R3:U3" si="4">RANK(L3,L$3:L$16,R$1)</f>
        <v>2</v>
      </c>
      <c r="S3">
        <f t="shared" si="4"/>
        <v>2</v>
      </c>
      <c r="T3">
        <f t="shared" si="4"/>
        <v>2</v>
      </c>
      <c r="U3">
        <f t="shared" si="4"/>
        <v>2</v>
      </c>
      <c r="V3">
        <v>1000</v>
      </c>
      <c r="W3">
        <f>Munka4!G56</f>
        <v>1027.8</v>
      </c>
      <c r="X3">
        <f>RANK(W3,W$3:W$16,0)</f>
        <v>2</v>
      </c>
      <c r="Y3" t="str">
        <f>C3</f>
        <v>Austria</v>
      </c>
    </row>
    <row r="4" spans="3:25" ht="15.5" x14ac:dyDescent="0.35">
      <c r="C4" s="20" t="s">
        <v>14</v>
      </c>
      <c r="D4" s="20">
        <v>7102</v>
      </c>
      <c r="E4" s="20">
        <v>208</v>
      </c>
      <c r="F4" s="21">
        <v>1102</v>
      </c>
      <c r="G4" s="21">
        <v>1102</v>
      </c>
      <c r="H4" s="21">
        <v>10320</v>
      </c>
      <c r="I4" s="20">
        <v>9.4</v>
      </c>
      <c r="J4" s="1" t="str">
        <f t="shared" ref="J4:J16" si="5">C4</f>
        <v>Bulgaria</v>
      </c>
      <c r="K4">
        <f>E4/$D4</f>
        <v>2.9287524640946212E-2</v>
      </c>
      <c r="L4">
        <f t="shared" si="2"/>
        <v>0.15516755843424387</v>
      </c>
      <c r="M4">
        <f t="shared" si="2"/>
        <v>0.15516755843424387</v>
      </c>
      <c r="N4">
        <f t="shared" si="2"/>
        <v>1.4531117994931004</v>
      </c>
      <c r="O4">
        <f>I4/$D4</f>
        <v>1.3235708251196846E-3</v>
      </c>
      <c r="P4" s="1" t="str">
        <f t="shared" si="3"/>
        <v>Bulgaria</v>
      </c>
      <c r="Q4">
        <f t="shared" ref="Q4:Q16" si="6">RANK(K4,K$3:K$16,Q$1)</f>
        <v>9</v>
      </c>
      <c r="R4">
        <f t="shared" ref="R4:R16" si="7">RANK(L4,L$3:L$16,R$1)</f>
        <v>7</v>
      </c>
      <c r="S4">
        <f t="shared" ref="S4:S16" si="8">RANK(M4,M$3:M$16,S$1)</f>
        <v>7</v>
      </c>
      <c r="T4">
        <f t="shared" ref="T4:T16" si="9">RANK(N4,N$3:N$16,T$1)</f>
        <v>7</v>
      </c>
      <c r="U4">
        <f t="shared" ref="U4:U16" si="10">RANK(O4,O$3:O$16,U$1)</f>
        <v>6</v>
      </c>
      <c r="V4">
        <v>1000</v>
      </c>
      <c r="W4">
        <f>Munka4!G57</f>
        <v>1000.9</v>
      </c>
      <c r="X4">
        <f t="shared" ref="X4:X16" si="11">RANK(W4,W$3:W$16,0)</f>
        <v>7</v>
      </c>
      <c r="Y4" t="str">
        <f t="shared" ref="Y4:Y16" si="12">C4</f>
        <v>Bulgaria</v>
      </c>
    </row>
    <row r="5" spans="3:25" ht="31" x14ac:dyDescent="0.35">
      <c r="C5" s="20" t="s">
        <v>15</v>
      </c>
      <c r="D5" s="20">
        <v>10580</v>
      </c>
      <c r="E5" s="20">
        <v>618</v>
      </c>
      <c r="F5" s="21">
        <v>1014</v>
      </c>
      <c r="G5" s="21">
        <v>1014</v>
      </c>
      <c r="H5" s="21">
        <v>6038</v>
      </c>
      <c r="I5" s="20">
        <v>6</v>
      </c>
      <c r="J5" s="1" t="str">
        <f t="shared" si="5"/>
        <v>Czech Republic</v>
      </c>
      <c r="K5">
        <f t="shared" ref="K5:K16" si="13">E5/$D5</f>
        <v>5.8412098298676746E-2</v>
      </c>
      <c r="L5">
        <f t="shared" ref="L5:L16" si="14">F5/$D5</f>
        <v>9.5841209829867671E-2</v>
      </c>
      <c r="M5">
        <f t="shared" ref="M5:M16" si="15">G5/$D5</f>
        <v>9.5841209829867671E-2</v>
      </c>
      <c r="N5">
        <f t="shared" ref="N5:N16" si="16">H5/$D5</f>
        <v>0.57069943289224956</v>
      </c>
      <c r="O5">
        <f t="shared" ref="O5:O16" si="17">I5/$D5</f>
        <v>5.6710775047258974E-4</v>
      </c>
      <c r="P5" s="1" t="str">
        <f t="shared" si="3"/>
        <v>Czech Republic</v>
      </c>
      <c r="Q5">
        <f t="shared" si="6"/>
        <v>7</v>
      </c>
      <c r="R5">
        <f t="shared" si="7"/>
        <v>8</v>
      </c>
      <c r="S5">
        <f t="shared" si="8"/>
        <v>8</v>
      </c>
      <c r="T5">
        <f t="shared" si="9"/>
        <v>9</v>
      </c>
      <c r="U5">
        <f t="shared" si="10"/>
        <v>8</v>
      </c>
      <c r="V5">
        <v>1000</v>
      </c>
      <c r="W5">
        <f>Munka4!G58</f>
        <v>996.9</v>
      </c>
      <c r="X5">
        <f t="shared" si="11"/>
        <v>8</v>
      </c>
      <c r="Y5" t="str">
        <f t="shared" si="12"/>
        <v>Czech Republic</v>
      </c>
    </row>
    <row r="6" spans="3:25" ht="15.5" x14ac:dyDescent="0.35">
      <c r="C6" s="20" t="s">
        <v>25</v>
      </c>
      <c r="D6" s="20">
        <v>67190</v>
      </c>
      <c r="E6" s="20">
        <v>26</v>
      </c>
      <c r="F6" s="20">
        <v>100</v>
      </c>
      <c r="G6" s="20">
        <v>100</v>
      </c>
      <c r="H6" s="20">
        <v>467</v>
      </c>
      <c r="I6" s="20">
        <v>4.7</v>
      </c>
      <c r="J6" s="1" t="str">
        <f t="shared" si="5"/>
        <v>France</v>
      </c>
      <c r="K6">
        <f t="shared" si="13"/>
        <v>3.8696234558714096E-4</v>
      </c>
      <c r="L6">
        <f t="shared" si="14"/>
        <v>1.488316713796696E-3</v>
      </c>
      <c r="M6">
        <f t="shared" si="15"/>
        <v>1.488316713796696E-3</v>
      </c>
      <c r="N6">
        <f t="shared" si="16"/>
        <v>6.95043905343057E-3</v>
      </c>
      <c r="O6">
        <f t="shared" si="17"/>
        <v>6.9950885548444706E-5</v>
      </c>
      <c r="P6" s="1" t="str">
        <f t="shared" si="3"/>
        <v>France</v>
      </c>
      <c r="Q6">
        <f t="shared" si="6"/>
        <v>14</v>
      </c>
      <c r="R6">
        <f t="shared" si="7"/>
        <v>14</v>
      </c>
      <c r="S6">
        <f t="shared" si="8"/>
        <v>14</v>
      </c>
      <c r="T6">
        <f t="shared" si="9"/>
        <v>14</v>
      </c>
      <c r="U6">
        <f t="shared" si="10"/>
        <v>14</v>
      </c>
      <c r="V6">
        <v>1000</v>
      </c>
      <c r="W6">
        <f>Munka4!G59</f>
        <v>966.9</v>
      </c>
      <c r="X6">
        <f t="shared" si="11"/>
        <v>14</v>
      </c>
      <c r="Y6" t="str">
        <f t="shared" si="12"/>
        <v>France</v>
      </c>
    </row>
    <row r="7" spans="3:25" ht="31" x14ac:dyDescent="0.35">
      <c r="C7" s="20" t="s">
        <v>30</v>
      </c>
      <c r="D7" s="20">
        <v>17080</v>
      </c>
      <c r="E7" s="20">
        <v>51</v>
      </c>
      <c r="F7" s="20">
        <v>58</v>
      </c>
      <c r="G7" s="20">
        <v>58</v>
      </c>
      <c r="H7" s="20">
        <v>421</v>
      </c>
      <c r="I7" s="20">
        <v>7.3</v>
      </c>
      <c r="J7" s="1" t="str">
        <f t="shared" si="5"/>
        <v>Netherlands</v>
      </c>
      <c r="K7">
        <f t="shared" si="13"/>
        <v>2.9859484777517565E-3</v>
      </c>
      <c r="L7">
        <f t="shared" si="14"/>
        <v>3.3957845433255271E-3</v>
      </c>
      <c r="M7">
        <f t="shared" si="15"/>
        <v>3.3957845433255271E-3</v>
      </c>
      <c r="N7">
        <f t="shared" si="16"/>
        <v>2.4648711943793911E-2</v>
      </c>
      <c r="O7">
        <f t="shared" si="17"/>
        <v>4.2740046838407494E-4</v>
      </c>
      <c r="P7" s="1" t="str">
        <f t="shared" si="3"/>
        <v>Netherlands</v>
      </c>
      <c r="R7">
        <f t="shared" si="7"/>
        <v>13</v>
      </c>
      <c r="S7">
        <f t="shared" si="8"/>
        <v>13</v>
      </c>
      <c r="T7">
        <f t="shared" si="9"/>
        <v>13</v>
      </c>
      <c r="U7">
        <f t="shared" si="10"/>
        <v>10</v>
      </c>
      <c r="V7">
        <v>1000</v>
      </c>
      <c r="W7">
        <f>Munka4!G60</f>
        <v>974.9</v>
      </c>
      <c r="X7">
        <f t="shared" si="11"/>
        <v>13</v>
      </c>
      <c r="Y7" t="str">
        <f t="shared" si="12"/>
        <v>Netherlands</v>
      </c>
    </row>
    <row r="8" spans="3:25" ht="15.5" x14ac:dyDescent="0.35">
      <c r="C8" s="20" t="s">
        <v>54</v>
      </c>
      <c r="D8" s="20">
        <v>4154</v>
      </c>
      <c r="E8" s="21">
        <v>2168</v>
      </c>
      <c r="F8" s="20">
        <v>935</v>
      </c>
      <c r="G8" s="20">
        <v>935</v>
      </c>
      <c r="H8" s="21">
        <v>5893</v>
      </c>
      <c r="I8" s="20">
        <v>6.3</v>
      </c>
      <c r="J8" s="1" t="str">
        <f t="shared" si="5"/>
        <v>Croatia</v>
      </c>
      <c r="K8">
        <f t="shared" si="13"/>
        <v>0.52190659605199807</v>
      </c>
      <c r="L8">
        <f t="shared" si="14"/>
        <v>0.22508425613866154</v>
      </c>
      <c r="M8">
        <f t="shared" si="15"/>
        <v>0.22508425613866154</v>
      </c>
      <c r="N8">
        <f t="shared" si="16"/>
        <v>1.4186326432354357</v>
      </c>
      <c r="O8">
        <f t="shared" si="17"/>
        <v>1.516610495907559E-3</v>
      </c>
      <c r="P8" s="1" t="str">
        <f t="shared" si="3"/>
        <v>Croatia</v>
      </c>
      <c r="Q8">
        <f t="shared" si="6"/>
        <v>4</v>
      </c>
      <c r="R8">
        <f t="shared" si="7"/>
        <v>5</v>
      </c>
      <c r="S8">
        <f t="shared" si="8"/>
        <v>5</v>
      </c>
      <c r="T8">
        <f t="shared" si="9"/>
        <v>8</v>
      </c>
      <c r="U8">
        <f t="shared" si="10"/>
        <v>5</v>
      </c>
      <c r="V8">
        <v>1000</v>
      </c>
      <c r="W8">
        <f>Munka4!G61</f>
        <v>1009.8</v>
      </c>
      <c r="X8">
        <f t="shared" si="11"/>
        <v>6</v>
      </c>
      <c r="Y8" t="str">
        <f t="shared" si="12"/>
        <v>Croatia</v>
      </c>
    </row>
    <row r="9" spans="3:25" ht="15.5" x14ac:dyDescent="0.35">
      <c r="C9" s="20" t="s">
        <v>35</v>
      </c>
      <c r="D9" s="20">
        <v>38430</v>
      </c>
      <c r="E9" s="20">
        <v>473</v>
      </c>
      <c r="F9" s="21">
        <v>1892</v>
      </c>
      <c r="G9" s="21">
        <v>1892</v>
      </c>
      <c r="H9" s="21">
        <v>9666</v>
      </c>
      <c r="I9" s="20">
        <v>5.0999999999999996</v>
      </c>
      <c r="J9" s="1" t="str">
        <f t="shared" si="5"/>
        <v>Poland</v>
      </c>
      <c r="K9">
        <f t="shared" si="13"/>
        <v>1.2308092635961488E-2</v>
      </c>
      <c r="L9">
        <f t="shared" si="14"/>
        <v>4.9232370543845952E-2</v>
      </c>
      <c r="M9">
        <f t="shared" si="15"/>
        <v>4.9232370543845952E-2</v>
      </c>
      <c r="N9">
        <f t="shared" si="16"/>
        <v>0.25152224824355973</v>
      </c>
      <c r="O9">
        <f t="shared" si="17"/>
        <v>1.327088212334114E-4</v>
      </c>
      <c r="P9" s="1" t="str">
        <f t="shared" si="3"/>
        <v>Poland</v>
      </c>
      <c r="Q9">
        <f t="shared" si="6"/>
        <v>10</v>
      </c>
      <c r="R9">
        <f t="shared" si="7"/>
        <v>9</v>
      </c>
      <c r="S9">
        <f t="shared" si="8"/>
        <v>9</v>
      </c>
      <c r="T9">
        <f t="shared" si="9"/>
        <v>10</v>
      </c>
      <c r="U9">
        <f t="shared" si="10"/>
        <v>12</v>
      </c>
      <c r="V9">
        <v>1000</v>
      </c>
      <c r="W9">
        <f>Munka4!G62</f>
        <v>986.9</v>
      </c>
      <c r="X9">
        <f t="shared" si="11"/>
        <v>10</v>
      </c>
      <c r="Y9" t="str">
        <f t="shared" si="12"/>
        <v>Poland</v>
      </c>
    </row>
    <row r="10" spans="3:25" ht="31" x14ac:dyDescent="0.35">
      <c r="C10" s="20" t="s">
        <v>36</v>
      </c>
      <c r="D10" s="20">
        <v>82790</v>
      </c>
      <c r="E10" s="20">
        <v>889</v>
      </c>
      <c r="F10" s="21">
        <v>1082</v>
      </c>
      <c r="G10" s="21">
        <v>1082</v>
      </c>
      <c r="H10" s="21">
        <v>8552</v>
      </c>
      <c r="I10" s="20">
        <v>7.9</v>
      </c>
      <c r="J10" s="1" t="str">
        <f t="shared" si="5"/>
        <v>Germany</v>
      </c>
      <c r="K10">
        <f t="shared" si="13"/>
        <v>1.0738011837178403E-2</v>
      </c>
      <c r="L10">
        <f t="shared" si="14"/>
        <v>1.3069211257398237E-2</v>
      </c>
      <c r="M10">
        <f t="shared" si="15"/>
        <v>1.3069211257398237E-2</v>
      </c>
      <c r="N10">
        <f t="shared" si="16"/>
        <v>0.10329749969803116</v>
      </c>
      <c r="O10">
        <f t="shared" si="17"/>
        <v>9.5422152433868827E-5</v>
      </c>
      <c r="P10" s="1" t="str">
        <f t="shared" si="3"/>
        <v>Germany</v>
      </c>
      <c r="Q10">
        <f t="shared" si="6"/>
        <v>11</v>
      </c>
      <c r="R10">
        <f t="shared" si="7"/>
        <v>11</v>
      </c>
      <c r="S10">
        <f t="shared" si="8"/>
        <v>11</v>
      </c>
      <c r="T10">
        <f t="shared" si="9"/>
        <v>11</v>
      </c>
      <c r="U10">
        <f t="shared" si="10"/>
        <v>13</v>
      </c>
      <c r="V10">
        <v>1000</v>
      </c>
      <c r="W10">
        <f>Munka4!G63</f>
        <v>979.9</v>
      </c>
      <c r="X10">
        <f t="shared" si="11"/>
        <v>11</v>
      </c>
      <c r="Y10" t="str">
        <f t="shared" si="12"/>
        <v>Germany</v>
      </c>
    </row>
    <row r="11" spans="3:25" ht="15.5" x14ac:dyDescent="0.35">
      <c r="C11" s="20" t="s">
        <v>37</v>
      </c>
      <c r="D11" s="20">
        <v>60590</v>
      </c>
      <c r="E11" s="20">
        <v>183</v>
      </c>
      <c r="F11" s="20">
        <v>211</v>
      </c>
      <c r="G11" s="20">
        <v>211</v>
      </c>
      <c r="H11" s="21">
        <v>2514</v>
      </c>
      <c r="I11" s="20">
        <v>11.9</v>
      </c>
      <c r="J11" s="1" t="str">
        <f t="shared" si="5"/>
        <v>Italy</v>
      </c>
      <c r="K11">
        <f t="shared" si="13"/>
        <v>3.0203003796005941E-3</v>
      </c>
      <c r="L11">
        <f t="shared" si="14"/>
        <v>3.482422842053144E-3</v>
      </c>
      <c r="M11">
        <f t="shared" si="15"/>
        <v>3.482422842053144E-3</v>
      </c>
      <c r="N11">
        <f t="shared" si="16"/>
        <v>4.1491995378775376E-2</v>
      </c>
      <c r="O11">
        <f t="shared" si="17"/>
        <v>1.9640204654233372E-4</v>
      </c>
      <c r="P11" s="1" t="str">
        <f t="shared" si="3"/>
        <v>Italy</v>
      </c>
      <c r="Q11">
        <f t="shared" si="6"/>
        <v>12</v>
      </c>
      <c r="R11">
        <f t="shared" si="7"/>
        <v>12</v>
      </c>
      <c r="S11">
        <f t="shared" si="8"/>
        <v>12</v>
      </c>
      <c r="T11">
        <f t="shared" si="9"/>
        <v>12</v>
      </c>
      <c r="U11">
        <f t="shared" si="10"/>
        <v>11</v>
      </c>
      <c r="V11">
        <v>1000</v>
      </c>
      <c r="W11">
        <f>Munka4!G64</f>
        <v>977.9</v>
      </c>
      <c r="X11">
        <f t="shared" si="11"/>
        <v>12</v>
      </c>
      <c r="Y11" t="str">
        <f t="shared" si="12"/>
        <v>Italy</v>
      </c>
    </row>
    <row r="12" spans="3:25" ht="15.5" x14ac:dyDescent="0.35">
      <c r="C12" s="28" t="s">
        <v>38</v>
      </c>
      <c r="D12" s="28">
        <v>19640</v>
      </c>
      <c r="E12" s="27">
        <v>5299</v>
      </c>
      <c r="F12" s="27">
        <v>9796</v>
      </c>
      <c r="G12" s="27">
        <v>9796</v>
      </c>
      <c r="H12" s="27">
        <v>100009</v>
      </c>
      <c r="I12" s="28">
        <v>10.199999999999999</v>
      </c>
      <c r="J12" s="1" t="str">
        <f t="shared" si="5"/>
        <v>Romania</v>
      </c>
      <c r="K12">
        <f t="shared" si="13"/>
        <v>0.26980651731160898</v>
      </c>
      <c r="L12">
        <f t="shared" si="14"/>
        <v>0.49877800407331974</v>
      </c>
      <c r="M12">
        <f t="shared" si="15"/>
        <v>0.49877800407331974</v>
      </c>
      <c r="N12">
        <f t="shared" si="16"/>
        <v>5.0921079429735236</v>
      </c>
      <c r="O12">
        <f t="shared" si="17"/>
        <v>5.1934826883910385E-4</v>
      </c>
      <c r="P12" s="1" t="str">
        <f t="shared" si="3"/>
        <v>Romania</v>
      </c>
      <c r="Q12">
        <f t="shared" si="6"/>
        <v>6</v>
      </c>
      <c r="R12">
        <f t="shared" si="7"/>
        <v>3</v>
      </c>
      <c r="S12">
        <f t="shared" si="8"/>
        <v>3</v>
      </c>
      <c r="T12">
        <f t="shared" si="9"/>
        <v>4</v>
      </c>
      <c r="U12">
        <f t="shared" si="10"/>
        <v>9</v>
      </c>
      <c r="V12">
        <v>1000</v>
      </c>
      <c r="W12">
        <f>Munka4!G65</f>
        <v>1011.8</v>
      </c>
      <c r="X12">
        <f t="shared" si="11"/>
        <v>5</v>
      </c>
      <c r="Y12" t="str">
        <f t="shared" si="12"/>
        <v>Romania</v>
      </c>
    </row>
    <row r="13" spans="3:25" ht="15.5" x14ac:dyDescent="0.35">
      <c r="C13" s="20" t="s">
        <v>47</v>
      </c>
      <c r="D13" s="20">
        <v>5435</v>
      </c>
      <c r="E13" s="21">
        <v>8079</v>
      </c>
      <c r="F13" s="21">
        <v>9272</v>
      </c>
      <c r="G13" s="21">
        <v>9272</v>
      </c>
      <c r="H13" s="21">
        <v>91971</v>
      </c>
      <c r="I13" s="20">
        <v>9.9</v>
      </c>
      <c r="J13" s="1" t="str">
        <f t="shared" si="5"/>
        <v>Slovakia</v>
      </c>
      <c r="K13">
        <f t="shared" si="13"/>
        <v>1.4864765409383625</v>
      </c>
      <c r="L13">
        <f t="shared" si="14"/>
        <v>1.7059797608095677</v>
      </c>
      <c r="M13">
        <f t="shared" si="15"/>
        <v>1.7059797608095677</v>
      </c>
      <c r="N13">
        <f t="shared" si="16"/>
        <v>16.92198712051518</v>
      </c>
      <c r="O13">
        <f t="shared" si="17"/>
        <v>1.8215271389144434E-3</v>
      </c>
      <c r="P13" s="1" t="str">
        <f t="shared" si="3"/>
        <v>Slovakia</v>
      </c>
      <c r="Q13">
        <f t="shared" si="6"/>
        <v>1</v>
      </c>
      <c r="R13">
        <f t="shared" si="7"/>
        <v>1</v>
      </c>
      <c r="S13">
        <f t="shared" si="8"/>
        <v>1</v>
      </c>
      <c r="T13">
        <f t="shared" si="9"/>
        <v>1</v>
      </c>
      <c r="U13">
        <f t="shared" si="10"/>
        <v>3</v>
      </c>
      <c r="V13">
        <v>1000</v>
      </c>
      <c r="W13">
        <f>Munka4!G66</f>
        <v>1029.8</v>
      </c>
      <c r="X13">
        <f t="shared" si="11"/>
        <v>1</v>
      </c>
      <c r="Y13" t="str">
        <f t="shared" si="12"/>
        <v>Slovakia</v>
      </c>
    </row>
    <row r="14" spans="3:25" ht="15.5" x14ac:dyDescent="0.35">
      <c r="C14" s="20" t="s">
        <v>48</v>
      </c>
      <c r="D14" s="20">
        <v>2066</v>
      </c>
      <c r="E14" s="21">
        <v>1505</v>
      </c>
      <c r="F14" s="20">
        <v>374</v>
      </c>
      <c r="G14" s="20">
        <v>374</v>
      </c>
      <c r="H14" s="21">
        <v>3554</v>
      </c>
      <c r="I14" s="20">
        <v>9.5</v>
      </c>
      <c r="J14" s="1" t="str">
        <f t="shared" si="5"/>
        <v>Slovenia</v>
      </c>
      <c r="K14">
        <f t="shared" si="13"/>
        <v>0.72846079380445306</v>
      </c>
      <c r="L14">
        <f t="shared" si="14"/>
        <v>0.18102613746369797</v>
      </c>
      <c r="M14">
        <f t="shared" si="15"/>
        <v>0.18102613746369797</v>
      </c>
      <c r="N14">
        <f t="shared" si="16"/>
        <v>1.7202323330106486</v>
      </c>
      <c r="O14">
        <f t="shared" si="17"/>
        <v>4.5982575024201356E-3</v>
      </c>
      <c r="P14" s="1" t="str">
        <f t="shared" si="3"/>
        <v>Slovenia</v>
      </c>
      <c r="Q14">
        <f t="shared" si="6"/>
        <v>2</v>
      </c>
      <c r="R14">
        <f t="shared" si="7"/>
        <v>6</v>
      </c>
      <c r="S14">
        <f t="shared" si="8"/>
        <v>6</v>
      </c>
      <c r="T14">
        <f t="shared" si="9"/>
        <v>6</v>
      </c>
      <c r="U14">
        <f t="shared" si="10"/>
        <v>1</v>
      </c>
      <c r="V14">
        <v>1000</v>
      </c>
      <c r="W14">
        <f>Munka4!G67</f>
        <v>1022.8</v>
      </c>
      <c r="X14">
        <f t="shared" si="11"/>
        <v>3</v>
      </c>
      <c r="Y14" t="str">
        <f t="shared" si="12"/>
        <v>Slovenia</v>
      </c>
    </row>
    <row r="15" spans="3:25" ht="46.5" x14ac:dyDescent="0.35">
      <c r="C15" s="20" t="s">
        <v>55</v>
      </c>
      <c r="D15" s="20">
        <v>7022</v>
      </c>
      <c r="E15" s="21">
        <v>2295</v>
      </c>
      <c r="F15" s="21">
        <v>3134</v>
      </c>
      <c r="G15" s="21">
        <v>3134</v>
      </c>
      <c r="H15" s="21">
        <v>39171</v>
      </c>
      <c r="I15" s="20">
        <v>12.5</v>
      </c>
      <c r="J15" s="1" t="str">
        <f t="shared" si="5"/>
        <v>Serbia, Montenegro</v>
      </c>
      <c r="K15">
        <f t="shared" si="13"/>
        <v>0.3268299629735118</v>
      </c>
      <c r="L15">
        <f t="shared" si="14"/>
        <v>0.44631159213899174</v>
      </c>
      <c r="M15">
        <f t="shared" si="15"/>
        <v>0.44631159213899174</v>
      </c>
      <c r="N15">
        <f t="shared" si="16"/>
        <v>5.5783252634577041</v>
      </c>
      <c r="O15">
        <f t="shared" si="17"/>
        <v>1.7801196240387353E-3</v>
      </c>
      <c r="P15" s="1" t="str">
        <f t="shared" si="3"/>
        <v>Serbia, Montenegro</v>
      </c>
      <c r="Q15">
        <f t="shared" si="6"/>
        <v>5</v>
      </c>
      <c r="R15">
        <f t="shared" si="7"/>
        <v>4</v>
      </c>
      <c r="S15">
        <f t="shared" si="8"/>
        <v>4</v>
      </c>
      <c r="T15">
        <f t="shared" si="9"/>
        <v>3</v>
      </c>
      <c r="U15">
        <f t="shared" si="10"/>
        <v>4</v>
      </c>
      <c r="V15">
        <v>1000</v>
      </c>
      <c r="W15">
        <f>Munka4!G68</f>
        <v>1016.8</v>
      </c>
      <c r="X15">
        <f t="shared" si="11"/>
        <v>4</v>
      </c>
      <c r="Y15" t="str">
        <f t="shared" si="12"/>
        <v>Serbia, Montenegro</v>
      </c>
    </row>
    <row r="16" spans="3:25" ht="15.5" x14ac:dyDescent="0.35">
      <c r="C16" s="20" t="s">
        <v>57</v>
      </c>
      <c r="D16" s="20">
        <v>44830</v>
      </c>
      <c r="E16" s="21">
        <v>1648</v>
      </c>
      <c r="F16" s="21">
        <v>2014</v>
      </c>
      <c r="G16" s="21">
        <v>2014</v>
      </c>
      <c r="H16" s="21">
        <v>90630</v>
      </c>
      <c r="I16" s="20">
        <v>45</v>
      </c>
      <c r="J16" s="1" t="str">
        <f t="shared" si="5"/>
        <v>Ukraine</v>
      </c>
      <c r="K16">
        <f t="shared" si="13"/>
        <v>3.6761097479366497E-2</v>
      </c>
      <c r="L16">
        <f t="shared" si="14"/>
        <v>4.4925273254517062E-2</v>
      </c>
      <c r="M16">
        <f t="shared" si="15"/>
        <v>4.4925273254517062E-2</v>
      </c>
      <c r="N16">
        <f t="shared" si="16"/>
        <v>2.0216372964532678</v>
      </c>
      <c r="O16">
        <f t="shared" si="17"/>
        <v>1.0037921035021191E-3</v>
      </c>
      <c r="P16" s="1" t="str">
        <f t="shared" si="3"/>
        <v>Ukraine</v>
      </c>
      <c r="Q16">
        <f t="shared" si="6"/>
        <v>8</v>
      </c>
      <c r="R16">
        <f t="shared" si="7"/>
        <v>10</v>
      </c>
      <c r="S16">
        <f t="shared" si="8"/>
        <v>10</v>
      </c>
      <c r="T16">
        <f t="shared" si="9"/>
        <v>5</v>
      </c>
      <c r="U16">
        <f t="shared" si="10"/>
        <v>7</v>
      </c>
      <c r="V16">
        <v>1000</v>
      </c>
      <c r="W16">
        <f>Munka4!G69</f>
        <v>996.9</v>
      </c>
      <c r="X16">
        <f t="shared" si="11"/>
        <v>8</v>
      </c>
      <c r="Y16" t="str">
        <f t="shared" si="12"/>
        <v>Ukraine</v>
      </c>
    </row>
  </sheetData>
  <conditionalFormatting sqref="W3:W16">
    <cfRule type="colorScale" priority="4">
      <colorScale>
        <cfvo type="min"/>
        <cfvo type="percentile" val="50"/>
        <cfvo type="max"/>
        <color rgb="FF63BE7B"/>
        <color rgb="FFFFEB84"/>
        <color rgb="FFF8696B"/>
      </colorScale>
    </cfRule>
  </conditionalFormatting>
  <conditionalFormatting sqref="W3:W16">
    <cfRule type="colorScale" priority="3">
      <colorScale>
        <cfvo type="min"/>
        <cfvo type="percentile" val="50"/>
        <cfvo type="max"/>
        <color rgb="FFF8696B"/>
        <color rgb="FFFFEB84"/>
        <color rgb="FF63BE7B"/>
      </colorScale>
    </cfRule>
  </conditionalFormatting>
  <conditionalFormatting sqref="X3:X16">
    <cfRule type="colorScale" priority="2">
      <colorScale>
        <cfvo type="min"/>
        <cfvo type="percentile" val="50"/>
        <cfvo type="max"/>
        <color rgb="FF63BE7B"/>
        <color rgb="FFFFEB84"/>
        <color rgb="FFF8696B"/>
      </colorScale>
    </cfRule>
  </conditionalFormatting>
  <conditionalFormatting sqref="Q3:U6 Q8:U16 R7:U7">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531B-7C61-43EA-8536-33A496C30E2E}">
  <dimension ref="B3:N331"/>
  <sheetViews>
    <sheetView workbookViewId="0"/>
  </sheetViews>
  <sheetFormatPr defaultRowHeight="14.5" x14ac:dyDescent="0.35"/>
  <sheetData>
    <row r="3" spans="2:14" ht="15" x14ac:dyDescent="0.35">
      <c r="B3" s="38" t="s">
        <v>3</v>
      </c>
      <c r="C3" s="38" t="s">
        <v>4</v>
      </c>
      <c r="D3" s="38"/>
      <c r="E3" s="38"/>
      <c r="F3" s="38"/>
      <c r="G3" s="38"/>
      <c r="H3" s="38"/>
      <c r="I3" s="38"/>
      <c r="J3" s="38"/>
      <c r="K3" s="38"/>
      <c r="L3" s="38"/>
      <c r="M3" s="38"/>
      <c r="N3" s="38"/>
    </row>
    <row r="4" spans="2:14" ht="90" x14ac:dyDescent="0.35">
      <c r="B4" s="38"/>
      <c r="C4" s="19" t="s">
        <v>5</v>
      </c>
      <c r="D4" s="19" t="s">
        <v>6</v>
      </c>
      <c r="E4" s="38" t="s">
        <v>7</v>
      </c>
      <c r="F4" s="38"/>
      <c r="G4" s="38" t="s">
        <v>8</v>
      </c>
      <c r="H4" s="38"/>
      <c r="I4" s="38"/>
      <c r="J4" s="38" t="s">
        <v>9</v>
      </c>
      <c r="K4" s="38"/>
      <c r="L4" s="38" t="s">
        <v>10</v>
      </c>
      <c r="M4" s="38"/>
      <c r="N4" s="38"/>
    </row>
    <row r="5" spans="2:14" ht="15.5" x14ac:dyDescent="0.35">
      <c r="B5" s="41">
        <v>2009</v>
      </c>
      <c r="C5" s="41"/>
      <c r="D5" s="41"/>
      <c r="E5" s="41"/>
      <c r="F5" s="41"/>
      <c r="G5" s="41"/>
      <c r="H5" s="41"/>
      <c r="I5" s="41"/>
      <c r="J5" s="41"/>
      <c r="K5" s="41"/>
      <c r="L5" s="41"/>
      <c r="M5" s="41"/>
      <c r="N5" s="41"/>
    </row>
    <row r="6" spans="2:14" ht="15.5" x14ac:dyDescent="0.35">
      <c r="B6" s="41" t="s">
        <v>11</v>
      </c>
      <c r="C6" s="41"/>
      <c r="D6" s="41"/>
      <c r="E6" s="41"/>
      <c r="F6" s="42">
        <v>6838</v>
      </c>
      <c r="G6" s="42"/>
      <c r="H6" s="21">
        <v>5515</v>
      </c>
      <c r="I6" s="42">
        <v>5515</v>
      </c>
      <c r="J6" s="42"/>
      <c r="K6" s="42">
        <v>67905</v>
      </c>
      <c r="L6" s="42"/>
      <c r="M6" s="20">
        <v>1</v>
      </c>
      <c r="N6" s="20">
        <v>12.3</v>
      </c>
    </row>
    <row r="7" spans="2:14" ht="15.5" x14ac:dyDescent="0.35">
      <c r="B7" s="41" t="s">
        <v>13</v>
      </c>
      <c r="C7" s="41"/>
      <c r="D7" s="41"/>
      <c r="E7" s="41"/>
      <c r="F7" s="41">
        <v>126</v>
      </c>
      <c r="G7" s="41"/>
      <c r="H7" s="20">
        <v>55</v>
      </c>
      <c r="I7" s="41">
        <v>55</v>
      </c>
      <c r="J7" s="41"/>
      <c r="K7" s="41">
        <v>301</v>
      </c>
      <c r="L7" s="41"/>
      <c r="M7" s="20">
        <v>1</v>
      </c>
      <c r="N7" s="20">
        <v>5.5</v>
      </c>
    </row>
    <row r="8" spans="2:14" ht="15.5" x14ac:dyDescent="0.35">
      <c r="B8" s="41" t="s">
        <v>14</v>
      </c>
      <c r="C8" s="41"/>
      <c r="D8" s="41"/>
      <c r="E8" s="41"/>
      <c r="F8" s="41">
        <v>419</v>
      </c>
      <c r="G8" s="41"/>
      <c r="H8" s="21">
        <v>1183</v>
      </c>
      <c r="I8" s="42">
        <v>1183</v>
      </c>
      <c r="J8" s="42"/>
      <c r="K8" s="42">
        <v>7614</v>
      </c>
      <c r="L8" s="42"/>
      <c r="M8" s="20">
        <v>1</v>
      </c>
      <c r="N8" s="20">
        <v>6.4</v>
      </c>
    </row>
    <row r="9" spans="2:14" ht="15.5" x14ac:dyDescent="0.35">
      <c r="B9" s="41" t="s">
        <v>15</v>
      </c>
      <c r="C9" s="41"/>
      <c r="D9" s="41"/>
      <c r="E9" s="41"/>
      <c r="F9" s="42">
        <v>1004</v>
      </c>
      <c r="G9" s="42"/>
      <c r="H9" s="20">
        <v>827</v>
      </c>
      <c r="I9" s="41">
        <v>827</v>
      </c>
      <c r="J9" s="41"/>
      <c r="K9" s="42">
        <v>5241</v>
      </c>
      <c r="L9" s="42"/>
      <c r="M9" s="20">
        <v>1</v>
      </c>
      <c r="N9" s="20">
        <v>6.3</v>
      </c>
    </row>
    <row r="10" spans="2:14" ht="15.5" x14ac:dyDescent="0.35">
      <c r="B10" s="41" t="s">
        <v>16</v>
      </c>
      <c r="C10" s="41"/>
      <c r="D10" s="41"/>
      <c r="E10" s="41"/>
      <c r="F10" s="41">
        <v>2</v>
      </c>
      <c r="G10" s="41"/>
      <c r="H10" s="20" t="s">
        <v>17</v>
      </c>
      <c r="I10" s="41" t="s">
        <v>17</v>
      </c>
      <c r="J10" s="41"/>
      <c r="K10" s="41" t="s">
        <v>18</v>
      </c>
      <c r="L10" s="41"/>
      <c r="M10" s="20" t="s">
        <v>253</v>
      </c>
      <c r="N10" s="20" t="s">
        <v>254</v>
      </c>
    </row>
    <row r="11" spans="2:14" ht="15.5" x14ac:dyDescent="0.35">
      <c r="B11" s="41" t="s">
        <v>21</v>
      </c>
      <c r="C11" s="41"/>
      <c r="D11" s="41"/>
      <c r="E11" s="41"/>
      <c r="F11" s="41">
        <v>73</v>
      </c>
      <c r="G11" s="41"/>
      <c r="H11" s="20">
        <v>49</v>
      </c>
      <c r="I11" s="41">
        <v>49</v>
      </c>
      <c r="J11" s="41"/>
      <c r="K11" s="41">
        <v>678</v>
      </c>
      <c r="L11" s="41"/>
      <c r="M11" s="20">
        <v>1</v>
      </c>
      <c r="N11" s="20">
        <v>13.8</v>
      </c>
    </row>
    <row r="12" spans="2:14" ht="15.5" x14ac:dyDescent="0.35">
      <c r="B12" s="41" t="s">
        <v>22</v>
      </c>
      <c r="C12" s="41"/>
      <c r="D12" s="41"/>
      <c r="E12" s="41"/>
      <c r="F12" s="41">
        <v>6</v>
      </c>
      <c r="G12" s="41"/>
      <c r="H12" s="20" t="s">
        <v>18</v>
      </c>
      <c r="I12" s="41" t="s">
        <v>18</v>
      </c>
      <c r="J12" s="41"/>
      <c r="K12" s="41" t="s">
        <v>23</v>
      </c>
      <c r="L12" s="41"/>
      <c r="M12" s="20" t="s">
        <v>253</v>
      </c>
      <c r="N12" s="20" t="s">
        <v>255</v>
      </c>
    </row>
    <row r="13" spans="2:14" ht="15.5" x14ac:dyDescent="0.35">
      <c r="B13" s="41" t="s">
        <v>25</v>
      </c>
      <c r="C13" s="41"/>
      <c r="D13" s="41"/>
      <c r="E13" s="41"/>
      <c r="F13" s="41">
        <v>111</v>
      </c>
      <c r="G13" s="41"/>
      <c r="H13" s="20">
        <v>132</v>
      </c>
      <c r="I13" s="41">
        <v>132</v>
      </c>
      <c r="J13" s="41"/>
      <c r="K13" s="41">
        <v>910</v>
      </c>
      <c r="L13" s="41"/>
      <c r="M13" s="20">
        <v>1</v>
      </c>
      <c r="N13" s="20">
        <v>6.9</v>
      </c>
    </row>
    <row r="14" spans="2:14" ht="15.5" x14ac:dyDescent="0.35">
      <c r="B14" s="41" t="s">
        <v>26</v>
      </c>
      <c r="C14" s="41"/>
      <c r="D14" s="41"/>
      <c r="E14" s="41"/>
      <c r="F14" s="41">
        <v>3</v>
      </c>
      <c r="G14" s="41"/>
      <c r="H14" s="20" t="s">
        <v>27</v>
      </c>
      <c r="I14" s="41" t="s">
        <v>27</v>
      </c>
      <c r="J14" s="41"/>
      <c r="K14" s="41" t="s">
        <v>28</v>
      </c>
      <c r="L14" s="41"/>
      <c r="M14" s="20" t="s">
        <v>253</v>
      </c>
      <c r="N14" s="20" t="s">
        <v>256</v>
      </c>
    </row>
    <row r="15" spans="2:14" ht="15.5" x14ac:dyDescent="0.35">
      <c r="B15" s="41" t="s">
        <v>30</v>
      </c>
      <c r="C15" s="41"/>
      <c r="D15" s="41"/>
      <c r="E15" s="41"/>
      <c r="F15" s="41">
        <v>237</v>
      </c>
      <c r="G15" s="41"/>
      <c r="H15" s="20">
        <v>103</v>
      </c>
      <c r="I15" s="41">
        <v>103</v>
      </c>
      <c r="J15" s="41"/>
      <c r="K15" s="41">
        <v>586</v>
      </c>
      <c r="L15" s="41"/>
      <c r="M15" s="20">
        <v>1</v>
      </c>
      <c r="N15" s="20">
        <v>5.7</v>
      </c>
    </row>
    <row r="16" spans="2:14" ht="15.5" x14ac:dyDescent="0.35">
      <c r="B16" s="41" t="s">
        <v>31</v>
      </c>
      <c r="C16" s="41"/>
      <c r="D16" s="41"/>
      <c r="E16" s="41"/>
      <c r="F16" s="41">
        <v>2</v>
      </c>
      <c r="G16" s="41"/>
      <c r="H16" s="20" t="s">
        <v>32</v>
      </c>
      <c r="I16" s="41" t="s">
        <v>32</v>
      </c>
      <c r="J16" s="41"/>
      <c r="K16" s="41" t="s">
        <v>33</v>
      </c>
      <c r="L16" s="41"/>
      <c r="M16" s="20" t="s">
        <v>253</v>
      </c>
      <c r="N16" s="20" t="s">
        <v>257</v>
      </c>
    </row>
    <row r="17" spans="2:14" ht="15.5" x14ac:dyDescent="0.35">
      <c r="B17" s="41" t="s">
        <v>35</v>
      </c>
      <c r="C17" s="41"/>
      <c r="D17" s="41"/>
      <c r="E17" s="41"/>
      <c r="F17" s="41">
        <v>569</v>
      </c>
      <c r="G17" s="41"/>
      <c r="H17" s="20">
        <v>955</v>
      </c>
      <c r="I17" s="41">
        <v>955</v>
      </c>
      <c r="J17" s="41"/>
      <c r="K17" s="42">
        <v>6278</v>
      </c>
      <c r="L17" s="42"/>
      <c r="M17" s="20">
        <v>1</v>
      </c>
      <c r="N17" s="20">
        <v>6.6</v>
      </c>
    </row>
    <row r="18" spans="2:14" ht="15.5" x14ac:dyDescent="0.35">
      <c r="B18" s="41" t="s">
        <v>36</v>
      </c>
      <c r="C18" s="41"/>
      <c r="D18" s="41"/>
      <c r="E18" s="41"/>
      <c r="F18" s="42">
        <v>1481</v>
      </c>
      <c r="G18" s="42"/>
      <c r="H18" s="20">
        <v>948</v>
      </c>
      <c r="I18" s="41">
        <v>948</v>
      </c>
      <c r="J18" s="41"/>
      <c r="K18" s="42">
        <v>6489</v>
      </c>
      <c r="L18" s="42"/>
      <c r="M18" s="20">
        <v>1</v>
      </c>
      <c r="N18" s="20">
        <v>6.8</v>
      </c>
    </row>
    <row r="19" spans="2:14" ht="15.5" x14ac:dyDescent="0.35">
      <c r="B19" s="41" t="s">
        <v>37</v>
      </c>
      <c r="C19" s="41"/>
      <c r="D19" s="41"/>
      <c r="E19" s="41"/>
      <c r="F19" s="41">
        <v>502</v>
      </c>
      <c r="G19" s="41"/>
      <c r="H19" s="20">
        <v>252</v>
      </c>
      <c r="I19" s="41">
        <v>252</v>
      </c>
      <c r="J19" s="41"/>
      <c r="K19" s="42">
        <v>1662</v>
      </c>
      <c r="L19" s="42"/>
      <c r="M19" s="20">
        <v>1</v>
      </c>
      <c r="N19" s="20">
        <v>6.6</v>
      </c>
    </row>
    <row r="20" spans="2:14" ht="15.5" x14ac:dyDescent="0.35">
      <c r="B20" s="41" t="s">
        <v>38</v>
      </c>
      <c r="C20" s="41"/>
      <c r="D20" s="41"/>
      <c r="E20" s="41"/>
      <c r="F20" s="42">
        <v>12508</v>
      </c>
      <c r="G20" s="42"/>
      <c r="H20" s="21">
        <v>7062</v>
      </c>
      <c r="I20" s="42">
        <v>7062</v>
      </c>
      <c r="J20" s="42"/>
      <c r="K20" s="42">
        <v>57582</v>
      </c>
      <c r="L20" s="42"/>
      <c r="M20" s="20">
        <v>1</v>
      </c>
      <c r="N20" s="20">
        <v>8.1999999999999993</v>
      </c>
    </row>
    <row r="21" spans="2:14" ht="15.5" x14ac:dyDescent="0.35">
      <c r="B21" s="41" t="s">
        <v>39</v>
      </c>
      <c r="C21" s="41"/>
      <c r="D21" s="41"/>
      <c r="E21" s="41"/>
      <c r="F21" s="41">
        <v>19</v>
      </c>
      <c r="G21" s="41"/>
      <c r="H21" s="20" t="s">
        <v>40</v>
      </c>
      <c r="I21" s="41" t="s">
        <v>40</v>
      </c>
      <c r="J21" s="41"/>
      <c r="K21" s="41" t="s">
        <v>41</v>
      </c>
      <c r="L21" s="41"/>
      <c r="M21" s="20" t="s">
        <v>253</v>
      </c>
      <c r="N21" s="20" t="s">
        <v>258</v>
      </c>
    </row>
    <row r="22" spans="2:14" ht="15.5" x14ac:dyDescent="0.35">
      <c r="B22" s="41" t="s">
        <v>43</v>
      </c>
      <c r="C22" s="41"/>
      <c r="D22" s="41"/>
      <c r="E22" s="41"/>
      <c r="F22" s="41">
        <v>16</v>
      </c>
      <c r="G22" s="41"/>
      <c r="H22" s="20" t="s">
        <v>44</v>
      </c>
      <c r="I22" s="41" t="s">
        <v>44</v>
      </c>
      <c r="J22" s="41"/>
      <c r="K22" s="41" t="s">
        <v>45</v>
      </c>
      <c r="L22" s="41"/>
      <c r="M22" s="20" t="s">
        <v>253</v>
      </c>
      <c r="N22" s="20" t="s">
        <v>259</v>
      </c>
    </row>
    <row r="23" spans="2:14" ht="15.5" x14ac:dyDescent="0.35">
      <c r="B23" s="41" t="s">
        <v>47</v>
      </c>
      <c r="C23" s="41"/>
      <c r="D23" s="41"/>
      <c r="E23" s="41"/>
      <c r="F23" s="42">
        <v>10212</v>
      </c>
      <c r="G23" s="42"/>
      <c r="H23" s="21">
        <v>8584</v>
      </c>
      <c r="I23" s="42">
        <v>8584</v>
      </c>
      <c r="J23" s="42"/>
      <c r="K23" s="42">
        <v>80221</v>
      </c>
      <c r="L23" s="42"/>
      <c r="M23" s="20">
        <v>1</v>
      </c>
      <c r="N23" s="20">
        <v>9.3000000000000007</v>
      </c>
    </row>
    <row r="24" spans="2:14" ht="15.5" x14ac:dyDescent="0.35">
      <c r="B24" s="41" t="s">
        <v>48</v>
      </c>
      <c r="C24" s="41"/>
      <c r="D24" s="41"/>
      <c r="E24" s="41"/>
      <c r="F24" s="42">
        <v>1448</v>
      </c>
      <c r="G24" s="42"/>
      <c r="H24" s="20">
        <v>411</v>
      </c>
      <c r="I24" s="41">
        <v>411</v>
      </c>
      <c r="J24" s="41"/>
      <c r="K24" s="42">
        <v>3504</v>
      </c>
      <c r="L24" s="42"/>
      <c r="M24" s="20">
        <v>1</v>
      </c>
      <c r="N24" s="20">
        <v>8.5</v>
      </c>
    </row>
    <row r="25" spans="2:14" ht="15.5" x14ac:dyDescent="0.35">
      <c r="B25" s="41" t="s">
        <v>49</v>
      </c>
      <c r="C25" s="41"/>
      <c r="D25" s="41"/>
      <c r="E25" s="41"/>
      <c r="F25" s="41">
        <v>10</v>
      </c>
      <c r="G25" s="41"/>
      <c r="H25" s="20" t="s">
        <v>50</v>
      </c>
      <c r="I25" s="41" t="s">
        <v>50</v>
      </c>
      <c r="J25" s="41"/>
      <c r="K25" s="41" t="s">
        <v>51</v>
      </c>
      <c r="L25" s="41"/>
      <c r="M25" s="20" t="s">
        <v>253</v>
      </c>
      <c r="N25" s="20" t="s">
        <v>260</v>
      </c>
    </row>
    <row r="26" spans="2:14" ht="15.5" x14ac:dyDescent="0.35">
      <c r="B26" s="41" t="s">
        <v>53</v>
      </c>
      <c r="C26" s="41"/>
      <c r="D26" s="41"/>
      <c r="E26" s="41"/>
      <c r="F26" s="42">
        <v>35586</v>
      </c>
      <c r="G26" s="42"/>
      <c r="H26" s="21">
        <v>26192</v>
      </c>
      <c r="I26" s="42">
        <v>26192</v>
      </c>
      <c r="J26" s="42"/>
      <c r="K26" s="42">
        <v>239910</v>
      </c>
      <c r="L26" s="42"/>
      <c r="M26" s="20">
        <v>1</v>
      </c>
      <c r="N26" s="20">
        <v>9.1999999999999993</v>
      </c>
    </row>
    <row r="27" spans="2:14" ht="15.5" x14ac:dyDescent="0.35">
      <c r="B27" s="41" t="s">
        <v>54</v>
      </c>
      <c r="C27" s="41"/>
      <c r="D27" s="41"/>
      <c r="E27" s="41"/>
      <c r="F27" s="42">
        <v>2199</v>
      </c>
      <c r="G27" s="42"/>
      <c r="H27" s="20">
        <v>918</v>
      </c>
      <c r="I27" s="41">
        <v>918</v>
      </c>
      <c r="J27" s="41"/>
      <c r="K27" s="42">
        <v>6287</v>
      </c>
      <c r="L27" s="42"/>
      <c r="M27" s="20">
        <v>1</v>
      </c>
      <c r="N27" s="20">
        <v>6.8</v>
      </c>
    </row>
    <row r="28" spans="2:14" ht="15.5" x14ac:dyDescent="0.35">
      <c r="B28" s="41" t="s">
        <v>55</v>
      </c>
      <c r="C28" s="41"/>
      <c r="D28" s="41"/>
      <c r="E28" s="41"/>
      <c r="F28" s="42">
        <v>4659</v>
      </c>
      <c r="G28" s="42"/>
      <c r="H28" s="21">
        <v>1992</v>
      </c>
      <c r="I28" s="42">
        <v>1992</v>
      </c>
      <c r="J28" s="42"/>
      <c r="K28" s="42">
        <v>31936</v>
      </c>
      <c r="L28" s="42"/>
      <c r="M28" s="20">
        <v>1</v>
      </c>
      <c r="N28" s="20">
        <v>16</v>
      </c>
    </row>
    <row r="29" spans="2:14" ht="15.5" x14ac:dyDescent="0.35">
      <c r="B29" s="41" t="s">
        <v>57</v>
      </c>
      <c r="C29" s="41"/>
      <c r="D29" s="41"/>
      <c r="E29" s="41"/>
      <c r="F29" s="42">
        <v>2750</v>
      </c>
      <c r="G29" s="42"/>
      <c r="H29" s="21">
        <v>1478</v>
      </c>
      <c r="I29" s="42">
        <v>1478</v>
      </c>
      <c r="J29" s="42"/>
      <c r="K29" s="42">
        <v>65715</v>
      </c>
      <c r="L29" s="42"/>
      <c r="M29" s="20">
        <v>1</v>
      </c>
      <c r="N29" s="20">
        <v>44.5</v>
      </c>
    </row>
    <row r="30" spans="2:14" ht="15.5" x14ac:dyDescent="0.35">
      <c r="B30" s="41" t="s">
        <v>58</v>
      </c>
      <c r="C30" s="41"/>
      <c r="D30" s="41"/>
      <c r="E30" s="41"/>
      <c r="F30" s="42">
        <v>45744</v>
      </c>
      <c r="G30" s="42"/>
      <c r="H30" s="21">
        <v>31506</v>
      </c>
      <c r="I30" s="42">
        <v>31506</v>
      </c>
      <c r="J30" s="42"/>
      <c r="K30" s="42">
        <v>349977</v>
      </c>
      <c r="L30" s="42"/>
      <c r="M30" s="20">
        <v>1</v>
      </c>
      <c r="N30" s="20">
        <v>11.1</v>
      </c>
    </row>
    <row r="31" spans="2:14" ht="15.5" x14ac:dyDescent="0.35">
      <c r="B31" s="41" t="s">
        <v>59</v>
      </c>
      <c r="C31" s="41"/>
      <c r="D31" s="41"/>
      <c r="E31" s="41"/>
      <c r="F31" s="41">
        <v>16</v>
      </c>
      <c r="G31" s="41"/>
      <c r="H31" s="20" t="s">
        <v>60</v>
      </c>
      <c r="I31" s="41" t="s">
        <v>60</v>
      </c>
      <c r="J31" s="41"/>
      <c r="K31" s="41" t="s">
        <v>61</v>
      </c>
      <c r="L31" s="41"/>
      <c r="M31" s="20" t="s">
        <v>253</v>
      </c>
      <c r="N31" s="20" t="s">
        <v>261</v>
      </c>
    </row>
    <row r="32" spans="2:14" ht="15.5" x14ac:dyDescent="0.35">
      <c r="B32" s="41" t="s">
        <v>63</v>
      </c>
      <c r="C32" s="41"/>
      <c r="D32" s="41"/>
      <c r="E32" s="41"/>
      <c r="F32" s="41" t="s">
        <v>64</v>
      </c>
      <c r="G32" s="41"/>
      <c r="H32" s="20" t="s">
        <v>64</v>
      </c>
      <c r="I32" s="41" t="s">
        <v>64</v>
      </c>
      <c r="J32" s="41"/>
      <c r="K32" s="41" t="s">
        <v>64</v>
      </c>
      <c r="L32" s="41"/>
      <c r="M32" s="20" t="s">
        <v>64</v>
      </c>
      <c r="N32" s="20" t="s">
        <v>64</v>
      </c>
    </row>
    <row r="33" spans="2:14" ht="15.5" x14ac:dyDescent="0.35">
      <c r="B33" s="41" t="s">
        <v>65</v>
      </c>
      <c r="C33" s="41"/>
      <c r="D33" s="41"/>
      <c r="E33" s="41"/>
      <c r="F33" s="41">
        <v>9</v>
      </c>
      <c r="G33" s="41"/>
      <c r="H33" s="20" t="s">
        <v>66</v>
      </c>
      <c r="I33" s="41" t="s">
        <v>66</v>
      </c>
      <c r="J33" s="41"/>
      <c r="K33" s="41" t="s">
        <v>67</v>
      </c>
      <c r="L33" s="41"/>
      <c r="M33" s="20" t="s">
        <v>253</v>
      </c>
      <c r="N33" s="20" t="s">
        <v>262</v>
      </c>
    </row>
    <row r="34" spans="2:14" ht="15.5" x14ac:dyDescent="0.35">
      <c r="B34" s="41" t="s">
        <v>69</v>
      </c>
      <c r="C34" s="41"/>
      <c r="D34" s="41"/>
      <c r="E34" s="41"/>
      <c r="F34" s="41">
        <v>6</v>
      </c>
      <c r="G34" s="41"/>
      <c r="H34" s="20" t="s">
        <v>70</v>
      </c>
      <c r="I34" s="41" t="s">
        <v>70</v>
      </c>
      <c r="J34" s="41"/>
      <c r="K34" s="41" t="s">
        <v>71</v>
      </c>
      <c r="L34" s="41"/>
      <c r="M34" s="20" t="s">
        <v>253</v>
      </c>
      <c r="N34" s="20" t="s">
        <v>263</v>
      </c>
    </row>
    <row r="35" spans="2:14" ht="15.5" x14ac:dyDescent="0.35">
      <c r="B35" s="41" t="s">
        <v>73</v>
      </c>
      <c r="C35" s="41"/>
      <c r="D35" s="41"/>
      <c r="E35" s="41"/>
      <c r="F35" s="41" t="s">
        <v>64</v>
      </c>
      <c r="G35" s="41"/>
      <c r="H35" s="20" t="s">
        <v>64</v>
      </c>
      <c r="I35" s="41" t="s">
        <v>64</v>
      </c>
      <c r="J35" s="41"/>
      <c r="K35" s="41" t="s">
        <v>64</v>
      </c>
      <c r="L35" s="41"/>
      <c r="M35" s="20" t="s">
        <v>64</v>
      </c>
      <c r="N35" s="20" t="s">
        <v>64</v>
      </c>
    </row>
    <row r="36" spans="2:14" ht="15" x14ac:dyDescent="0.35">
      <c r="B36" s="43" t="s">
        <v>74</v>
      </c>
      <c r="C36" s="43"/>
      <c r="D36" s="43"/>
      <c r="E36" s="43"/>
      <c r="F36" s="44">
        <v>45769</v>
      </c>
      <c r="G36" s="44"/>
      <c r="H36" s="23">
        <v>31565</v>
      </c>
      <c r="I36" s="44">
        <v>31565</v>
      </c>
      <c r="J36" s="44"/>
      <c r="K36" s="44">
        <v>353234</v>
      </c>
      <c r="L36" s="44"/>
      <c r="M36" s="22">
        <v>1</v>
      </c>
      <c r="N36" s="22">
        <v>11.2</v>
      </c>
    </row>
    <row r="37" spans="2:14" ht="15.5" x14ac:dyDescent="0.35">
      <c r="B37" s="41">
        <v>2010</v>
      </c>
      <c r="C37" s="41"/>
      <c r="D37" s="41"/>
      <c r="E37" s="41"/>
      <c r="F37" s="41"/>
      <c r="G37" s="41"/>
      <c r="H37" s="41"/>
      <c r="I37" s="41"/>
      <c r="J37" s="41"/>
      <c r="K37" s="41"/>
      <c r="L37" s="41"/>
      <c r="M37" s="41"/>
      <c r="N37" s="41"/>
    </row>
    <row r="38" spans="2:14" ht="15.5" x14ac:dyDescent="0.35">
      <c r="B38" s="41" t="s">
        <v>11</v>
      </c>
      <c r="C38" s="41"/>
      <c r="D38" s="41"/>
      <c r="E38" s="41"/>
      <c r="F38" s="42">
        <v>6525</v>
      </c>
      <c r="G38" s="42"/>
      <c r="H38" s="21">
        <v>5761</v>
      </c>
      <c r="I38" s="42">
        <v>5761</v>
      </c>
      <c r="J38" s="42"/>
      <c r="K38" s="42">
        <v>63191</v>
      </c>
      <c r="L38" s="42"/>
      <c r="M38" s="20">
        <v>1</v>
      </c>
      <c r="N38" s="20">
        <v>11</v>
      </c>
    </row>
    <row r="39" spans="2:14" ht="15.5" x14ac:dyDescent="0.35">
      <c r="B39" s="41" t="s">
        <v>13</v>
      </c>
      <c r="C39" s="41"/>
      <c r="D39" s="41"/>
      <c r="E39" s="41"/>
      <c r="F39" s="41">
        <v>34</v>
      </c>
      <c r="G39" s="41"/>
      <c r="H39" s="20">
        <v>35</v>
      </c>
      <c r="I39" s="41">
        <v>35</v>
      </c>
      <c r="J39" s="41"/>
      <c r="K39" s="41">
        <v>266</v>
      </c>
      <c r="L39" s="41"/>
      <c r="M39" s="20">
        <v>1</v>
      </c>
      <c r="N39" s="20">
        <v>7.6</v>
      </c>
    </row>
    <row r="40" spans="2:14" ht="15.5" x14ac:dyDescent="0.35">
      <c r="B40" s="41" t="s">
        <v>14</v>
      </c>
      <c r="C40" s="41"/>
      <c r="D40" s="41"/>
      <c r="E40" s="41"/>
      <c r="F40" s="41">
        <v>293</v>
      </c>
      <c r="G40" s="41"/>
      <c r="H40" s="21">
        <v>1057</v>
      </c>
      <c r="I40" s="42">
        <v>1057</v>
      </c>
      <c r="J40" s="42"/>
      <c r="K40" s="42">
        <v>9346</v>
      </c>
      <c r="L40" s="42"/>
      <c r="M40" s="20">
        <v>1</v>
      </c>
      <c r="N40" s="20">
        <v>8.8000000000000007</v>
      </c>
    </row>
    <row r="41" spans="2:14" ht="15.5" x14ac:dyDescent="0.35">
      <c r="B41" s="41" t="s">
        <v>15</v>
      </c>
      <c r="C41" s="41"/>
      <c r="D41" s="41"/>
      <c r="E41" s="41"/>
      <c r="F41" s="41">
        <v>818</v>
      </c>
      <c r="G41" s="41"/>
      <c r="H41" s="20">
        <v>733</v>
      </c>
      <c r="I41" s="41">
        <v>733</v>
      </c>
      <c r="J41" s="41"/>
      <c r="K41" s="42">
        <v>3698</v>
      </c>
      <c r="L41" s="42"/>
      <c r="M41" s="20">
        <v>1</v>
      </c>
      <c r="N41" s="20">
        <v>5</v>
      </c>
    </row>
    <row r="42" spans="2:14" ht="15.5" x14ac:dyDescent="0.35">
      <c r="B42" s="41" t="s">
        <v>16</v>
      </c>
      <c r="C42" s="41"/>
      <c r="D42" s="41"/>
      <c r="E42" s="41"/>
      <c r="F42" s="41">
        <v>2</v>
      </c>
      <c r="G42" s="41"/>
      <c r="H42" s="20" t="s">
        <v>77</v>
      </c>
      <c r="I42" s="41" t="s">
        <v>77</v>
      </c>
      <c r="J42" s="41"/>
      <c r="K42" s="41" t="s">
        <v>78</v>
      </c>
      <c r="L42" s="41"/>
      <c r="M42" s="20" t="s">
        <v>253</v>
      </c>
      <c r="N42" s="20" t="s">
        <v>264</v>
      </c>
    </row>
    <row r="43" spans="2:14" ht="15.5" x14ac:dyDescent="0.35">
      <c r="B43" s="41" t="s">
        <v>21</v>
      </c>
      <c r="C43" s="41"/>
      <c r="D43" s="41"/>
      <c r="E43" s="41"/>
      <c r="F43" s="41">
        <v>27</v>
      </c>
      <c r="G43" s="41"/>
      <c r="H43" s="20">
        <v>36</v>
      </c>
      <c r="I43" s="41">
        <v>36</v>
      </c>
      <c r="J43" s="41"/>
      <c r="K43" s="41">
        <v>523</v>
      </c>
      <c r="L43" s="41"/>
      <c r="M43" s="20">
        <v>1</v>
      </c>
      <c r="N43" s="20">
        <v>14.4</v>
      </c>
    </row>
    <row r="44" spans="2:14" ht="15.5" x14ac:dyDescent="0.35">
      <c r="B44" s="41" t="s">
        <v>22</v>
      </c>
      <c r="C44" s="41"/>
      <c r="D44" s="41"/>
      <c r="E44" s="41"/>
      <c r="F44" s="41">
        <v>5</v>
      </c>
      <c r="G44" s="41"/>
      <c r="H44" s="20" t="s">
        <v>17</v>
      </c>
      <c r="I44" s="41" t="s">
        <v>17</v>
      </c>
      <c r="J44" s="41"/>
      <c r="K44" s="41" t="s">
        <v>80</v>
      </c>
      <c r="L44" s="41"/>
      <c r="M44" s="20" t="s">
        <v>253</v>
      </c>
      <c r="N44" s="20" t="s">
        <v>265</v>
      </c>
    </row>
    <row r="45" spans="2:14" ht="15.5" x14ac:dyDescent="0.35">
      <c r="B45" s="41" t="s">
        <v>25</v>
      </c>
      <c r="C45" s="41"/>
      <c r="D45" s="41"/>
      <c r="E45" s="41"/>
      <c r="F45" s="41">
        <v>76</v>
      </c>
      <c r="G45" s="41"/>
      <c r="H45" s="20">
        <v>102</v>
      </c>
      <c r="I45" s="41">
        <v>102</v>
      </c>
      <c r="J45" s="41"/>
      <c r="K45" s="42">
        <v>1409</v>
      </c>
      <c r="L45" s="42"/>
      <c r="M45" s="20">
        <v>1</v>
      </c>
      <c r="N45" s="20">
        <v>13.9</v>
      </c>
    </row>
    <row r="46" spans="2:14" ht="15.5" x14ac:dyDescent="0.35">
      <c r="B46" s="41" t="s">
        <v>26</v>
      </c>
      <c r="C46" s="41"/>
      <c r="D46" s="41"/>
      <c r="E46" s="41"/>
      <c r="F46" s="41">
        <v>7</v>
      </c>
      <c r="G46" s="41"/>
      <c r="H46" s="20" t="s">
        <v>82</v>
      </c>
      <c r="I46" s="41" t="s">
        <v>82</v>
      </c>
      <c r="J46" s="41"/>
      <c r="K46" s="41" t="s">
        <v>83</v>
      </c>
      <c r="L46" s="41"/>
      <c r="M46" s="20" t="s">
        <v>253</v>
      </c>
      <c r="N46" s="20" t="s">
        <v>266</v>
      </c>
    </row>
    <row r="47" spans="2:14" ht="15.5" x14ac:dyDescent="0.35">
      <c r="B47" s="41" t="s">
        <v>30</v>
      </c>
      <c r="C47" s="41"/>
      <c r="D47" s="41"/>
      <c r="E47" s="41"/>
      <c r="F47" s="41">
        <v>118</v>
      </c>
      <c r="G47" s="41"/>
      <c r="H47" s="20">
        <v>97</v>
      </c>
      <c r="I47" s="41">
        <v>97</v>
      </c>
      <c r="J47" s="41"/>
      <c r="K47" s="41">
        <v>603</v>
      </c>
      <c r="L47" s="41"/>
      <c r="M47" s="20">
        <v>1</v>
      </c>
      <c r="N47" s="20">
        <v>6.2</v>
      </c>
    </row>
    <row r="48" spans="2:14" ht="15.5" x14ac:dyDescent="0.35">
      <c r="B48" s="41" t="s">
        <v>31</v>
      </c>
      <c r="C48" s="41"/>
      <c r="D48" s="41"/>
      <c r="E48" s="41"/>
      <c r="F48" s="41" t="s">
        <v>64</v>
      </c>
      <c r="G48" s="41"/>
      <c r="H48" s="20" t="s">
        <v>64</v>
      </c>
      <c r="I48" s="41" t="s">
        <v>64</v>
      </c>
      <c r="J48" s="41"/>
      <c r="K48" s="41" t="s">
        <v>64</v>
      </c>
      <c r="L48" s="41"/>
      <c r="M48" s="20" t="s">
        <v>64</v>
      </c>
      <c r="N48" s="20" t="s">
        <v>64</v>
      </c>
    </row>
    <row r="49" spans="2:14" ht="15.5" x14ac:dyDescent="0.35">
      <c r="B49" s="41" t="s">
        <v>35</v>
      </c>
      <c r="C49" s="41"/>
      <c r="D49" s="41"/>
      <c r="E49" s="41"/>
      <c r="F49" s="41">
        <v>609</v>
      </c>
      <c r="G49" s="41"/>
      <c r="H49" s="20">
        <v>984</v>
      </c>
      <c r="I49" s="41">
        <v>984</v>
      </c>
      <c r="J49" s="41"/>
      <c r="K49" s="42">
        <v>4798</v>
      </c>
      <c r="L49" s="42"/>
      <c r="M49" s="20">
        <v>1</v>
      </c>
      <c r="N49" s="20">
        <v>4.9000000000000004</v>
      </c>
    </row>
    <row r="50" spans="2:14" ht="15.5" x14ac:dyDescent="0.35">
      <c r="B50" s="41" t="s">
        <v>36</v>
      </c>
      <c r="C50" s="41"/>
      <c r="D50" s="41"/>
      <c r="E50" s="41"/>
      <c r="F50" s="42">
        <v>1005</v>
      </c>
      <c r="G50" s="42"/>
      <c r="H50" s="20">
        <v>870</v>
      </c>
      <c r="I50" s="41">
        <v>870</v>
      </c>
      <c r="J50" s="41"/>
      <c r="K50" s="42">
        <v>6557</v>
      </c>
      <c r="L50" s="42"/>
      <c r="M50" s="20">
        <v>1</v>
      </c>
      <c r="N50" s="20">
        <v>7.5</v>
      </c>
    </row>
    <row r="51" spans="2:14" ht="15.5" x14ac:dyDescent="0.35">
      <c r="B51" s="41" t="s">
        <v>37</v>
      </c>
      <c r="C51" s="41"/>
      <c r="D51" s="41"/>
      <c r="E51" s="41"/>
      <c r="F51" s="41">
        <v>343</v>
      </c>
      <c r="G51" s="41"/>
      <c r="H51" s="20">
        <v>251</v>
      </c>
      <c r="I51" s="41">
        <v>251</v>
      </c>
      <c r="J51" s="41"/>
      <c r="K51" s="42">
        <v>1679</v>
      </c>
      <c r="L51" s="42"/>
      <c r="M51" s="20">
        <v>1</v>
      </c>
      <c r="N51" s="20">
        <v>6.7</v>
      </c>
    </row>
    <row r="52" spans="2:14" ht="15.5" x14ac:dyDescent="0.35">
      <c r="B52" s="41" t="s">
        <v>38</v>
      </c>
      <c r="C52" s="41"/>
      <c r="D52" s="41"/>
      <c r="E52" s="41"/>
      <c r="F52" s="42">
        <v>10856</v>
      </c>
      <c r="G52" s="42"/>
      <c r="H52" s="21">
        <v>6702</v>
      </c>
      <c r="I52" s="42">
        <v>6702</v>
      </c>
      <c r="J52" s="42"/>
      <c r="K52" s="42">
        <v>54138</v>
      </c>
      <c r="L52" s="42"/>
      <c r="M52" s="20">
        <v>1</v>
      </c>
      <c r="N52" s="20">
        <v>8.1</v>
      </c>
    </row>
    <row r="53" spans="2:14" ht="15.5" x14ac:dyDescent="0.35">
      <c r="B53" s="41" t="s">
        <v>39</v>
      </c>
      <c r="C53" s="41"/>
      <c r="D53" s="41"/>
      <c r="E53" s="41"/>
      <c r="F53" s="41">
        <v>7</v>
      </c>
      <c r="G53" s="41"/>
      <c r="H53" s="20" t="s">
        <v>78</v>
      </c>
      <c r="I53" s="41" t="s">
        <v>78</v>
      </c>
      <c r="J53" s="41"/>
      <c r="K53" s="41" t="s">
        <v>85</v>
      </c>
      <c r="L53" s="41"/>
      <c r="M53" s="20" t="s">
        <v>253</v>
      </c>
      <c r="N53" s="20" t="s">
        <v>267</v>
      </c>
    </row>
    <row r="54" spans="2:14" ht="15.5" x14ac:dyDescent="0.35">
      <c r="B54" s="41" t="s">
        <v>43</v>
      </c>
      <c r="C54" s="41"/>
      <c r="D54" s="41"/>
      <c r="E54" s="41"/>
      <c r="F54" s="41">
        <v>7</v>
      </c>
      <c r="G54" s="41"/>
      <c r="H54" s="20" t="s">
        <v>87</v>
      </c>
      <c r="I54" s="41" t="s">
        <v>87</v>
      </c>
      <c r="J54" s="41"/>
      <c r="K54" s="41" t="s">
        <v>88</v>
      </c>
      <c r="L54" s="41"/>
      <c r="M54" s="20" t="s">
        <v>253</v>
      </c>
      <c r="N54" s="20" t="s">
        <v>268</v>
      </c>
    </row>
    <row r="55" spans="2:14" ht="15.5" x14ac:dyDescent="0.35">
      <c r="B55" s="41" t="s">
        <v>47</v>
      </c>
      <c r="C55" s="41"/>
      <c r="D55" s="41"/>
      <c r="E55" s="41"/>
      <c r="F55" s="42">
        <v>8783</v>
      </c>
      <c r="G55" s="42"/>
      <c r="H55" s="21">
        <v>7819</v>
      </c>
      <c r="I55" s="42">
        <v>7819</v>
      </c>
      <c r="J55" s="42"/>
      <c r="K55" s="42">
        <v>61374</v>
      </c>
      <c r="L55" s="42"/>
      <c r="M55" s="20">
        <v>1</v>
      </c>
      <c r="N55" s="20">
        <v>7.8</v>
      </c>
    </row>
    <row r="56" spans="2:14" ht="15.5" x14ac:dyDescent="0.35">
      <c r="B56" s="41" t="s">
        <v>48</v>
      </c>
      <c r="C56" s="41"/>
      <c r="D56" s="41"/>
      <c r="E56" s="41"/>
      <c r="F56" s="41">
        <v>954</v>
      </c>
      <c r="G56" s="41"/>
      <c r="H56" s="20">
        <v>361</v>
      </c>
      <c r="I56" s="41">
        <v>361</v>
      </c>
      <c r="J56" s="41"/>
      <c r="K56" s="42">
        <v>3365</v>
      </c>
      <c r="L56" s="42"/>
      <c r="M56" s="20">
        <v>1</v>
      </c>
      <c r="N56" s="20">
        <v>9.3000000000000007</v>
      </c>
    </row>
    <row r="57" spans="2:14" ht="15.5" x14ac:dyDescent="0.35">
      <c r="B57" s="41" t="s">
        <v>49</v>
      </c>
      <c r="C57" s="41"/>
      <c r="D57" s="41"/>
      <c r="E57" s="41"/>
      <c r="F57" s="41">
        <v>8</v>
      </c>
      <c r="G57" s="41"/>
      <c r="H57" s="20" t="s">
        <v>90</v>
      </c>
      <c r="I57" s="41" t="s">
        <v>90</v>
      </c>
      <c r="J57" s="41"/>
      <c r="K57" s="41" t="s">
        <v>91</v>
      </c>
      <c r="L57" s="41"/>
      <c r="M57" s="20" t="s">
        <v>253</v>
      </c>
      <c r="N57" s="20" t="s">
        <v>269</v>
      </c>
    </row>
    <row r="58" spans="2:14" ht="15.5" x14ac:dyDescent="0.35">
      <c r="B58" s="41" t="s">
        <v>53</v>
      </c>
      <c r="C58" s="41"/>
      <c r="D58" s="41"/>
      <c r="E58" s="41"/>
      <c r="F58" s="42">
        <v>30477</v>
      </c>
      <c r="G58" s="42"/>
      <c r="H58" s="21">
        <v>24941</v>
      </c>
      <c r="I58" s="42">
        <v>24941</v>
      </c>
      <c r="J58" s="42"/>
      <c r="K58" s="42">
        <v>212343</v>
      </c>
      <c r="L58" s="42"/>
      <c r="M58" s="20">
        <v>1</v>
      </c>
      <c r="N58" s="20">
        <v>8.5</v>
      </c>
    </row>
    <row r="59" spans="2:14" ht="15.5" x14ac:dyDescent="0.35">
      <c r="B59" s="41" t="s">
        <v>54</v>
      </c>
      <c r="C59" s="41"/>
      <c r="D59" s="41"/>
      <c r="E59" s="41"/>
      <c r="F59" s="42">
        <v>1627</v>
      </c>
      <c r="G59" s="42"/>
      <c r="H59" s="20">
        <v>836</v>
      </c>
      <c r="I59" s="41">
        <v>836</v>
      </c>
      <c r="J59" s="41"/>
      <c r="K59" s="42">
        <v>6419</v>
      </c>
      <c r="L59" s="42"/>
      <c r="M59" s="20">
        <v>1</v>
      </c>
      <c r="N59" s="20">
        <v>7.7</v>
      </c>
    </row>
    <row r="60" spans="2:14" ht="15.5" x14ac:dyDescent="0.35">
      <c r="B60" s="41" t="s">
        <v>55</v>
      </c>
      <c r="C60" s="41"/>
      <c r="D60" s="41"/>
      <c r="E60" s="41"/>
      <c r="F60" s="42">
        <v>3181</v>
      </c>
      <c r="G60" s="42"/>
      <c r="H60" s="21">
        <v>2016</v>
      </c>
      <c r="I60" s="42">
        <v>2016</v>
      </c>
      <c r="J60" s="42"/>
      <c r="K60" s="42">
        <v>38505</v>
      </c>
      <c r="L60" s="42"/>
      <c r="M60" s="20">
        <v>1</v>
      </c>
      <c r="N60" s="20">
        <v>19.100000000000001</v>
      </c>
    </row>
    <row r="61" spans="2:14" ht="15.5" x14ac:dyDescent="0.35">
      <c r="B61" s="41" t="s">
        <v>57</v>
      </c>
      <c r="C61" s="41"/>
      <c r="D61" s="41"/>
      <c r="E61" s="41"/>
      <c r="F61" s="42">
        <v>2456</v>
      </c>
      <c r="G61" s="42"/>
      <c r="H61" s="21">
        <v>1621</v>
      </c>
      <c r="I61" s="42">
        <v>1621</v>
      </c>
      <c r="J61" s="42"/>
      <c r="K61" s="42">
        <v>63038</v>
      </c>
      <c r="L61" s="42"/>
      <c r="M61" s="20">
        <v>1</v>
      </c>
      <c r="N61" s="20">
        <v>38.9</v>
      </c>
    </row>
    <row r="62" spans="2:14" ht="15.5" x14ac:dyDescent="0.35">
      <c r="B62" s="41" t="s">
        <v>58</v>
      </c>
      <c r="C62" s="41"/>
      <c r="D62" s="41"/>
      <c r="E62" s="41"/>
      <c r="F62" s="42">
        <v>38223</v>
      </c>
      <c r="G62" s="42"/>
      <c r="H62" s="21">
        <v>30316</v>
      </c>
      <c r="I62" s="42">
        <v>30316</v>
      </c>
      <c r="J62" s="42"/>
      <c r="K62" s="42">
        <v>326288</v>
      </c>
      <c r="L62" s="42"/>
      <c r="M62" s="20">
        <v>1</v>
      </c>
      <c r="N62" s="20">
        <v>10.8</v>
      </c>
    </row>
    <row r="63" spans="2:14" ht="15.5" x14ac:dyDescent="0.35">
      <c r="B63" s="41" t="s">
        <v>59</v>
      </c>
      <c r="C63" s="41"/>
      <c r="D63" s="41"/>
      <c r="E63" s="41"/>
      <c r="F63" s="41">
        <v>23</v>
      </c>
      <c r="G63" s="41"/>
      <c r="H63" s="20">
        <v>67</v>
      </c>
      <c r="I63" s="41">
        <v>67</v>
      </c>
      <c r="J63" s="41"/>
      <c r="K63" s="42">
        <v>1676</v>
      </c>
      <c r="L63" s="42"/>
      <c r="M63" s="20">
        <v>1</v>
      </c>
      <c r="N63" s="20">
        <v>24.9</v>
      </c>
    </row>
    <row r="64" spans="2:14" ht="15.5" x14ac:dyDescent="0.35">
      <c r="B64" s="41" t="s">
        <v>63</v>
      </c>
      <c r="C64" s="41"/>
      <c r="D64" s="41"/>
      <c r="E64" s="41"/>
      <c r="F64" s="41">
        <v>1</v>
      </c>
      <c r="G64" s="41"/>
      <c r="H64" s="20" t="s">
        <v>32</v>
      </c>
      <c r="I64" s="41" t="s">
        <v>32</v>
      </c>
      <c r="J64" s="41"/>
      <c r="K64" s="41" t="s">
        <v>17</v>
      </c>
      <c r="L64" s="41"/>
      <c r="M64" s="20" t="s">
        <v>253</v>
      </c>
      <c r="N64" s="20" t="s">
        <v>270</v>
      </c>
    </row>
    <row r="65" spans="2:14" ht="15.5" x14ac:dyDescent="0.35">
      <c r="B65" s="41" t="s">
        <v>65</v>
      </c>
      <c r="C65" s="41"/>
      <c r="D65" s="41"/>
      <c r="E65" s="41"/>
      <c r="F65" s="41">
        <v>9</v>
      </c>
      <c r="G65" s="41"/>
      <c r="H65" s="20" t="s">
        <v>94</v>
      </c>
      <c r="I65" s="41" t="s">
        <v>94</v>
      </c>
      <c r="J65" s="41"/>
      <c r="K65" s="41" t="s">
        <v>95</v>
      </c>
      <c r="L65" s="41"/>
      <c r="M65" s="20" t="s">
        <v>253</v>
      </c>
      <c r="N65" s="20" t="s">
        <v>271</v>
      </c>
    </row>
    <row r="66" spans="2:14" ht="15.5" x14ac:dyDescent="0.35">
      <c r="B66" s="41" t="s">
        <v>69</v>
      </c>
      <c r="C66" s="41"/>
      <c r="D66" s="41"/>
      <c r="E66" s="41"/>
      <c r="F66" s="41">
        <v>1</v>
      </c>
      <c r="G66" s="41"/>
      <c r="H66" s="20" t="s">
        <v>17</v>
      </c>
      <c r="I66" s="41" t="s">
        <v>17</v>
      </c>
      <c r="J66" s="41"/>
      <c r="K66" s="41" t="s">
        <v>70</v>
      </c>
      <c r="L66" s="41"/>
      <c r="M66" s="20" t="s">
        <v>253</v>
      </c>
      <c r="N66" s="20" t="s">
        <v>272</v>
      </c>
    </row>
    <row r="67" spans="2:14" ht="15.5" x14ac:dyDescent="0.35">
      <c r="B67" s="41" t="s">
        <v>73</v>
      </c>
      <c r="C67" s="41"/>
      <c r="D67" s="41"/>
      <c r="E67" s="41"/>
      <c r="F67" s="41" t="s">
        <v>64</v>
      </c>
      <c r="G67" s="41"/>
      <c r="H67" s="20" t="s">
        <v>64</v>
      </c>
      <c r="I67" s="41" t="s">
        <v>64</v>
      </c>
      <c r="J67" s="41"/>
      <c r="K67" s="41" t="s">
        <v>64</v>
      </c>
      <c r="L67" s="41"/>
      <c r="M67" s="20" t="s">
        <v>64</v>
      </c>
      <c r="N67" s="20" t="s">
        <v>64</v>
      </c>
    </row>
    <row r="68" spans="2:14" ht="15" x14ac:dyDescent="0.35">
      <c r="B68" s="43" t="s">
        <v>74</v>
      </c>
      <c r="C68" s="43"/>
      <c r="D68" s="43"/>
      <c r="E68" s="43"/>
      <c r="F68" s="44">
        <v>38256</v>
      </c>
      <c r="G68" s="44"/>
      <c r="H68" s="23">
        <v>30394</v>
      </c>
      <c r="I68" s="44">
        <v>30394</v>
      </c>
      <c r="J68" s="44"/>
      <c r="K68" s="44">
        <v>328032</v>
      </c>
      <c r="L68" s="44"/>
      <c r="M68" s="22">
        <v>1</v>
      </c>
      <c r="N68" s="22">
        <v>10.8</v>
      </c>
    </row>
    <row r="69" spans="2:14" ht="15.5" x14ac:dyDescent="0.35">
      <c r="B69" s="41">
        <v>2011</v>
      </c>
      <c r="C69" s="41"/>
      <c r="D69" s="41"/>
      <c r="E69" s="41"/>
      <c r="F69" s="41"/>
      <c r="G69" s="41"/>
      <c r="H69" s="41"/>
      <c r="I69" s="41"/>
      <c r="J69" s="41"/>
      <c r="K69" s="41"/>
      <c r="L69" s="41"/>
      <c r="M69" s="41"/>
      <c r="N69" s="41"/>
    </row>
    <row r="70" spans="2:14" ht="15.5" x14ac:dyDescent="0.35">
      <c r="B70" s="41" t="s">
        <v>11</v>
      </c>
      <c r="C70" s="41"/>
      <c r="D70" s="41"/>
      <c r="E70" s="41"/>
      <c r="F70" s="42">
        <v>6594</v>
      </c>
      <c r="G70" s="42"/>
      <c r="H70" s="21">
        <v>5685</v>
      </c>
      <c r="I70" s="42">
        <v>5685</v>
      </c>
      <c r="J70" s="42"/>
      <c r="K70" s="42">
        <v>65845</v>
      </c>
      <c r="L70" s="42"/>
      <c r="M70" s="20">
        <v>1</v>
      </c>
      <c r="N70" s="20">
        <v>11.6</v>
      </c>
    </row>
    <row r="71" spans="2:14" ht="15.5" x14ac:dyDescent="0.35">
      <c r="B71" s="41" t="s">
        <v>13</v>
      </c>
      <c r="C71" s="41"/>
      <c r="D71" s="41"/>
      <c r="E71" s="41"/>
      <c r="F71" s="41">
        <v>44</v>
      </c>
      <c r="G71" s="41"/>
      <c r="H71" s="20">
        <v>42</v>
      </c>
      <c r="I71" s="41">
        <v>42</v>
      </c>
      <c r="J71" s="41"/>
      <c r="K71" s="41">
        <v>292</v>
      </c>
      <c r="L71" s="41"/>
      <c r="M71" s="20">
        <v>1</v>
      </c>
      <c r="N71" s="20">
        <v>7</v>
      </c>
    </row>
    <row r="72" spans="2:14" ht="15.5" x14ac:dyDescent="0.35">
      <c r="B72" s="41" t="s">
        <v>14</v>
      </c>
      <c r="C72" s="41"/>
      <c r="D72" s="41"/>
      <c r="E72" s="41"/>
      <c r="F72" s="41">
        <v>997</v>
      </c>
      <c r="G72" s="41"/>
      <c r="H72" s="21">
        <v>1264</v>
      </c>
      <c r="I72" s="42">
        <v>1264</v>
      </c>
      <c r="J72" s="42"/>
      <c r="K72" s="42">
        <v>8359</v>
      </c>
      <c r="L72" s="42"/>
      <c r="M72" s="20">
        <v>1</v>
      </c>
      <c r="N72" s="20">
        <v>6.6</v>
      </c>
    </row>
    <row r="73" spans="2:14" ht="15.5" x14ac:dyDescent="0.35">
      <c r="B73" s="41" t="s">
        <v>15</v>
      </c>
      <c r="C73" s="41"/>
      <c r="D73" s="41"/>
      <c r="E73" s="41"/>
      <c r="F73" s="41">
        <v>762</v>
      </c>
      <c r="G73" s="41"/>
      <c r="H73" s="20">
        <v>601</v>
      </c>
      <c r="I73" s="41">
        <v>601</v>
      </c>
      <c r="J73" s="41"/>
      <c r="K73" s="42">
        <v>2710</v>
      </c>
      <c r="L73" s="42"/>
      <c r="M73" s="20">
        <v>1</v>
      </c>
      <c r="N73" s="20">
        <v>4.5</v>
      </c>
    </row>
    <row r="74" spans="2:14" ht="15.5" x14ac:dyDescent="0.35">
      <c r="B74" s="41" t="s">
        <v>16</v>
      </c>
      <c r="C74" s="41"/>
      <c r="D74" s="41"/>
      <c r="E74" s="41"/>
      <c r="F74" s="41">
        <v>2</v>
      </c>
      <c r="G74" s="41"/>
      <c r="H74" s="20" t="s">
        <v>33</v>
      </c>
      <c r="I74" s="41" t="s">
        <v>33</v>
      </c>
      <c r="J74" s="41"/>
      <c r="K74" s="41" t="s">
        <v>33</v>
      </c>
      <c r="L74" s="41"/>
      <c r="M74" s="20" t="s">
        <v>253</v>
      </c>
      <c r="N74" s="20" t="s">
        <v>253</v>
      </c>
    </row>
    <row r="75" spans="2:14" ht="15.5" x14ac:dyDescent="0.35">
      <c r="B75" s="41" t="s">
        <v>21</v>
      </c>
      <c r="C75" s="41"/>
      <c r="D75" s="41"/>
      <c r="E75" s="41"/>
      <c r="F75" s="41">
        <v>28</v>
      </c>
      <c r="G75" s="41"/>
      <c r="H75" s="20">
        <v>57</v>
      </c>
      <c r="I75" s="41">
        <v>57</v>
      </c>
      <c r="J75" s="41"/>
      <c r="K75" s="41">
        <v>573</v>
      </c>
      <c r="L75" s="41"/>
      <c r="M75" s="20">
        <v>1</v>
      </c>
      <c r="N75" s="20">
        <v>10</v>
      </c>
    </row>
    <row r="76" spans="2:14" ht="15.5" x14ac:dyDescent="0.35">
      <c r="B76" s="41" t="s">
        <v>22</v>
      </c>
      <c r="C76" s="41"/>
      <c r="D76" s="41"/>
      <c r="E76" s="41"/>
      <c r="F76" s="41">
        <v>2</v>
      </c>
      <c r="G76" s="41"/>
      <c r="H76" s="20" t="s">
        <v>32</v>
      </c>
      <c r="I76" s="41" t="s">
        <v>32</v>
      </c>
      <c r="J76" s="41"/>
      <c r="K76" s="41" t="s">
        <v>100</v>
      </c>
      <c r="L76" s="41"/>
      <c r="M76" s="20" t="s">
        <v>253</v>
      </c>
      <c r="N76" s="20" t="s">
        <v>273</v>
      </c>
    </row>
    <row r="77" spans="2:14" ht="15.5" x14ac:dyDescent="0.35">
      <c r="B77" s="41" t="s">
        <v>25</v>
      </c>
      <c r="C77" s="41"/>
      <c r="D77" s="41"/>
      <c r="E77" s="41"/>
      <c r="F77" s="41">
        <v>86</v>
      </c>
      <c r="G77" s="41"/>
      <c r="H77" s="20">
        <v>108</v>
      </c>
      <c r="I77" s="41">
        <v>108</v>
      </c>
      <c r="J77" s="41"/>
      <c r="K77" s="41">
        <v>842</v>
      </c>
      <c r="L77" s="41"/>
      <c r="M77" s="20">
        <v>1</v>
      </c>
      <c r="N77" s="20">
        <v>7.8</v>
      </c>
    </row>
    <row r="78" spans="2:14" ht="15.5" x14ac:dyDescent="0.35">
      <c r="B78" s="41" t="s">
        <v>26</v>
      </c>
      <c r="C78" s="41"/>
      <c r="D78" s="41"/>
      <c r="E78" s="41"/>
      <c r="F78" s="41">
        <v>8</v>
      </c>
      <c r="G78" s="41"/>
      <c r="H78" s="20" t="s">
        <v>102</v>
      </c>
      <c r="I78" s="41" t="s">
        <v>102</v>
      </c>
      <c r="J78" s="41"/>
      <c r="K78" s="41" t="s">
        <v>103</v>
      </c>
      <c r="L78" s="41"/>
      <c r="M78" s="20" t="s">
        <v>253</v>
      </c>
      <c r="N78" s="20" t="s">
        <v>274</v>
      </c>
    </row>
    <row r="79" spans="2:14" ht="15.5" x14ac:dyDescent="0.35">
      <c r="B79" s="41" t="s">
        <v>30</v>
      </c>
      <c r="C79" s="41"/>
      <c r="D79" s="41"/>
      <c r="E79" s="41"/>
      <c r="F79" s="41">
        <v>122</v>
      </c>
      <c r="G79" s="41"/>
      <c r="H79" s="20">
        <v>64</v>
      </c>
      <c r="I79" s="41">
        <v>64</v>
      </c>
      <c r="J79" s="41"/>
      <c r="K79" s="41">
        <v>464</v>
      </c>
      <c r="L79" s="41"/>
      <c r="M79" s="20">
        <v>1</v>
      </c>
      <c r="N79" s="20">
        <v>7.2</v>
      </c>
    </row>
    <row r="80" spans="2:14" ht="15.5" x14ac:dyDescent="0.35">
      <c r="B80" s="41" t="s">
        <v>31</v>
      </c>
      <c r="C80" s="41"/>
      <c r="D80" s="41"/>
      <c r="E80" s="41"/>
      <c r="F80" s="41" t="s">
        <v>64</v>
      </c>
      <c r="G80" s="41"/>
      <c r="H80" s="20" t="s">
        <v>64</v>
      </c>
      <c r="I80" s="41" t="s">
        <v>64</v>
      </c>
      <c r="J80" s="41"/>
      <c r="K80" s="41" t="s">
        <v>64</v>
      </c>
      <c r="L80" s="41"/>
      <c r="M80" s="20" t="s">
        <v>64</v>
      </c>
      <c r="N80" s="20" t="s">
        <v>64</v>
      </c>
    </row>
    <row r="81" spans="2:14" ht="15.5" x14ac:dyDescent="0.35">
      <c r="B81" s="41" t="s">
        <v>35</v>
      </c>
      <c r="C81" s="41"/>
      <c r="D81" s="41"/>
      <c r="E81" s="41"/>
      <c r="F81" s="41">
        <v>552</v>
      </c>
      <c r="G81" s="41"/>
      <c r="H81" s="20">
        <v>909</v>
      </c>
      <c r="I81" s="41">
        <v>909</v>
      </c>
      <c r="J81" s="41"/>
      <c r="K81" s="42">
        <v>3998</v>
      </c>
      <c r="L81" s="42"/>
      <c r="M81" s="20">
        <v>1</v>
      </c>
      <c r="N81" s="20">
        <v>4.4000000000000004</v>
      </c>
    </row>
    <row r="82" spans="2:14" ht="15.5" x14ac:dyDescent="0.35">
      <c r="B82" s="41" t="s">
        <v>36</v>
      </c>
      <c r="C82" s="41"/>
      <c r="D82" s="41"/>
      <c r="E82" s="41"/>
      <c r="F82" s="42">
        <v>1208</v>
      </c>
      <c r="G82" s="42"/>
      <c r="H82" s="20">
        <v>739</v>
      </c>
      <c r="I82" s="41">
        <v>739</v>
      </c>
      <c r="J82" s="41"/>
      <c r="K82" s="42">
        <v>5482</v>
      </c>
      <c r="L82" s="42"/>
      <c r="M82" s="20">
        <v>1</v>
      </c>
      <c r="N82" s="20">
        <v>7.4</v>
      </c>
    </row>
    <row r="83" spans="2:14" ht="15.5" x14ac:dyDescent="0.35">
      <c r="B83" s="41" t="s">
        <v>37</v>
      </c>
      <c r="C83" s="41"/>
      <c r="D83" s="41"/>
      <c r="E83" s="41"/>
      <c r="F83" s="41">
        <v>320</v>
      </c>
      <c r="G83" s="41"/>
      <c r="H83" s="20">
        <v>235</v>
      </c>
      <c r="I83" s="41">
        <v>235</v>
      </c>
      <c r="J83" s="41"/>
      <c r="K83" s="42">
        <v>1759</v>
      </c>
      <c r="L83" s="42"/>
      <c r="M83" s="20">
        <v>1</v>
      </c>
      <c r="N83" s="20">
        <v>7.5</v>
      </c>
    </row>
    <row r="84" spans="2:14" ht="15.5" x14ac:dyDescent="0.35">
      <c r="B84" s="41" t="s">
        <v>38</v>
      </c>
      <c r="C84" s="41"/>
      <c r="D84" s="41"/>
      <c r="E84" s="41"/>
      <c r="F84" s="42">
        <v>9896</v>
      </c>
      <c r="G84" s="42"/>
      <c r="H84" s="21">
        <v>6422</v>
      </c>
      <c r="I84" s="42">
        <v>6422</v>
      </c>
      <c r="J84" s="42"/>
      <c r="K84" s="42">
        <v>52575</v>
      </c>
      <c r="L84" s="42"/>
      <c r="M84" s="20">
        <v>1</v>
      </c>
      <c r="N84" s="20">
        <v>8.1999999999999993</v>
      </c>
    </row>
    <row r="85" spans="2:14" ht="15.5" x14ac:dyDescent="0.35">
      <c r="B85" s="41" t="s">
        <v>39</v>
      </c>
      <c r="C85" s="41"/>
      <c r="D85" s="41"/>
      <c r="E85" s="41"/>
      <c r="F85" s="41">
        <v>3</v>
      </c>
      <c r="G85" s="41"/>
      <c r="H85" s="20" t="s">
        <v>70</v>
      </c>
      <c r="I85" s="41" t="s">
        <v>70</v>
      </c>
      <c r="J85" s="41"/>
      <c r="K85" s="41" t="s">
        <v>44</v>
      </c>
      <c r="L85" s="41"/>
      <c r="M85" s="20" t="s">
        <v>253</v>
      </c>
      <c r="N85" s="20" t="s">
        <v>275</v>
      </c>
    </row>
    <row r="86" spans="2:14" ht="15.5" x14ac:dyDescent="0.35">
      <c r="B86" s="41" t="s">
        <v>43</v>
      </c>
      <c r="C86" s="41"/>
      <c r="D86" s="41"/>
      <c r="E86" s="41"/>
      <c r="F86" s="41">
        <v>8</v>
      </c>
      <c r="G86" s="41"/>
      <c r="H86" s="20" t="s">
        <v>106</v>
      </c>
      <c r="I86" s="41" t="s">
        <v>106</v>
      </c>
      <c r="J86" s="41"/>
      <c r="K86" s="41" t="s">
        <v>107</v>
      </c>
      <c r="L86" s="41"/>
      <c r="M86" s="20" t="s">
        <v>253</v>
      </c>
      <c r="N86" s="20" t="s">
        <v>276</v>
      </c>
    </row>
    <row r="87" spans="2:14" ht="15.5" x14ac:dyDescent="0.35">
      <c r="B87" s="41" t="s">
        <v>47</v>
      </c>
      <c r="C87" s="41"/>
      <c r="D87" s="41"/>
      <c r="E87" s="41"/>
      <c r="F87" s="42">
        <v>8966</v>
      </c>
      <c r="G87" s="42"/>
      <c r="H87" s="21">
        <v>8225</v>
      </c>
      <c r="I87" s="42">
        <v>8225</v>
      </c>
      <c r="J87" s="42"/>
      <c r="K87" s="42">
        <v>66536</v>
      </c>
      <c r="L87" s="42"/>
      <c r="M87" s="20">
        <v>1</v>
      </c>
      <c r="N87" s="20">
        <v>8.1</v>
      </c>
    </row>
    <row r="88" spans="2:14" ht="15.5" x14ac:dyDescent="0.35">
      <c r="B88" s="41" t="s">
        <v>48</v>
      </c>
      <c r="C88" s="41"/>
      <c r="D88" s="41"/>
      <c r="E88" s="41"/>
      <c r="F88" s="41">
        <v>848</v>
      </c>
      <c r="G88" s="41"/>
      <c r="H88" s="20">
        <v>386</v>
      </c>
      <c r="I88" s="41">
        <v>386</v>
      </c>
      <c r="J88" s="41"/>
      <c r="K88" s="42">
        <v>2978</v>
      </c>
      <c r="L88" s="42"/>
      <c r="M88" s="20">
        <v>1</v>
      </c>
      <c r="N88" s="20">
        <v>7.7</v>
      </c>
    </row>
    <row r="89" spans="2:14" ht="15.5" x14ac:dyDescent="0.35">
      <c r="B89" s="41" t="s">
        <v>49</v>
      </c>
      <c r="C89" s="41"/>
      <c r="D89" s="41"/>
      <c r="E89" s="41"/>
      <c r="F89" s="41">
        <v>8</v>
      </c>
      <c r="G89" s="41"/>
      <c r="H89" s="20" t="s">
        <v>109</v>
      </c>
      <c r="I89" s="41" t="s">
        <v>109</v>
      </c>
      <c r="J89" s="41"/>
      <c r="K89" s="41" t="s">
        <v>110</v>
      </c>
      <c r="L89" s="41"/>
      <c r="M89" s="20" t="s">
        <v>253</v>
      </c>
      <c r="N89" s="20" t="s">
        <v>277</v>
      </c>
    </row>
    <row r="90" spans="2:14" ht="15.5" x14ac:dyDescent="0.35">
      <c r="B90" s="41" t="s">
        <v>53</v>
      </c>
      <c r="C90" s="41"/>
      <c r="D90" s="41"/>
      <c r="E90" s="41"/>
      <c r="F90" s="42">
        <v>30454</v>
      </c>
      <c r="G90" s="42"/>
      <c r="H90" s="21">
        <v>24837</v>
      </c>
      <c r="I90" s="42">
        <v>24837</v>
      </c>
      <c r="J90" s="42"/>
      <c r="K90" s="42">
        <v>213179</v>
      </c>
      <c r="L90" s="42"/>
      <c r="M90" s="20">
        <v>1</v>
      </c>
      <c r="N90" s="20">
        <v>8.6</v>
      </c>
    </row>
    <row r="91" spans="2:14" ht="15.5" x14ac:dyDescent="0.35">
      <c r="B91" s="41" t="s">
        <v>54</v>
      </c>
      <c r="C91" s="41"/>
      <c r="D91" s="41"/>
      <c r="E91" s="41"/>
      <c r="F91" s="42">
        <v>1502</v>
      </c>
      <c r="G91" s="42"/>
      <c r="H91" s="20">
        <v>880</v>
      </c>
      <c r="I91" s="41">
        <v>880</v>
      </c>
      <c r="J91" s="41"/>
      <c r="K91" s="42">
        <v>6255</v>
      </c>
      <c r="L91" s="42"/>
      <c r="M91" s="20">
        <v>1</v>
      </c>
      <c r="N91" s="20">
        <v>7.1</v>
      </c>
    </row>
    <row r="92" spans="2:14" ht="15.5" x14ac:dyDescent="0.35">
      <c r="B92" s="41" t="s">
        <v>55</v>
      </c>
      <c r="C92" s="41"/>
      <c r="D92" s="41"/>
      <c r="E92" s="41"/>
      <c r="F92" s="42">
        <v>2709</v>
      </c>
      <c r="G92" s="42"/>
      <c r="H92" s="21">
        <v>2631</v>
      </c>
      <c r="I92" s="42">
        <v>2631</v>
      </c>
      <c r="J92" s="42"/>
      <c r="K92" s="42">
        <v>35631</v>
      </c>
      <c r="L92" s="42"/>
      <c r="M92" s="20">
        <v>1</v>
      </c>
      <c r="N92" s="20">
        <v>13.5</v>
      </c>
    </row>
    <row r="93" spans="2:14" ht="15.5" x14ac:dyDescent="0.35">
      <c r="B93" s="41" t="s">
        <v>57</v>
      </c>
      <c r="C93" s="41"/>
      <c r="D93" s="41"/>
      <c r="E93" s="41"/>
      <c r="F93" s="42">
        <v>2203</v>
      </c>
      <c r="G93" s="42"/>
      <c r="H93" s="21">
        <v>1631</v>
      </c>
      <c r="I93" s="42">
        <v>1631</v>
      </c>
      <c r="J93" s="42"/>
      <c r="K93" s="42">
        <v>54039</v>
      </c>
      <c r="L93" s="42"/>
      <c r="M93" s="20">
        <v>1</v>
      </c>
      <c r="N93" s="20">
        <v>33.1</v>
      </c>
    </row>
    <row r="94" spans="2:14" ht="15.5" x14ac:dyDescent="0.35">
      <c r="B94" s="41" t="s">
        <v>58</v>
      </c>
      <c r="C94" s="41"/>
      <c r="D94" s="41"/>
      <c r="E94" s="41"/>
      <c r="F94" s="42">
        <v>37254</v>
      </c>
      <c r="G94" s="42"/>
      <c r="H94" s="21">
        <v>30941</v>
      </c>
      <c r="I94" s="42">
        <v>30941</v>
      </c>
      <c r="J94" s="42"/>
      <c r="K94" s="42">
        <v>315839</v>
      </c>
      <c r="L94" s="42"/>
      <c r="M94" s="20">
        <v>1</v>
      </c>
      <c r="N94" s="20">
        <v>10.199999999999999</v>
      </c>
    </row>
    <row r="95" spans="2:14" ht="15.5" x14ac:dyDescent="0.35">
      <c r="B95" s="41" t="s">
        <v>59</v>
      </c>
      <c r="C95" s="41"/>
      <c r="D95" s="41"/>
      <c r="E95" s="41"/>
      <c r="F95" s="41">
        <v>34</v>
      </c>
      <c r="G95" s="41"/>
      <c r="H95" s="20">
        <v>104</v>
      </c>
      <c r="I95" s="41">
        <v>104</v>
      </c>
      <c r="J95" s="41"/>
      <c r="K95" s="42">
        <v>2831</v>
      </c>
      <c r="L95" s="42"/>
      <c r="M95" s="20">
        <v>1</v>
      </c>
      <c r="N95" s="20">
        <v>27.2</v>
      </c>
    </row>
    <row r="96" spans="2:14" ht="15.5" x14ac:dyDescent="0.35">
      <c r="B96" s="41" t="s">
        <v>63</v>
      </c>
      <c r="C96" s="41"/>
      <c r="D96" s="41"/>
      <c r="E96" s="41"/>
      <c r="F96" s="41" t="s">
        <v>64</v>
      </c>
      <c r="G96" s="41"/>
      <c r="H96" s="20" t="s">
        <v>64</v>
      </c>
      <c r="I96" s="41" t="s">
        <v>64</v>
      </c>
      <c r="J96" s="41"/>
      <c r="K96" s="41" t="s">
        <v>64</v>
      </c>
      <c r="L96" s="41"/>
      <c r="M96" s="20" t="s">
        <v>64</v>
      </c>
      <c r="N96" s="20" t="s">
        <v>64</v>
      </c>
    </row>
    <row r="97" spans="2:14" ht="15.5" x14ac:dyDescent="0.35">
      <c r="B97" s="41" t="s">
        <v>65</v>
      </c>
      <c r="C97" s="41"/>
      <c r="D97" s="41"/>
      <c r="E97" s="41"/>
      <c r="F97" s="41">
        <v>5</v>
      </c>
      <c r="G97" s="41"/>
      <c r="H97" s="20" t="s">
        <v>66</v>
      </c>
      <c r="I97" s="41" t="s">
        <v>66</v>
      </c>
      <c r="J97" s="41"/>
      <c r="K97" s="41" t="s">
        <v>112</v>
      </c>
      <c r="L97" s="41"/>
      <c r="M97" s="20" t="s">
        <v>253</v>
      </c>
      <c r="N97" s="20" t="s">
        <v>278</v>
      </c>
    </row>
    <row r="98" spans="2:14" ht="15.5" x14ac:dyDescent="0.35">
      <c r="B98" s="41" t="s">
        <v>69</v>
      </c>
      <c r="C98" s="41"/>
      <c r="D98" s="41"/>
      <c r="E98" s="41"/>
      <c r="F98" s="41">
        <v>2</v>
      </c>
      <c r="G98" s="41"/>
      <c r="H98" s="20" t="s">
        <v>17</v>
      </c>
      <c r="I98" s="41" t="s">
        <v>17</v>
      </c>
      <c r="J98" s="41"/>
      <c r="K98" s="41" t="s">
        <v>94</v>
      </c>
      <c r="L98" s="41"/>
      <c r="M98" s="20" t="s">
        <v>253</v>
      </c>
      <c r="N98" s="20" t="s">
        <v>259</v>
      </c>
    </row>
    <row r="99" spans="2:14" ht="15.5" x14ac:dyDescent="0.35">
      <c r="B99" s="41" t="s">
        <v>73</v>
      </c>
      <c r="C99" s="41"/>
      <c r="D99" s="41"/>
      <c r="E99" s="41"/>
      <c r="F99" s="41" t="s">
        <v>64</v>
      </c>
      <c r="G99" s="41"/>
      <c r="H99" s="20" t="s">
        <v>64</v>
      </c>
      <c r="I99" s="41" t="s">
        <v>64</v>
      </c>
      <c r="J99" s="41"/>
      <c r="K99" s="41" t="s">
        <v>64</v>
      </c>
      <c r="L99" s="41"/>
      <c r="M99" s="20" t="s">
        <v>64</v>
      </c>
      <c r="N99" s="20" t="s">
        <v>64</v>
      </c>
    </row>
    <row r="100" spans="2:14" ht="15" x14ac:dyDescent="0.35">
      <c r="B100" s="43" t="s">
        <v>74</v>
      </c>
      <c r="C100" s="43"/>
      <c r="D100" s="43"/>
      <c r="E100" s="43"/>
      <c r="F100" s="44">
        <v>37293</v>
      </c>
      <c r="G100" s="44"/>
      <c r="H100" s="23">
        <v>31054</v>
      </c>
      <c r="I100" s="44">
        <v>31054</v>
      </c>
      <c r="J100" s="44"/>
      <c r="K100" s="44">
        <v>318768</v>
      </c>
      <c r="L100" s="44"/>
      <c r="M100" s="22">
        <v>1</v>
      </c>
      <c r="N100" s="22">
        <v>10.3</v>
      </c>
    </row>
    <row r="101" spans="2:14" ht="15.5" x14ac:dyDescent="0.35">
      <c r="B101" s="41">
        <v>2012</v>
      </c>
      <c r="C101" s="41"/>
      <c r="D101" s="41"/>
      <c r="E101" s="41"/>
      <c r="F101" s="41"/>
      <c r="G101" s="41"/>
      <c r="H101" s="41"/>
      <c r="I101" s="41"/>
      <c r="J101" s="41"/>
      <c r="K101" s="41"/>
      <c r="L101" s="41"/>
      <c r="M101" s="41"/>
      <c r="N101" s="41"/>
    </row>
    <row r="102" spans="2:14" ht="15.5" x14ac:dyDescent="0.35">
      <c r="B102" s="41" t="s">
        <v>11</v>
      </c>
      <c r="C102" s="41"/>
      <c r="D102" s="41"/>
      <c r="E102" s="41"/>
      <c r="F102" s="42">
        <v>7048</v>
      </c>
      <c r="G102" s="42"/>
      <c r="H102" s="21">
        <v>6229</v>
      </c>
      <c r="I102" s="42">
        <v>6229</v>
      </c>
      <c r="J102" s="42"/>
      <c r="K102" s="42">
        <v>67343</v>
      </c>
      <c r="L102" s="42"/>
      <c r="M102" s="20">
        <v>1</v>
      </c>
      <c r="N102" s="20">
        <v>10.8</v>
      </c>
    </row>
    <row r="103" spans="2:14" ht="15.5" x14ac:dyDescent="0.35">
      <c r="B103" s="41" t="s">
        <v>13</v>
      </c>
      <c r="C103" s="41"/>
      <c r="D103" s="41"/>
      <c r="E103" s="41"/>
      <c r="F103" s="41">
        <v>42</v>
      </c>
      <c r="G103" s="41"/>
      <c r="H103" s="20">
        <v>42</v>
      </c>
      <c r="I103" s="41">
        <v>42</v>
      </c>
      <c r="J103" s="41"/>
      <c r="K103" s="41">
        <v>339</v>
      </c>
      <c r="L103" s="41"/>
      <c r="M103" s="20">
        <v>1</v>
      </c>
      <c r="N103" s="20">
        <v>8.1</v>
      </c>
    </row>
    <row r="104" spans="2:14" ht="15.5" x14ac:dyDescent="0.35">
      <c r="B104" s="41" t="s">
        <v>14</v>
      </c>
      <c r="C104" s="41"/>
      <c r="D104" s="41"/>
      <c r="E104" s="41"/>
      <c r="F104" s="41">
        <v>971</v>
      </c>
      <c r="G104" s="41"/>
      <c r="H104" s="21">
        <v>1317</v>
      </c>
      <c r="I104" s="42">
        <v>1317</v>
      </c>
      <c r="J104" s="42"/>
      <c r="K104" s="42">
        <v>9059</v>
      </c>
      <c r="L104" s="42"/>
      <c r="M104" s="20">
        <v>1</v>
      </c>
      <c r="N104" s="20">
        <v>6.9</v>
      </c>
    </row>
    <row r="105" spans="2:14" ht="15.5" x14ac:dyDescent="0.35">
      <c r="B105" s="41" t="s">
        <v>15</v>
      </c>
      <c r="C105" s="41"/>
      <c r="D105" s="41"/>
      <c r="E105" s="41"/>
      <c r="F105" s="41">
        <v>613</v>
      </c>
      <c r="G105" s="41"/>
      <c r="H105" s="20">
        <v>707</v>
      </c>
      <c r="I105" s="41">
        <v>707</v>
      </c>
      <c r="J105" s="41"/>
      <c r="K105" s="42">
        <v>4094</v>
      </c>
      <c r="L105" s="42"/>
      <c r="M105" s="20">
        <v>1</v>
      </c>
      <c r="N105" s="20">
        <v>5.8</v>
      </c>
    </row>
    <row r="106" spans="2:14" ht="15.5" x14ac:dyDescent="0.35">
      <c r="B106" s="41" t="s">
        <v>16</v>
      </c>
      <c r="C106" s="41"/>
      <c r="D106" s="41"/>
      <c r="E106" s="41"/>
      <c r="F106" s="41">
        <v>3</v>
      </c>
      <c r="G106" s="41"/>
      <c r="H106" s="20" t="s">
        <v>77</v>
      </c>
      <c r="I106" s="41" t="s">
        <v>77</v>
      </c>
      <c r="J106" s="41"/>
      <c r="K106" s="41" t="s">
        <v>114</v>
      </c>
      <c r="L106" s="41"/>
      <c r="M106" s="20" t="s">
        <v>253</v>
      </c>
      <c r="N106" s="20" t="s">
        <v>279</v>
      </c>
    </row>
    <row r="107" spans="2:14" ht="15.5" x14ac:dyDescent="0.35">
      <c r="B107" s="41" t="s">
        <v>21</v>
      </c>
      <c r="C107" s="41"/>
      <c r="D107" s="41"/>
      <c r="E107" s="41"/>
      <c r="F107" s="41">
        <v>34</v>
      </c>
      <c r="G107" s="41"/>
      <c r="H107" s="20">
        <v>54</v>
      </c>
      <c r="I107" s="41">
        <v>54</v>
      </c>
      <c r="J107" s="41"/>
      <c r="K107" s="41">
        <v>430</v>
      </c>
      <c r="L107" s="41"/>
      <c r="M107" s="20">
        <v>1</v>
      </c>
      <c r="N107" s="20">
        <v>8</v>
      </c>
    </row>
    <row r="108" spans="2:14" ht="15.5" x14ac:dyDescent="0.35">
      <c r="B108" s="41" t="s">
        <v>22</v>
      </c>
      <c r="C108" s="41"/>
      <c r="D108" s="41"/>
      <c r="E108" s="41"/>
      <c r="F108" s="41">
        <v>1</v>
      </c>
      <c r="G108" s="41"/>
      <c r="H108" s="20" t="s">
        <v>32</v>
      </c>
      <c r="I108" s="41" t="s">
        <v>32</v>
      </c>
      <c r="J108" s="41"/>
      <c r="K108" s="41" t="s">
        <v>32</v>
      </c>
      <c r="L108" s="41"/>
      <c r="M108" s="20" t="s">
        <v>253</v>
      </c>
      <c r="N108" s="20" t="s">
        <v>280</v>
      </c>
    </row>
    <row r="109" spans="2:14" ht="15.5" x14ac:dyDescent="0.35">
      <c r="B109" s="41" t="s">
        <v>25</v>
      </c>
      <c r="C109" s="41"/>
      <c r="D109" s="41"/>
      <c r="E109" s="41"/>
      <c r="F109" s="41">
        <v>40</v>
      </c>
      <c r="G109" s="41"/>
      <c r="H109" s="20">
        <v>89</v>
      </c>
      <c r="I109" s="41">
        <v>89</v>
      </c>
      <c r="J109" s="41"/>
      <c r="K109" s="41">
        <v>793</v>
      </c>
      <c r="L109" s="41"/>
      <c r="M109" s="20">
        <v>1</v>
      </c>
      <c r="N109" s="20">
        <v>8.9</v>
      </c>
    </row>
    <row r="110" spans="2:14" ht="15.5" x14ac:dyDescent="0.35">
      <c r="B110" s="41" t="s">
        <v>26</v>
      </c>
      <c r="C110" s="41"/>
      <c r="D110" s="41"/>
      <c r="E110" s="41"/>
      <c r="F110" s="41">
        <v>9</v>
      </c>
      <c r="G110" s="41"/>
      <c r="H110" s="20" t="s">
        <v>118</v>
      </c>
      <c r="I110" s="41" t="s">
        <v>118</v>
      </c>
      <c r="J110" s="41"/>
      <c r="K110" s="41" t="s">
        <v>119</v>
      </c>
      <c r="L110" s="41"/>
      <c r="M110" s="20" t="s">
        <v>253</v>
      </c>
      <c r="N110" s="20" t="s">
        <v>254</v>
      </c>
    </row>
    <row r="111" spans="2:14" ht="15.5" x14ac:dyDescent="0.35">
      <c r="B111" s="41" t="s">
        <v>30</v>
      </c>
      <c r="C111" s="41"/>
      <c r="D111" s="41"/>
      <c r="E111" s="41"/>
      <c r="F111" s="41">
        <v>97</v>
      </c>
      <c r="G111" s="41"/>
      <c r="H111" s="20">
        <v>78</v>
      </c>
      <c r="I111" s="41">
        <v>78</v>
      </c>
      <c r="J111" s="41"/>
      <c r="K111" s="41">
        <v>653</v>
      </c>
      <c r="L111" s="41"/>
      <c r="M111" s="20">
        <v>1</v>
      </c>
      <c r="N111" s="20">
        <v>8.3000000000000007</v>
      </c>
    </row>
    <row r="112" spans="2:14" ht="15.5" x14ac:dyDescent="0.35">
      <c r="B112" s="41" t="s">
        <v>31</v>
      </c>
      <c r="C112" s="41"/>
      <c r="D112" s="41"/>
      <c r="E112" s="41"/>
      <c r="F112" s="41">
        <v>3</v>
      </c>
      <c r="G112" s="41"/>
      <c r="H112" s="20" t="s">
        <v>17</v>
      </c>
      <c r="I112" s="41" t="s">
        <v>17</v>
      </c>
      <c r="J112" s="41"/>
      <c r="K112" s="41" t="s">
        <v>44</v>
      </c>
      <c r="L112" s="41"/>
      <c r="M112" s="20" t="s">
        <v>253</v>
      </c>
      <c r="N112" s="20" t="s">
        <v>255</v>
      </c>
    </row>
    <row r="113" spans="2:14" ht="15.5" x14ac:dyDescent="0.35">
      <c r="B113" s="41" t="s">
        <v>35</v>
      </c>
      <c r="C113" s="41"/>
      <c r="D113" s="41"/>
      <c r="E113" s="41"/>
      <c r="F113" s="41">
        <v>528</v>
      </c>
      <c r="G113" s="41"/>
      <c r="H113" s="20">
        <v>910</v>
      </c>
      <c r="I113" s="41">
        <v>910</v>
      </c>
      <c r="J113" s="41"/>
      <c r="K113" s="42">
        <v>5776</v>
      </c>
      <c r="L113" s="42"/>
      <c r="M113" s="20">
        <v>1</v>
      </c>
      <c r="N113" s="20">
        <v>6.3</v>
      </c>
    </row>
    <row r="114" spans="2:14" ht="15.5" x14ac:dyDescent="0.35">
      <c r="B114" s="41" t="s">
        <v>36</v>
      </c>
      <c r="C114" s="41"/>
      <c r="D114" s="41"/>
      <c r="E114" s="41"/>
      <c r="F114" s="41">
        <v>941</v>
      </c>
      <c r="G114" s="41"/>
      <c r="H114" s="20">
        <v>789</v>
      </c>
      <c r="I114" s="41">
        <v>789</v>
      </c>
      <c r="J114" s="41"/>
      <c r="K114" s="42">
        <v>6190</v>
      </c>
      <c r="L114" s="42"/>
      <c r="M114" s="20">
        <v>1</v>
      </c>
      <c r="N114" s="20">
        <v>7.8</v>
      </c>
    </row>
    <row r="115" spans="2:14" ht="15.5" x14ac:dyDescent="0.35">
      <c r="B115" s="41" t="s">
        <v>37</v>
      </c>
      <c r="C115" s="41"/>
      <c r="D115" s="41"/>
      <c r="E115" s="41"/>
      <c r="F115" s="41">
        <v>327</v>
      </c>
      <c r="G115" s="41"/>
      <c r="H115" s="20">
        <v>190</v>
      </c>
      <c r="I115" s="41">
        <v>190</v>
      </c>
      <c r="J115" s="41"/>
      <c r="K115" s="42">
        <v>1681</v>
      </c>
      <c r="L115" s="42"/>
      <c r="M115" s="20">
        <v>1</v>
      </c>
      <c r="N115" s="20">
        <v>8.8000000000000007</v>
      </c>
    </row>
    <row r="116" spans="2:14" ht="15.5" x14ac:dyDescent="0.35">
      <c r="B116" s="41" t="s">
        <v>38</v>
      </c>
      <c r="C116" s="41"/>
      <c r="D116" s="41"/>
      <c r="E116" s="41"/>
      <c r="F116" s="42">
        <v>9596</v>
      </c>
      <c r="G116" s="42"/>
      <c r="H116" s="21">
        <v>6810</v>
      </c>
      <c r="I116" s="42">
        <v>6810</v>
      </c>
      <c r="J116" s="42"/>
      <c r="K116" s="42">
        <v>53142</v>
      </c>
      <c r="L116" s="42"/>
      <c r="M116" s="20">
        <v>1</v>
      </c>
      <c r="N116" s="20">
        <v>7.8</v>
      </c>
    </row>
    <row r="117" spans="2:14" ht="15.5" x14ac:dyDescent="0.35">
      <c r="B117" s="41" t="s">
        <v>39</v>
      </c>
      <c r="C117" s="41"/>
      <c r="D117" s="41"/>
      <c r="E117" s="41"/>
      <c r="F117" s="41">
        <v>7</v>
      </c>
      <c r="G117" s="41"/>
      <c r="H117" s="20" t="s">
        <v>114</v>
      </c>
      <c r="I117" s="41" t="s">
        <v>114</v>
      </c>
      <c r="J117" s="41"/>
      <c r="K117" s="41" t="s">
        <v>120</v>
      </c>
      <c r="L117" s="41"/>
      <c r="M117" s="20" t="s">
        <v>253</v>
      </c>
      <c r="N117" s="20" t="s">
        <v>281</v>
      </c>
    </row>
    <row r="118" spans="2:14" ht="15.5" x14ac:dyDescent="0.35">
      <c r="B118" s="41" t="s">
        <v>43</v>
      </c>
      <c r="C118" s="41"/>
      <c r="D118" s="41"/>
      <c r="E118" s="41"/>
      <c r="F118" s="41">
        <v>10</v>
      </c>
      <c r="G118" s="41"/>
      <c r="H118" s="20" t="s">
        <v>122</v>
      </c>
      <c r="I118" s="41" t="s">
        <v>122</v>
      </c>
      <c r="J118" s="41"/>
      <c r="K118" s="41" t="s">
        <v>123</v>
      </c>
      <c r="L118" s="41"/>
      <c r="M118" s="20" t="s">
        <v>253</v>
      </c>
      <c r="N118" s="20" t="s">
        <v>282</v>
      </c>
    </row>
    <row r="119" spans="2:14" ht="15.5" x14ac:dyDescent="0.35">
      <c r="B119" s="41" t="s">
        <v>47</v>
      </c>
      <c r="C119" s="41"/>
      <c r="D119" s="41"/>
      <c r="E119" s="41"/>
      <c r="F119" s="42">
        <v>9529</v>
      </c>
      <c r="G119" s="42"/>
      <c r="H119" s="21">
        <v>9292</v>
      </c>
      <c r="I119" s="42">
        <v>9292</v>
      </c>
      <c r="J119" s="42"/>
      <c r="K119" s="42">
        <v>74457</v>
      </c>
      <c r="L119" s="42"/>
      <c r="M119" s="20">
        <v>1</v>
      </c>
      <c r="N119" s="20">
        <v>8</v>
      </c>
    </row>
    <row r="120" spans="2:14" ht="15.5" x14ac:dyDescent="0.35">
      <c r="B120" s="41" t="s">
        <v>48</v>
      </c>
      <c r="C120" s="41"/>
      <c r="D120" s="41"/>
      <c r="E120" s="41"/>
      <c r="F120" s="41">
        <v>889</v>
      </c>
      <c r="G120" s="41"/>
      <c r="H120" s="20">
        <v>304</v>
      </c>
      <c r="I120" s="41">
        <v>304</v>
      </c>
      <c r="J120" s="41"/>
      <c r="K120" s="42">
        <v>2722</v>
      </c>
      <c r="L120" s="42"/>
      <c r="M120" s="20">
        <v>1</v>
      </c>
      <c r="N120" s="20">
        <v>8.9</v>
      </c>
    </row>
    <row r="121" spans="2:14" ht="15.5" x14ac:dyDescent="0.35">
      <c r="B121" s="41" t="s">
        <v>49</v>
      </c>
      <c r="C121" s="41"/>
      <c r="D121" s="41"/>
      <c r="E121" s="41"/>
      <c r="F121" s="41">
        <v>9</v>
      </c>
      <c r="G121" s="41"/>
      <c r="H121" s="20" t="s">
        <v>125</v>
      </c>
      <c r="I121" s="41" t="s">
        <v>125</v>
      </c>
      <c r="J121" s="41"/>
      <c r="K121" s="41" t="s">
        <v>126</v>
      </c>
      <c r="L121" s="41"/>
      <c r="M121" s="20" t="s">
        <v>253</v>
      </c>
      <c r="N121" s="20" t="s">
        <v>283</v>
      </c>
    </row>
    <row r="122" spans="2:14" ht="15.5" x14ac:dyDescent="0.35">
      <c r="B122" s="41" t="s">
        <v>53</v>
      </c>
      <c r="C122" s="41"/>
      <c r="D122" s="41"/>
      <c r="E122" s="41"/>
      <c r="F122" s="42">
        <v>30697</v>
      </c>
      <c r="G122" s="42"/>
      <c r="H122" s="21">
        <v>26967</v>
      </c>
      <c r="I122" s="42">
        <v>26967</v>
      </c>
      <c r="J122" s="42"/>
      <c r="K122" s="42">
        <v>227800</v>
      </c>
      <c r="L122" s="42"/>
      <c r="M122" s="20">
        <v>1</v>
      </c>
      <c r="N122" s="20">
        <v>8.4</v>
      </c>
    </row>
    <row r="123" spans="2:14" ht="15.5" x14ac:dyDescent="0.35">
      <c r="B123" s="41" t="s">
        <v>54</v>
      </c>
      <c r="C123" s="41"/>
      <c r="D123" s="41"/>
      <c r="E123" s="41"/>
      <c r="F123" s="42">
        <v>1379</v>
      </c>
      <c r="G123" s="42"/>
      <c r="H123" s="20">
        <v>709</v>
      </c>
      <c r="I123" s="41">
        <v>709</v>
      </c>
      <c r="J123" s="41"/>
      <c r="K123" s="42">
        <v>5092</v>
      </c>
      <c r="L123" s="42"/>
      <c r="M123" s="20">
        <v>1</v>
      </c>
      <c r="N123" s="20">
        <v>7.2</v>
      </c>
    </row>
    <row r="124" spans="2:14" ht="15.5" x14ac:dyDescent="0.35">
      <c r="B124" s="41" t="s">
        <v>55</v>
      </c>
      <c r="C124" s="41"/>
      <c r="D124" s="41"/>
      <c r="E124" s="41"/>
      <c r="F124" s="42">
        <v>3171</v>
      </c>
      <c r="G124" s="42"/>
      <c r="H124" s="21">
        <v>2277</v>
      </c>
      <c r="I124" s="42">
        <v>2277</v>
      </c>
      <c r="J124" s="42"/>
      <c r="K124" s="42">
        <v>43432</v>
      </c>
      <c r="L124" s="42"/>
      <c r="M124" s="20">
        <v>1</v>
      </c>
      <c r="N124" s="20">
        <v>19.100000000000001</v>
      </c>
    </row>
    <row r="125" spans="2:14" ht="15.5" x14ac:dyDescent="0.35">
      <c r="B125" s="41" t="s">
        <v>57</v>
      </c>
      <c r="C125" s="41"/>
      <c r="D125" s="41"/>
      <c r="E125" s="41"/>
      <c r="F125" s="42">
        <v>1598</v>
      </c>
      <c r="G125" s="42"/>
      <c r="H125" s="21">
        <v>1642</v>
      </c>
      <c r="I125" s="42">
        <v>1642</v>
      </c>
      <c r="J125" s="42"/>
      <c r="K125" s="42">
        <v>52672</v>
      </c>
      <c r="L125" s="42"/>
      <c r="M125" s="20">
        <v>1</v>
      </c>
      <c r="N125" s="20">
        <v>32.1</v>
      </c>
    </row>
    <row r="126" spans="2:14" ht="15.5" x14ac:dyDescent="0.35">
      <c r="B126" s="41" t="s">
        <v>58</v>
      </c>
      <c r="C126" s="41"/>
      <c r="D126" s="41"/>
      <c r="E126" s="41"/>
      <c r="F126" s="42">
        <v>37463</v>
      </c>
      <c r="G126" s="42"/>
      <c r="H126" s="21">
        <v>33147</v>
      </c>
      <c r="I126" s="42">
        <v>33147</v>
      </c>
      <c r="J126" s="42"/>
      <c r="K126" s="42">
        <v>338909</v>
      </c>
      <c r="L126" s="42"/>
      <c r="M126" s="20">
        <v>1</v>
      </c>
      <c r="N126" s="20">
        <v>10.199999999999999</v>
      </c>
    </row>
    <row r="127" spans="2:14" ht="15.5" x14ac:dyDescent="0.35">
      <c r="B127" s="41" t="s">
        <v>59</v>
      </c>
      <c r="C127" s="41"/>
      <c r="D127" s="41"/>
      <c r="E127" s="41"/>
      <c r="F127" s="41">
        <v>17</v>
      </c>
      <c r="G127" s="41"/>
      <c r="H127" s="20" t="s">
        <v>128</v>
      </c>
      <c r="I127" s="41" t="s">
        <v>128</v>
      </c>
      <c r="J127" s="41"/>
      <c r="K127" s="41" t="s">
        <v>129</v>
      </c>
      <c r="L127" s="41"/>
      <c r="M127" s="20" t="s">
        <v>253</v>
      </c>
      <c r="N127" s="20" t="s">
        <v>284</v>
      </c>
    </row>
    <row r="128" spans="2:14" ht="15.5" x14ac:dyDescent="0.35">
      <c r="B128" s="41" t="s">
        <v>63</v>
      </c>
      <c r="C128" s="41"/>
      <c r="D128" s="41"/>
      <c r="E128" s="41"/>
      <c r="F128" s="41">
        <v>2</v>
      </c>
      <c r="G128" s="41"/>
      <c r="H128" s="20" t="s">
        <v>32</v>
      </c>
      <c r="I128" s="41" t="s">
        <v>32</v>
      </c>
      <c r="J128" s="41"/>
      <c r="K128" s="41" t="s">
        <v>131</v>
      </c>
      <c r="L128" s="41"/>
      <c r="M128" s="20" t="s">
        <v>253</v>
      </c>
      <c r="N128" s="20" t="s">
        <v>285</v>
      </c>
    </row>
    <row r="129" spans="2:14" ht="15.5" x14ac:dyDescent="0.35">
      <c r="B129" s="41" t="s">
        <v>65</v>
      </c>
      <c r="C129" s="41"/>
      <c r="D129" s="41"/>
      <c r="E129" s="41"/>
      <c r="F129" s="41">
        <v>4</v>
      </c>
      <c r="G129" s="41"/>
      <c r="H129" s="20" t="s">
        <v>133</v>
      </c>
      <c r="I129" s="41" t="s">
        <v>133</v>
      </c>
      <c r="J129" s="41"/>
      <c r="K129" s="41" t="s">
        <v>134</v>
      </c>
      <c r="L129" s="41"/>
      <c r="M129" s="20" t="s">
        <v>253</v>
      </c>
      <c r="N129" s="20" t="s">
        <v>286</v>
      </c>
    </row>
    <row r="130" spans="2:14" ht="15.5" x14ac:dyDescent="0.35">
      <c r="B130" s="41" t="s">
        <v>69</v>
      </c>
      <c r="C130" s="41"/>
      <c r="D130" s="41"/>
      <c r="E130" s="41"/>
      <c r="F130" s="41">
        <v>2</v>
      </c>
      <c r="G130" s="41"/>
      <c r="H130" s="20" t="s">
        <v>66</v>
      </c>
      <c r="I130" s="41" t="s">
        <v>66</v>
      </c>
      <c r="J130" s="41"/>
      <c r="K130" s="41" t="s">
        <v>136</v>
      </c>
      <c r="L130" s="41"/>
      <c r="M130" s="20" t="s">
        <v>253</v>
      </c>
      <c r="N130" s="20" t="s">
        <v>287</v>
      </c>
    </row>
    <row r="131" spans="2:14" ht="15.5" x14ac:dyDescent="0.35">
      <c r="B131" s="41" t="s">
        <v>73</v>
      </c>
      <c r="C131" s="41"/>
      <c r="D131" s="41"/>
      <c r="E131" s="41"/>
      <c r="F131" s="41" t="s">
        <v>64</v>
      </c>
      <c r="G131" s="41"/>
      <c r="H131" s="20" t="s">
        <v>64</v>
      </c>
      <c r="I131" s="41" t="s">
        <v>64</v>
      </c>
      <c r="J131" s="41"/>
      <c r="K131" s="41" t="s">
        <v>64</v>
      </c>
      <c r="L131" s="41"/>
      <c r="M131" s="20" t="s">
        <v>64</v>
      </c>
      <c r="N131" s="20" t="s">
        <v>64</v>
      </c>
    </row>
    <row r="132" spans="2:14" ht="15" x14ac:dyDescent="0.35">
      <c r="B132" s="43" t="s">
        <v>74</v>
      </c>
      <c r="C132" s="43"/>
      <c r="D132" s="43"/>
      <c r="E132" s="43"/>
      <c r="F132" s="44">
        <v>37486</v>
      </c>
      <c r="G132" s="44"/>
      <c r="H132" s="23">
        <v>33212</v>
      </c>
      <c r="I132" s="44">
        <v>33212</v>
      </c>
      <c r="J132" s="44"/>
      <c r="K132" s="44">
        <v>339907</v>
      </c>
      <c r="L132" s="44"/>
      <c r="M132" s="22">
        <v>1</v>
      </c>
      <c r="N132" s="22">
        <v>10.199999999999999</v>
      </c>
    </row>
    <row r="133" spans="2:14" ht="15.5" x14ac:dyDescent="0.35">
      <c r="B133" s="41">
        <v>2013</v>
      </c>
      <c r="C133" s="41"/>
      <c r="D133" s="41"/>
      <c r="E133" s="41"/>
      <c r="F133" s="41"/>
      <c r="G133" s="41"/>
      <c r="H133" s="41"/>
      <c r="I133" s="41"/>
      <c r="J133" s="41"/>
      <c r="K133" s="41"/>
      <c r="L133" s="41"/>
      <c r="M133" s="41"/>
      <c r="N133" s="41"/>
    </row>
    <row r="134" spans="2:14" ht="15.5" x14ac:dyDescent="0.35">
      <c r="B134" s="41" t="s">
        <v>11</v>
      </c>
      <c r="C134" s="41"/>
      <c r="D134" s="41"/>
      <c r="E134" s="41"/>
      <c r="F134" s="42">
        <v>6463</v>
      </c>
      <c r="G134" s="42"/>
      <c r="H134" s="21">
        <v>6285</v>
      </c>
      <c r="I134" s="42">
        <v>6285</v>
      </c>
      <c r="J134" s="42"/>
      <c r="K134" s="42">
        <v>74556</v>
      </c>
      <c r="L134" s="42"/>
      <c r="M134" s="20">
        <v>1</v>
      </c>
      <c r="N134" s="20">
        <v>11.9</v>
      </c>
    </row>
    <row r="135" spans="2:14" ht="15.5" x14ac:dyDescent="0.35">
      <c r="B135" s="41" t="s">
        <v>13</v>
      </c>
      <c r="C135" s="41"/>
      <c r="D135" s="41"/>
      <c r="E135" s="41"/>
      <c r="F135" s="41">
        <v>41</v>
      </c>
      <c r="G135" s="41"/>
      <c r="H135" s="20">
        <v>48</v>
      </c>
      <c r="I135" s="41">
        <v>48</v>
      </c>
      <c r="J135" s="41"/>
      <c r="K135" s="41">
        <v>367</v>
      </c>
      <c r="L135" s="41"/>
      <c r="M135" s="20">
        <v>1</v>
      </c>
      <c r="N135" s="20">
        <v>7.6</v>
      </c>
    </row>
    <row r="136" spans="2:14" ht="15.5" x14ac:dyDescent="0.35">
      <c r="B136" s="41" t="s">
        <v>14</v>
      </c>
      <c r="C136" s="41"/>
      <c r="D136" s="41"/>
      <c r="E136" s="41"/>
      <c r="F136" s="41">
        <v>915</v>
      </c>
      <c r="G136" s="41"/>
      <c r="H136" s="21">
        <v>1050</v>
      </c>
      <c r="I136" s="42">
        <v>1050</v>
      </c>
      <c r="J136" s="42"/>
      <c r="K136" s="42">
        <v>7193</v>
      </c>
      <c r="L136" s="42"/>
      <c r="M136" s="20">
        <v>1</v>
      </c>
      <c r="N136" s="20">
        <v>6.9</v>
      </c>
    </row>
    <row r="137" spans="2:14" ht="15.5" x14ac:dyDescent="0.35">
      <c r="B137" s="41" t="s">
        <v>15</v>
      </c>
      <c r="C137" s="41"/>
      <c r="D137" s="41"/>
      <c r="E137" s="41"/>
      <c r="F137" s="41">
        <v>636</v>
      </c>
      <c r="G137" s="41"/>
      <c r="H137" s="20">
        <v>658</v>
      </c>
      <c r="I137" s="41">
        <v>658</v>
      </c>
      <c r="J137" s="41"/>
      <c r="K137" s="42">
        <v>4452</v>
      </c>
      <c r="L137" s="42"/>
      <c r="M137" s="20">
        <v>1</v>
      </c>
      <c r="N137" s="20">
        <v>6.8</v>
      </c>
    </row>
    <row r="138" spans="2:14" ht="15.5" x14ac:dyDescent="0.35">
      <c r="B138" s="41" t="s">
        <v>16</v>
      </c>
      <c r="C138" s="41"/>
      <c r="D138" s="41"/>
      <c r="E138" s="41"/>
      <c r="F138" s="41">
        <v>4</v>
      </c>
      <c r="G138" s="41"/>
      <c r="H138" s="20" t="s">
        <v>77</v>
      </c>
      <c r="I138" s="41" t="s">
        <v>77</v>
      </c>
      <c r="J138" s="41"/>
      <c r="K138" s="41" t="s">
        <v>138</v>
      </c>
      <c r="L138" s="41"/>
      <c r="M138" s="20" t="s">
        <v>253</v>
      </c>
      <c r="N138" s="20" t="s">
        <v>288</v>
      </c>
    </row>
    <row r="139" spans="2:14" ht="15.5" x14ac:dyDescent="0.35">
      <c r="B139" s="41" t="s">
        <v>21</v>
      </c>
      <c r="C139" s="41"/>
      <c r="D139" s="41"/>
      <c r="E139" s="41"/>
      <c r="F139" s="41">
        <v>15</v>
      </c>
      <c r="G139" s="41"/>
      <c r="H139" s="20" t="s">
        <v>60</v>
      </c>
      <c r="I139" s="41" t="s">
        <v>60</v>
      </c>
      <c r="J139" s="41"/>
      <c r="K139" s="41" t="s">
        <v>140</v>
      </c>
      <c r="L139" s="41"/>
      <c r="M139" s="20" t="s">
        <v>253</v>
      </c>
      <c r="N139" s="20" t="s">
        <v>289</v>
      </c>
    </row>
    <row r="140" spans="2:14" ht="15.5" x14ac:dyDescent="0.35">
      <c r="B140" s="41" t="s">
        <v>22</v>
      </c>
      <c r="C140" s="41"/>
      <c r="D140" s="41"/>
      <c r="E140" s="41"/>
      <c r="F140" s="41">
        <v>1</v>
      </c>
      <c r="G140" s="41"/>
      <c r="H140" s="20" t="s">
        <v>32</v>
      </c>
      <c r="I140" s="41" t="s">
        <v>32</v>
      </c>
      <c r="J140" s="41"/>
      <c r="K140" s="41" t="s">
        <v>142</v>
      </c>
      <c r="L140" s="41"/>
      <c r="M140" s="20" t="s">
        <v>253</v>
      </c>
      <c r="N140" s="20" t="s">
        <v>290</v>
      </c>
    </row>
    <row r="141" spans="2:14" ht="15.5" x14ac:dyDescent="0.35">
      <c r="B141" s="41" t="s">
        <v>25</v>
      </c>
      <c r="C141" s="41"/>
      <c r="D141" s="41"/>
      <c r="E141" s="41"/>
      <c r="F141" s="41">
        <v>41</v>
      </c>
      <c r="G141" s="41"/>
      <c r="H141" s="20">
        <v>106</v>
      </c>
      <c r="I141" s="41">
        <v>106</v>
      </c>
      <c r="J141" s="41"/>
      <c r="K141" s="41">
        <v>740</v>
      </c>
      <c r="L141" s="41"/>
      <c r="M141" s="20">
        <v>1</v>
      </c>
      <c r="N141" s="20">
        <v>7</v>
      </c>
    </row>
    <row r="142" spans="2:14" ht="15.5" x14ac:dyDescent="0.35">
      <c r="B142" s="41" t="s">
        <v>26</v>
      </c>
      <c r="C142" s="41"/>
      <c r="D142" s="41"/>
      <c r="E142" s="41"/>
      <c r="F142" s="41">
        <v>8</v>
      </c>
      <c r="G142" s="41"/>
      <c r="H142" s="20" t="s">
        <v>138</v>
      </c>
      <c r="I142" s="41" t="s">
        <v>138</v>
      </c>
      <c r="J142" s="41"/>
      <c r="K142" s="41" t="s">
        <v>144</v>
      </c>
      <c r="L142" s="41"/>
      <c r="M142" s="20" t="s">
        <v>253</v>
      </c>
      <c r="N142" s="20" t="s">
        <v>291</v>
      </c>
    </row>
    <row r="143" spans="2:14" ht="15.5" x14ac:dyDescent="0.35">
      <c r="B143" s="41" t="s">
        <v>30</v>
      </c>
      <c r="C143" s="41"/>
      <c r="D143" s="41"/>
      <c r="E143" s="41"/>
      <c r="F143" s="41">
        <v>120</v>
      </c>
      <c r="G143" s="41"/>
      <c r="H143" s="20">
        <v>83</v>
      </c>
      <c r="I143" s="41">
        <v>83</v>
      </c>
      <c r="J143" s="41"/>
      <c r="K143" s="41">
        <v>524</v>
      </c>
      <c r="L143" s="41"/>
      <c r="M143" s="20">
        <v>1</v>
      </c>
      <c r="N143" s="20">
        <v>6.3</v>
      </c>
    </row>
    <row r="144" spans="2:14" ht="15.5" x14ac:dyDescent="0.35">
      <c r="B144" s="41" t="s">
        <v>146</v>
      </c>
      <c r="C144" s="41"/>
      <c r="D144" s="41"/>
      <c r="E144" s="41"/>
      <c r="F144" s="41">
        <v>656</v>
      </c>
      <c r="G144" s="41"/>
      <c r="H144" s="20">
        <v>442</v>
      </c>
      <c r="I144" s="41">
        <v>442</v>
      </c>
      <c r="J144" s="41"/>
      <c r="K144" s="42">
        <v>2589</v>
      </c>
      <c r="L144" s="42"/>
      <c r="M144" s="20">
        <v>1</v>
      </c>
      <c r="N144" s="20">
        <v>5.9</v>
      </c>
    </row>
    <row r="145" spans="2:14" ht="15.5" x14ac:dyDescent="0.35">
      <c r="B145" s="41" t="s">
        <v>31</v>
      </c>
      <c r="C145" s="41"/>
      <c r="D145" s="41"/>
      <c r="E145" s="41"/>
      <c r="F145" s="41">
        <v>3</v>
      </c>
      <c r="G145" s="41"/>
      <c r="H145" s="20" t="s">
        <v>32</v>
      </c>
      <c r="I145" s="41" t="s">
        <v>32</v>
      </c>
      <c r="J145" s="41"/>
      <c r="K145" s="41" t="s">
        <v>77</v>
      </c>
      <c r="L145" s="41"/>
      <c r="M145" s="20" t="s">
        <v>253</v>
      </c>
      <c r="N145" s="20" t="s">
        <v>292</v>
      </c>
    </row>
    <row r="146" spans="2:14" ht="15.5" x14ac:dyDescent="0.35">
      <c r="B146" s="41" t="s">
        <v>35</v>
      </c>
      <c r="C146" s="41"/>
      <c r="D146" s="41"/>
      <c r="E146" s="41"/>
      <c r="F146" s="41">
        <v>420</v>
      </c>
      <c r="G146" s="41"/>
      <c r="H146" s="21">
        <v>1100</v>
      </c>
      <c r="I146" s="42">
        <v>1100</v>
      </c>
      <c r="J146" s="42"/>
      <c r="K146" s="42">
        <v>5425</v>
      </c>
      <c r="L146" s="42"/>
      <c r="M146" s="20">
        <v>1</v>
      </c>
      <c r="N146" s="20">
        <v>4.9000000000000004</v>
      </c>
    </row>
    <row r="147" spans="2:14" ht="15.5" x14ac:dyDescent="0.35">
      <c r="B147" s="41" t="s">
        <v>36</v>
      </c>
      <c r="C147" s="41"/>
      <c r="D147" s="41"/>
      <c r="E147" s="41"/>
      <c r="F147" s="41">
        <v>830</v>
      </c>
      <c r="G147" s="41"/>
      <c r="H147" s="20">
        <v>791</v>
      </c>
      <c r="I147" s="41">
        <v>791</v>
      </c>
      <c r="J147" s="41"/>
      <c r="K147" s="42">
        <v>5918</v>
      </c>
      <c r="L147" s="42"/>
      <c r="M147" s="20">
        <v>1</v>
      </c>
      <c r="N147" s="20">
        <v>7.5</v>
      </c>
    </row>
    <row r="148" spans="2:14" ht="15.5" x14ac:dyDescent="0.35">
      <c r="B148" s="41" t="s">
        <v>37</v>
      </c>
      <c r="C148" s="41"/>
      <c r="D148" s="41"/>
      <c r="E148" s="41"/>
      <c r="F148" s="41">
        <v>213</v>
      </c>
      <c r="G148" s="41"/>
      <c r="H148" s="20">
        <v>209</v>
      </c>
      <c r="I148" s="41">
        <v>209</v>
      </c>
      <c r="J148" s="41"/>
      <c r="K148" s="42">
        <v>1708</v>
      </c>
      <c r="L148" s="42"/>
      <c r="M148" s="20">
        <v>1</v>
      </c>
      <c r="N148" s="20">
        <v>8.1999999999999993</v>
      </c>
    </row>
    <row r="149" spans="2:14" ht="15.5" x14ac:dyDescent="0.35">
      <c r="B149" s="41" t="s">
        <v>38</v>
      </c>
      <c r="C149" s="41"/>
      <c r="D149" s="41"/>
      <c r="E149" s="41"/>
      <c r="F149" s="42">
        <v>8233</v>
      </c>
      <c r="G149" s="42"/>
      <c r="H149" s="21">
        <v>6329</v>
      </c>
      <c r="I149" s="42">
        <v>6329</v>
      </c>
      <c r="J149" s="42"/>
      <c r="K149" s="42">
        <v>52880</v>
      </c>
      <c r="L149" s="42"/>
      <c r="M149" s="20">
        <v>1</v>
      </c>
      <c r="N149" s="20">
        <v>8.4</v>
      </c>
    </row>
    <row r="150" spans="2:14" ht="15.5" x14ac:dyDescent="0.35">
      <c r="B150" s="41" t="s">
        <v>39</v>
      </c>
      <c r="C150" s="41"/>
      <c r="D150" s="41"/>
      <c r="E150" s="41"/>
      <c r="F150" s="41">
        <v>4</v>
      </c>
      <c r="G150" s="41"/>
      <c r="H150" s="20" t="s">
        <v>148</v>
      </c>
      <c r="I150" s="41" t="s">
        <v>148</v>
      </c>
      <c r="J150" s="41"/>
      <c r="K150" s="41" t="s">
        <v>149</v>
      </c>
      <c r="L150" s="41"/>
      <c r="M150" s="20" t="s">
        <v>253</v>
      </c>
      <c r="N150" s="20" t="s">
        <v>293</v>
      </c>
    </row>
    <row r="151" spans="2:14" ht="15.5" x14ac:dyDescent="0.35">
      <c r="B151" s="41" t="s">
        <v>43</v>
      </c>
      <c r="C151" s="41"/>
      <c r="D151" s="41"/>
      <c r="E151" s="41"/>
      <c r="F151" s="41">
        <v>6</v>
      </c>
      <c r="G151" s="41"/>
      <c r="H151" s="20" t="s">
        <v>151</v>
      </c>
      <c r="I151" s="41" t="s">
        <v>151</v>
      </c>
      <c r="J151" s="41"/>
      <c r="K151" s="41" t="s">
        <v>102</v>
      </c>
      <c r="L151" s="41"/>
      <c r="M151" s="20" t="s">
        <v>253</v>
      </c>
      <c r="N151" s="20" t="s">
        <v>294</v>
      </c>
    </row>
    <row r="152" spans="2:14" ht="15.5" x14ac:dyDescent="0.35">
      <c r="B152" s="41" t="s">
        <v>47</v>
      </c>
      <c r="C152" s="41"/>
      <c r="D152" s="41"/>
      <c r="E152" s="41"/>
      <c r="F152" s="42">
        <v>9289</v>
      </c>
      <c r="G152" s="42"/>
      <c r="H152" s="21">
        <v>9073</v>
      </c>
      <c r="I152" s="42">
        <v>9073</v>
      </c>
      <c r="J152" s="42"/>
      <c r="K152" s="42">
        <v>66116</v>
      </c>
      <c r="L152" s="42"/>
      <c r="M152" s="20">
        <v>1</v>
      </c>
      <c r="N152" s="20">
        <v>7.3</v>
      </c>
    </row>
    <row r="153" spans="2:14" ht="15.5" x14ac:dyDescent="0.35">
      <c r="B153" s="41" t="s">
        <v>48</v>
      </c>
      <c r="C153" s="41"/>
      <c r="D153" s="41"/>
      <c r="E153" s="41"/>
      <c r="F153" s="41">
        <v>984</v>
      </c>
      <c r="G153" s="41"/>
      <c r="H153" s="20">
        <v>341</v>
      </c>
      <c r="I153" s="41">
        <v>341</v>
      </c>
      <c r="J153" s="41"/>
      <c r="K153" s="42">
        <v>2318</v>
      </c>
      <c r="L153" s="42"/>
      <c r="M153" s="20">
        <v>1</v>
      </c>
      <c r="N153" s="20">
        <v>6.8</v>
      </c>
    </row>
    <row r="154" spans="2:14" ht="15.5" x14ac:dyDescent="0.35">
      <c r="B154" s="41" t="s">
        <v>49</v>
      </c>
      <c r="C154" s="41"/>
      <c r="D154" s="41"/>
      <c r="E154" s="41"/>
      <c r="F154" s="41">
        <v>3</v>
      </c>
      <c r="G154" s="41"/>
      <c r="H154" s="20" t="s">
        <v>153</v>
      </c>
      <c r="I154" s="41" t="s">
        <v>153</v>
      </c>
      <c r="J154" s="41"/>
      <c r="K154" s="41" t="s">
        <v>32</v>
      </c>
      <c r="L154" s="41"/>
      <c r="M154" s="20" t="s">
        <v>253</v>
      </c>
      <c r="N154" s="20" t="s">
        <v>280</v>
      </c>
    </row>
    <row r="155" spans="2:14" ht="15.5" x14ac:dyDescent="0.35">
      <c r="B155" s="41" t="s">
        <v>53</v>
      </c>
      <c r="C155" s="41"/>
      <c r="D155" s="41"/>
      <c r="E155" s="41"/>
      <c r="F155" s="42">
        <v>28885</v>
      </c>
      <c r="G155" s="42"/>
      <c r="H155" s="21">
        <v>26673</v>
      </c>
      <c r="I155" s="42">
        <v>26673</v>
      </c>
      <c r="J155" s="42"/>
      <c r="K155" s="42">
        <v>225634</v>
      </c>
      <c r="L155" s="42"/>
      <c r="M155" s="20">
        <v>1</v>
      </c>
      <c r="N155" s="20">
        <v>8.5</v>
      </c>
    </row>
    <row r="156" spans="2:14" ht="15.5" x14ac:dyDescent="0.35">
      <c r="B156" s="41" t="s">
        <v>154</v>
      </c>
      <c r="C156" s="41"/>
      <c r="D156" s="41"/>
      <c r="E156" s="41"/>
      <c r="F156" s="41">
        <v>659</v>
      </c>
      <c r="G156" s="41"/>
      <c r="H156" s="20">
        <v>354</v>
      </c>
      <c r="I156" s="41">
        <v>354</v>
      </c>
      <c r="J156" s="41"/>
      <c r="K156" s="42">
        <v>2479</v>
      </c>
      <c r="L156" s="42"/>
      <c r="M156" s="20">
        <v>1</v>
      </c>
      <c r="N156" s="20">
        <v>7</v>
      </c>
    </row>
    <row r="157" spans="2:14" ht="15.5" x14ac:dyDescent="0.35">
      <c r="B157" s="41" t="s">
        <v>55</v>
      </c>
      <c r="C157" s="41"/>
      <c r="D157" s="41"/>
      <c r="E157" s="41"/>
      <c r="F157" s="42">
        <v>2603</v>
      </c>
      <c r="G157" s="42"/>
      <c r="H157" s="21">
        <v>3073</v>
      </c>
      <c r="I157" s="42">
        <v>3073</v>
      </c>
      <c r="J157" s="42"/>
      <c r="K157" s="42">
        <v>29058</v>
      </c>
      <c r="L157" s="42"/>
      <c r="M157" s="20">
        <v>1</v>
      </c>
      <c r="N157" s="20">
        <v>9.5</v>
      </c>
    </row>
    <row r="158" spans="2:14" ht="15.5" x14ac:dyDescent="0.35">
      <c r="B158" s="41" t="s">
        <v>57</v>
      </c>
      <c r="C158" s="41"/>
      <c r="D158" s="41"/>
      <c r="E158" s="41"/>
      <c r="F158" s="42">
        <v>1390</v>
      </c>
      <c r="G158" s="42"/>
      <c r="H158" s="21">
        <v>1601</v>
      </c>
      <c r="I158" s="42">
        <v>1601</v>
      </c>
      <c r="J158" s="42"/>
      <c r="K158" s="42">
        <v>77397</v>
      </c>
      <c r="L158" s="42"/>
      <c r="M158" s="20">
        <v>1</v>
      </c>
      <c r="N158" s="20">
        <v>48.3</v>
      </c>
    </row>
    <row r="159" spans="2:14" ht="15.5" x14ac:dyDescent="0.35">
      <c r="B159" s="41" t="s">
        <v>58</v>
      </c>
      <c r="C159" s="41"/>
      <c r="D159" s="41"/>
      <c r="E159" s="41"/>
      <c r="F159" s="42">
        <v>34075</v>
      </c>
      <c r="G159" s="42"/>
      <c r="H159" s="21">
        <v>32937</v>
      </c>
      <c r="I159" s="42">
        <v>32937</v>
      </c>
      <c r="J159" s="42"/>
      <c r="K159" s="42">
        <v>342793</v>
      </c>
      <c r="L159" s="42"/>
      <c r="M159" s="20">
        <v>1</v>
      </c>
      <c r="N159" s="20">
        <v>10.4</v>
      </c>
    </row>
    <row r="160" spans="2:14" ht="15.5" x14ac:dyDescent="0.35">
      <c r="B160" s="41" t="s">
        <v>59</v>
      </c>
      <c r="C160" s="41"/>
      <c r="D160" s="41"/>
      <c r="E160" s="41"/>
      <c r="F160" s="41">
        <v>21</v>
      </c>
      <c r="G160" s="41"/>
      <c r="H160" s="20">
        <v>28</v>
      </c>
      <c r="I160" s="41">
        <v>28</v>
      </c>
      <c r="J160" s="41"/>
      <c r="K160" s="42">
        <v>1686</v>
      </c>
      <c r="L160" s="42"/>
      <c r="M160" s="20">
        <v>1</v>
      </c>
      <c r="N160" s="20">
        <v>60.7</v>
      </c>
    </row>
    <row r="161" spans="2:14" ht="15.5" x14ac:dyDescent="0.35">
      <c r="B161" s="41" t="s">
        <v>63</v>
      </c>
      <c r="C161" s="41"/>
      <c r="D161" s="41"/>
      <c r="E161" s="41"/>
      <c r="F161" s="41">
        <v>1</v>
      </c>
      <c r="G161" s="41"/>
      <c r="H161" s="20" t="s">
        <v>17</v>
      </c>
      <c r="I161" s="41" t="s">
        <v>17</v>
      </c>
      <c r="J161" s="41"/>
      <c r="K161" s="41" t="s">
        <v>32</v>
      </c>
      <c r="L161" s="41"/>
      <c r="M161" s="20" t="s">
        <v>253</v>
      </c>
      <c r="N161" s="20" t="s">
        <v>280</v>
      </c>
    </row>
    <row r="162" spans="2:14" ht="15.5" x14ac:dyDescent="0.35">
      <c r="B162" s="41" t="s">
        <v>65</v>
      </c>
      <c r="C162" s="41"/>
      <c r="D162" s="41"/>
      <c r="E162" s="41"/>
      <c r="F162" s="41">
        <v>6</v>
      </c>
      <c r="G162" s="41"/>
      <c r="H162" s="20" t="s">
        <v>155</v>
      </c>
      <c r="I162" s="41" t="s">
        <v>155</v>
      </c>
      <c r="J162" s="41"/>
      <c r="K162" s="41" t="s">
        <v>156</v>
      </c>
      <c r="L162" s="41"/>
      <c r="M162" s="20" t="s">
        <v>253</v>
      </c>
      <c r="N162" s="20" t="s">
        <v>295</v>
      </c>
    </row>
    <row r="163" spans="2:14" ht="15.5" x14ac:dyDescent="0.35">
      <c r="B163" s="41" t="s">
        <v>69</v>
      </c>
      <c r="C163" s="41"/>
      <c r="D163" s="41"/>
      <c r="E163" s="41"/>
      <c r="F163" s="41">
        <v>5</v>
      </c>
      <c r="G163" s="41"/>
      <c r="H163" s="20" t="s">
        <v>27</v>
      </c>
      <c r="I163" s="41" t="s">
        <v>27</v>
      </c>
      <c r="J163" s="41"/>
      <c r="K163" s="41" t="s">
        <v>158</v>
      </c>
      <c r="L163" s="41"/>
      <c r="M163" s="20" t="s">
        <v>253</v>
      </c>
      <c r="N163" s="20" t="s">
        <v>296</v>
      </c>
    </row>
    <row r="164" spans="2:14" ht="15.5" x14ac:dyDescent="0.35">
      <c r="B164" s="41" t="s">
        <v>73</v>
      </c>
      <c r="C164" s="41"/>
      <c r="D164" s="41"/>
      <c r="E164" s="41"/>
      <c r="F164" s="41" t="s">
        <v>64</v>
      </c>
      <c r="G164" s="41"/>
      <c r="H164" s="20" t="s">
        <v>64</v>
      </c>
      <c r="I164" s="41" t="s">
        <v>64</v>
      </c>
      <c r="J164" s="41"/>
      <c r="K164" s="41" t="s">
        <v>64</v>
      </c>
      <c r="L164" s="41"/>
      <c r="M164" s="20" t="s">
        <v>64</v>
      </c>
      <c r="N164" s="20" t="s">
        <v>64</v>
      </c>
    </row>
    <row r="165" spans="2:14" ht="15" x14ac:dyDescent="0.35">
      <c r="B165" s="43" t="s">
        <v>74</v>
      </c>
      <c r="C165" s="43"/>
      <c r="D165" s="43"/>
      <c r="E165" s="43"/>
      <c r="F165" s="44">
        <v>34103</v>
      </c>
      <c r="G165" s="44"/>
      <c r="H165" s="23">
        <v>32987</v>
      </c>
      <c r="I165" s="44">
        <v>32987</v>
      </c>
      <c r="J165" s="44"/>
      <c r="K165" s="44">
        <v>344902</v>
      </c>
      <c r="L165" s="44"/>
      <c r="M165" s="22">
        <v>1</v>
      </c>
      <c r="N165" s="22">
        <v>10.5</v>
      </c>
    </row>
    <row r="166" spans="2:14" ht="15.5" x14ac:dyDescent="0.35">
      <c r="B166" s="41">
        <v>2014</v>
      </c>
      <c r="C166" s="41"/>
      <c r="D166" s="41"/>
      <c r="E166" s="41"/>
      <c r="F166" s="41"/>
      <c r="G166" s="41"/>
      <c r="H166" s="41"/>
      <c r="I166" s="41"/>
      <c r="J166" s="41"/>
      <c r="K166" s="41"/>
      <c r="L166" s="41"/>
      <c r="M166" s="41"/>
      <c r="N166" s="41"/>
    </row>
    <row r="167" spans="2:14" ht="15.5" x14ac:dyDescent="0.35">
      <c r="B167" s="41" t="s">
        <v>11</v>
      </c>
      <c r="C167" s="41"/>
      <c r="D167" s="41"/>
      <c r="E167" s="41"/>
      <c r="F167" s="42">
        <v>6480</v>
      </c>
      <c r="G167" s="42"/>
      <c r="H167" s="21">
        <v>6246</v>
      </c>
      <c r="I167" s="42">
        <v>6246</v>
      </c>
      <c r="J167" s="42"/>
      <c r="K167" s="42">
        <v>87612</v>
      </c>
      <c r="L167" s="42"/>
      <c r="M167" s="20">
        <v>1</v>
      </c>
      <c r="N167" s="20">
        <v>14</v>
      </c>
    </row>
    <row r="168" spans="2:14" ht="15.5" x14ac:dyDescent="0.35">
      <c r="B168" s="41" t="s">
        <v>13</v>
      </c>
      <c r="C168" s="41"/>
      <c r="D168" s="41"/>
      <c r="E168" s="41"/>
      <c r="F168" s="41">
        <v>60</v>
      </c>
      <c r="G168" s="41"/>
      <c r="H168" s="20">
        <v>51</v>
      </c>
      <c r="I168" s="41">
        <v>51</v>
      </c>
      <c r="J168" s="41"/>
      <c r="K168" s="41">
        <v>441</v>
      </c>
      <c r="L168" s="41"/>
      <c r="M168" s="20">
        <v>1</v>
      </c>
      <c r="N168" s="20">
        <v>8.6999999999999993</v>
      </c>
    </row>
    <row r="169" spans="2:14" ht="15.5" x14ac:dyDescent="0.35">
      <c r="B169" s="41" t="s">
        <v>14</v>
      </c>
      <c r="C169" s="41"/>
      <c r="D169" s="41"/>
      <c r="E169" s="41"/>
      <c r="F169" s="41">
        <v>938</v>
      </c>
      <c r="G169" s="41"/>
      <c r="H169" s="21">
        <v>1155</v>
      </c>
      <c r="I169" s="42">
        <v>1155</v>
      </c>
      <c r="J169" s="42"/>
      <c r="K169" s="42">
        <v>7679</v>
      </c>
      <c r="L169" s="42"/>
      <c r="M169" s="20">
        <v>1</v>
      </c>
      <c r="N169" s="20">
        <v>6.6</v>
      </c>
    </row>
    <row r="170" spans="2:14" ht="15.5" x14ac:dyDescent="0.35">
      <c r="B170" s="41" t="s">
        <v>15</v>
      </c>
      <c r="C170" s="41"/>
      <c r="D170" s="41"/>
      <c r="E170" s="41"/>
      <c r="F170" s="41">
        <v>641</v>
      </c>
      <c r="G170" s="41"/>
      <c r="H170" s="20">
        <v>592</v>
      </c>
      <c r="I170" s="41">
        <v>592</v>
      </c>
      <c r="J170" s="41"/>
      <c r="K170" s="42">
        <v>3643</v>
      </c>
      <c r="L170" s="42"/>
      <c r="M170" s="20">
        <v>1</v>
      </c>
      <c r="N170" s="20">
        <v>6.2</v>
      </c>
    </row>
    <row r="171" spans="2:14" ht="15.5" x14ac:dyDescent="0.35">
      <c r="B171" s="41" t="s">
        <v>16</v>
      </c>
      <c r="C171" s="41"/>
      <c r="D171" s="41"/>
      <c r="E171" s="41"/>
      <c r="F171" s="41">
        <v>4</v>
      </c>
      <c r="G171" s="41"/>
      <c r="H171" s="20" t="s">
        <v>106</v>
      </c>
      <c r="I171" s="41" t="s">
        <v>106</v>
      </c>
      <c r="J171" s="41"/>
      <c r="K171" s="41" t="s">
        <v>149</v>
      </c>
      <c r="L171" s="41"/>
      <c r="M171" s="20" t="s">
        <v>253</v>
      </c>
      <c r="N171" s="20" t="s">
        <v>297</v>
      </c>
    </row>
    <row r="172" spans="2:14" ht="15.5" x14ac:dyDescent="0.35">
      <c r="B172" s="41" t="s">
        <v>21</v>
      </c>
      <c r="C172" s="41"/>
      <c r="D172" s="41"/>
      <c r="E172" s="41"/>
      <c r="F172" s="41">
        <v>14</v>
      </c>
      <c r="G172" s="41"/>
      <c r="H172" s="20" t="s">
        <v>162</v>
      </c>
      <c r="I172" s="41" t="s">
        <v>162</v>
      </c>
      <c r="J172" s="41"/>
      <c r="K172" s="41" t="s">
        <v>163</v>
      </c>
      <c r="L172" s="41"/>
      <c r="M172" s="20" t="s">
        <v>253</v>
      </c>
      <c r="N172" s="20" t="s">
        <v>298</v>
      </c>
    </row>
    <row r="173" spans="2:14" ht="15.5" x14ac:dyDescent="0.35">
      <c r="B173" s="41" t="s">
        <v>22</v>
      </c>
      <c r="C173" s="41"/>
      <c r="D173" s="41"/>
      <c r="E173" s="41"/>
      <c r="F173" s="41">
        <v>1</v>
      </c>
      <c r="G173" s="41"/>
      <c r="H173" s="20" t="s">
        <v>32</v>
      </c>
      <c r="I173" s="41" t="s">
        <v>32</v>
      </c>
      <c r="J173" s="41"/>
      <c r="K173" s="41" t="s">
        <v>17</v>
      </c>
      <c r="L173" s="41"/>
      <c r="M173" s="20" t="s">
        <v>253</v>
      </c>
      <c r="N173" s="20" t="s">
        <v>299</v>
      </c>
    </row>
    <row r="174" spans="2:14" ht="15.5" x14ac:dyDescent="0.35">
      <c r="B174" s="41" t="s">
        <v>25</v>
      </c>
      <c r="C174" s="41"/>
      <c r="D174" s="41"/>
      <c r="E174" s="41"/>
      <c r="F174" s="41">
        <v>47</v>
      </c>
      <c r="G174" s="41"/>
      <c r="H174" s="20">
        <v>149</v>
      </c>
      <c r="I174" s="41">
        <v>149</v>
      </c>
      <c r="J174" s="41"/>
      <c r="K174" s="42">
        <v>1216</v>
      </c>
      <c r="L174" s="42"/>
      <c r="M174" s="20">
        <v>1</v>
      </c>
      <c r="N174" s="20">
        <v>8.1999999999999993</v>
      </c>
    </row>
    <row r="175" spans="2:14" ht="15.5" x14ac:dyDescent="0.35">
      <c r="B175" s="41" t="s">
        <v>26</v>
      </c>
      <c r="C175" s="41"/>
      <c r="D175" s="41"/>
      <c r="E175" s="41"/>
      <c r="F175" s="41">
        <v>11</v>
      </c>
      <c r="G175" s="41"/>
      <c r="H175" s="20" t="s">
        <v>166</v>
      </c>
      <c r="I175" s="41" t="s">
        <v>166</v>
      </c>
      <c r="J175" s="41"/>
      <c r="K175" s="41" t="s">
        <v>167</v>
      </c>
      <c r="L175" s="41"/>
      <c r="M175" s="20" t="s">
        <v>253</v>
      </c>
      <c r="N175" s="20" t="s">
        <v>300</v>
      </c>
    </row>
    <row r="176" spans="2:14" ht="15.5" x14ac:dyDescent="0.35">
      <c r="B176" s="41" t="s">
        <v>30</v>
      </c>
      <c r="C176" s="41"/>
      <c r="D176" s="41"/>
      <c r="E176" s="41"/>
      <c r="F176" s="41">
        <v>122</v>
      </c>
      <c r="G176" s="41"/>
      <c r="H176" s="20">
        <v>87</v>
      </c>
      <c r="I176" s="41">
        <v>87</v>
      </c>
      <c r="J176" s="41"/>
      <c r="K176" s="41">
        <v>843</v>
      </c>
      <c r="L176" s="41"/>
      <c r="M176" s="20">
        <v>1</v>
      </c>
      <c r="N176" s="20">
        <v>9.6</v>
      </c>
    </row>
    <row r="177" spans="2:14" ht="15.5" x14ac:dyDescent="0.35">
      <c r="B177" s="41" t="s">
        <v>54</v>
      </c>
      <c r="C177" s="41"/>
      <c r="D177" s="41"/>
      <c r="E177" s="41"/>
      <c r="F177" s="42">
        <v>1435</v>
      </c>
      <c r="G177" s="42"/>
      <c r="H177" s="20">
        <v>865</v>
      </c>
      <c r="I177" s="41">
        <v>865</v>
      </c>
      <c r="J177" s="41"/>
      <c r="K177" s="42">
        <v>5643</v>
      </c>
      <c r="L177" s="42"/>
      <c r="M177" s="20">
        <v>1</v>
      </c>
      <c r="N177" s="20">
        <v>6.5</v>
      </c>
    </row>
    <row r="178" spans="2:14" ht="15.5" x14ac:dyDescent="0.35">
      <c r="B178" s="41" t="s">
        <v>31</v>
      </c>
      <c r="C178" s="41"/>
      <c r="D178" s="41"/>
      <c r="E178" s="41"/>
      <c r="F178" s="41">
        <v>3</v>
      </c>
      <c r="G178" s="41"/>
      <c r="H178" s="20" t="s">
        <v>17</v>
      </c>
      <c r="I178" s="41" t="s">
        <v>17</v>
      </c>
      <c r="J178" s="41"/>
      <c r="K178" s="41" t="s">
        <v>77</v>
      </c>
      <c r="L178" s="41"/>
      <c r="M178" s="20" t="s">
        <v>253</v>
      </c>
      <c r="N178" s="20" t="s">
        <v>301</v>
      </c>
    </row>
    <row r="179" spans="2:14" ht="15.5" x14ac:dyDescent="0.35">
      <c r="B179" s="41" t="s">
        <v>35</v>
      </c>
      <c r="C179" s="41"/>
      <c r="D179" s="41"/>
      <c r="E179" s="41"/>
      <c r="F179" s="41">
        <v>432</v>
      </c>
      <c r="G179" s="41"/>
      <c r="H179" s="21">
        <v>1064</v>
      </c>
      <c r="I179" s="42">
        <v>1064</v>
      </c>
      <c r="J179" s="42"/>
      <c r="K179" s="42">
        <v>5400</v>
      </c>
      <c r="L179" s="42"/>
      <c r="M179" s="20">
        <v>1</v>
      </c>
      <c r="N179" s="20">
        <v>5.0999999999999996</v>
      </c>
    </row>
    <row r="180" spans="2:14" ht="15.5" x14ac:dyDescent="0.35">
      <c r="B180" s="41" t="s">
        <v>36</v>
      </c>
      <c r="C180" s="41"/>
      <c r="D180" s="41"/>
      <c r="E180" s="41"/>
      <c r="F180" s="41">
        <v>845</v>
      </c>
      <c r="G180" s="41"/>
      <c r="H180" s="20">
        <v>810</v>
      </c>
      <c r="I180" s="41">
        <v>810</v>
      </c>
      <c r="J180" s="41"/>
      <c r="K180" s="42">
        <v>5989</v>
      </c>
      <c r="L180" s="42"/>
      <c r="M180" s="20">
        <v>1</v>
      </c>
      <c r="N180" s="20">
        <v>7.4</v>
      </c>
    </row>
    <row r="181" spans="2:14" ht="15.5" x14ac:dyDescent="0.35">
      <c r="B181" s="41" t="s">
        <v>37</v>
      </c>
      <c r="C181" s="41"/>
      <c r="D181" s="41"/>
      <c r="E181" s="41"/>
      <c r="F181" s="41">
        <v>209</v>
      </c>
      <c r="G181" s="41"/>
      <c r="H181" s="20">
        <v>229</v>
      </c>
      <c r="I181" s="41">
        <v>229</v>
      </c>
      <c r="J181" s="41"/>
      <c r="K181" s="42">
        <v>1951</v>
      </c>
      <c r="L181" s="42"/>
      <c r="M181" s="20">
        <v>1</v>
      </c>
      <c r="N181" s="20">
        <v>8.5</v>
      </c>
    </row>
    <row r="182" spans="2:14" ht="15.5" x14ac:dyDescent="0.35">
      <c r="B182" s="41" t="s">
        <v>38</v>
      </c>
      <c r="C182" s="41"/>
      <c r="D182" s="41"/>
      <c r="E182" s="41"/>
      <c r="F182" s="42">
        <v>7999</v>
      </c>
      <c r="G182" s="42"/>
      <c r="H182" s="21">
        <v>7033</v>
      </c>
      <c r="I182" s="42">
        <v>7033</v>
      </c>
      <c r="J182" s="42"/>
      <c r="K182" s="42">
        <v>63767</v>
      </c>
      <c r="L182" s="42"/>
      <c r="M182" s="20">
        <v>1</v>
      </c>
      <c r="N182" s="20">
        <v>9.1</v>
      </c>
    </row>
    <row r="183" spans="2:14" ht="15.5" x14ac:dyDescent="0.35">
      <c r="B183" s="41" t="s">
        <v>39</v>
      </c>
      <c r="C183" s="41"/>
      <c r="D183" s="41"/>
      <c r="E183" s="41"/>
      <c r="F183" s="41">
        <v>1</v>
      </c>
      <c r="G183" s="41"/>
      <c r="H183" s="20" t="s">
        <v>17</v>
      </c>
      <c r="I183" s="41" t="s">
        <v>17</v>
      </c>
      <c r="J183" s="41"/>
      <c r="K183" s="41" t="s">
        <v>170</v>
      </c>
      <c r="L183" s="41"/>
      <c r="M183" s="20" t="s">
        <v>253</v>
      </c>
      <c r="N183" s="20" t="s">
        <v>267</v>
      </c>
    </row>
    <row r="184" spans="2:14" ht="15.5" x14ac:dyDescent="0.35">
      <c r="B184" s="41" t="s">
        <v>43</v>
      </c>
      <c r="C184" s="41"/>
      <c r="D184" s="41"/>
      <c r="E184" s="41"/>
      <c r="F184" s="41">
        <v>9</v>
      </c>
      <c r="G184" s="41"/>
      <c r="H184" s="20" t="s">
        <v>122</v>
      </c>
      <c r="I184" s="41" t="s">
        <v>122</v>
      </c>
      <c r="J184" s="41"/>
      <c r="K184" s="41" t="s">
        <v>171</v>
      </c>
      <c r="L184" s="41"/>
      <c r="M184" s="20" t="s">
        <v>253</v>
      </c>
      <c r="N184" s="20" t="s">
        <v>302</v>
      </c>
    </row>
    <row r="185" spans="2:14" ht="15.5" x14ac:dyDescent="0.35">
      <c r="B185" s="41" t="s">
        <v>47</v>
      </c>
      <c r="C185" s="41"/>
      <c r="D185" s="41"/>
      <c r="E185" s="41"/>
      <c r="F185" s="42">
        <v>9262</v>
      </c>
      <c r="G185" s="42"/>
      <c r="H185" s="21">
        <v>8941</v>
      </c>
      <c r="I185" s="42">
        <v>8941</v>
      </c>
      <c r="J185" s="42"/>
      <c r="K185" s="42">
        <v>80194</v>
      </c>
      <c r="L185" s="42"/>
      <c r="M185" s="20">
        <v>1</v>
      </c>
      <c r="N185" s="20">
        <v>9</v>
      </c>
    </row>
    <row r="186" spans="2:14" ht="15.5" x14ac:dyDescent="0.35">
      <c r="B186" s="41" t="s">
        <v>48</v>
      </c>
      <c r="C186" s="41"/>
      <c r="D186" s="41"/>
      <c r="E186" s="41"/>
      <c r="F186" s="42">
        <v>1091</v>
      </c>
      <c r="G186" s="42"/>
      <c r="H186" s="20">
        <v>414</v>
      </c>
      <c r="I186" s="41">
        <v>414</v>
      </c>
      <c r="J186" s="41"/>
      <c r="K186" s="42">
        <v>3144</v>
      </c>
      <c r="L186" s="42"/>
      <c r="M186" s="20">
        <v>1</v>
      </c>
      <c r="N186" s="20">
        <v>7.6</v>
      </c>
    </row>
    <row r="187" spans="2:14" ht="15.5" x14ac:dyDescent="0.35">
      <c r="B187" s="41" t="s">
        <v>49</v>
      </c>
      <c r="C187" s="41"/>
      <c r="D187" s="41"/>
      <c r="E187" s="41"/>
      <c r="F187" s="41">
        <v>5</v>
      </c>
      <c r="G187" s="41"/>
      <c r="H187" s="20" t="s">
        <v>44</v>
      </c>
      <c r="I187" s="41" t="s">
        <v>44</v>
      </c>
      <c r="J187" s="41"/>
      <c r="K187" s="41" t="s">
        <v>174</v>
      </c>
      <c r="L187" s="41"/>
      <c r="M187" s="20" t="s">
        <v>253</v>
      </c>
      <c r="N187" s="20" t="s">
        <v>303</v>
      </c>
    </row>
    <row r="188" spans="2:14" ht="15.5" x14ac:dyDescent="0.35">
      <c r="B188" s="41" t="s">
        <v>53</v>
      </c>
      <c r="C188" s="41"/>
      <c r="D188" s="41"/>
      <c r="E188" s="41"/>
      <c r="F188" s="42">
        <v>29609</v>
      </c>
      <c r="G188" s="42"/>
      <c r="H188" s="21">
        <v>27833</v>
      </c>
      <c r="I188" s="42">
        <v>27833</v>
      </c>
      <c r="J188" s="42"/>
      <c r="K188" s="42">
        <v>269265</v>
      </c>
      <c r="L188" s="42"/>
      <c r="M188" s="20">
        <v>1</v>
      </c>
      <c r="N188" s="20">
        <v>9.6999999999999993</v>
      </c>
    </row>
    <row r="189" spans="2:14" ht="15.5" x14ac:dyDescent="0.35">
      <c r="B189" s="41" t="s">
        <v>176</v>
      </c>
      <c r="C189" s="41"/>
      <c r="D189" s="41"/>
      <c r="E189" s="41"/>
      <c r="F189" s="41">
        <v>176</v>
      </c>
      <c r="G189" s="41"/>
      <c r="H189" s="20">
        <v>66</v>
      </c>
      <c r="I189" s="41">
        <v>66</v>
      </c>
      <c r="J189" s="41"/>
      <c r="K189" s="41">
        <v>552</v>
      </c>
      <c r="L189" s="41"/>
      <c r="M189" s="20">
        <v>1</v>
      </c>
      <c r="N189" s="20">
        <v>8.3000000000000007</v>
      </c>
    </row>
    <row r="190" spans="2:14" ht="15.5" x14ac:dyDescent="0.35">
      <c r="B190" s="41" t="s">
        <v>55</v>
      </c>
      <c r="C190" s="41"/>
      <c r="D190" s="41"/>
      <c r="E190" s="41"/>
      <c r="F190" s="42">
        <v>2393</v>
      </c>
      <c r="G190" s="42"/>
      <c r="H190" s="21">
        <v>2999</v>
      </c>
      <c r="I190" s="42">
        <v>2999</v>
      </c>
      <c r="J190" s="42"/>
      <c r="K190" s="42">
        <v>28674</v>
      </c>
      <c r="L190" s="42"/>
      <c r="M190" s="20">
        <v>1</v>
      </c>
      <c r="N190" s="20">
        <v>9.6</v>
      </c>
    </row>
    <row r="191" spans="2:14" ht="15.5" x14ac:dyDescent="0.35">
      <c r="B191" s="41" t="s">
        <v>57</v>
      </c>
      <c r="C191" s="41"/>
      <c r="D191" s="41"/>
      <c r="E191" s="41"/>
      <c r="F191" s="42">
        <v>1478</v>
      </c>
      <c r="G191" s="42"/>
      <c r="H191" s="21">
        <v>1458</v>
      </c>
      <c r="I191" s="42">
        <v>1458</v>
      </c>
      <c r="J191" s="42"/>
      <c r="K191" s="42">
        <v>75122</v>
      </c>
      <c r="L191" s="42"/>
      <c r="M191" s="20">
        <v>1</v>
      </c>
      <c r="N191" s="20">
        <v>51.5</v>
      </c>
    </row>
    <row r="192" spans="2:14" ht="15.5" x14ac:dyDescent="0.35">
      <c r="B192" s="41" t="s">
        <v>58</v>
      </c>
      <c r="C192" s="41"/>
      <c r="D192" s="41"/>
      <c r="E192" s="41"/>
      <c r="F192" s="42">
        <v>34131</v>
      </c>
      <c r="G192" s="42"/>
      <c r="H192" s="21">
        <v>33763</v>
      </c>
      <c r="I192" s="42">
        <v>33763</v>
      </c>
      <c r="J192" s="42"/>
      <c r="K192" s="42">
        <v>382473</v>
      </c>
      <c r="L192" s="42"/>
      <c r="M192" s="20">
        <v>1</v>
      </c>
      <c r="N192" s="20">
        <v>11.3</v>
      </c>
    </row>
    <row r="193" spans="2:14" ht="15.5" x14ac:dyDescent="0.35">
      <c r="B193" s="41" t="s">
        <v>59</v>
      </c>
      <c r="C193" s="41"/>
      <c r="D193" s="41"/>
      <c r="E193" s="41"/>
      <c r="F193" s="41">
        <v>16</v>
      </c>
      <c r="G193" s="41"/>
      <c r="H193" s="20" t="s">
        <v>177</v>
      </c>
      <c r="I193" s="41" t="s">
        <v>177</v>
      </c>
      <c r="J193" s="41"/>
      <c r="K193" s="41" t="s">
        <v>178</v>
      </c>
      <c r="L193" s="41"/>
      <c r="M193" s="20" t="s">
        <v>253</v>
      </c>
      <c r="N193" s="20" t="s">
        <v>304</v>
      </c>
    </row>
    <row r="194" spans="2:14" ht="15.5" x14ac:dyDescent="0.35">
      <c r="B194" s="41" t="s">
        <v>63</v>
      </c>
      <c r="C194" s="41"/>
      <c r="D194" s="41"/>
      <c r="E194" s="41"/>
      <c r="F194" s="41">
        <v>1</v>
      </c>
      <c r="G194" s="41"/>
      <c r="H194" s="20" t="s">
        <v>32</v>
      </c>
      <c r="I194" s="41" t="s">
        <v>32</v>
      </c>
      <c r="J194" s="41"/>
      <c r="K194" s="41" t="s">
        <v>70</v>
      </c>
      <c r="L194" s="41"/>
      <c r="M194" s="20" t="s">
        <v>253</v>
      </c>
      <c r="N194" s="20" t="s">
        <v>305</v>
      </c>
    </row>
    <row r="195" spans="2:14" ht="15.5" x14ac:dyDescent="0.35">
      <c r="B195" s="41" t="s">
        <v>65</v>
      </c>
      <c r="C195" s="41"/>
      <c r="D195" s="41"/>
      <c r="E195" s="41"/>
      <c r="F195" s="41">
        <v>4</v>
      </c>
      <c r="G195" s="41"/>
      <c r="H195" s="20" t="s">
        <v>181</v>
      </c>
      <c r="I195" s="41" t="s">
        <v>181</v>
      </c>
      <c r="J195" s="41"/>
      <c r="K195" s="41" t="s">
        <v>182</v>
      </c>
      <c r="L195" s="41"/>
      <c r="M195" s="20" t="s">
        <v>253</v>
      </c>
      <c r="N195" s="20" t="s">
        <v>306</v>
      </c>
    </row>
    <row r="196" spans="2:14" ht="15.5" x14ac:dyDescent="0.35">
      <c r="B196" s="41" t="s">
        <v>69</v>
      </c>
      <c r="C196" s="41"/>
      <c r="D196" s="41"/>
      <c r="E196" s="41"/>
      <c r="F196" s="41">
        <v>3</v>
      </c>
      <c r="G196" s="41"/>
      <c r="H196" s="20" t="s">
        <v>184</v>
      </c>
      <c r="I196" s="41" t="s">
        <v>184</v>
      </c>
      <c r="J196" s="41"/>
      <c r="K196" s="41" t="s">
        <v>182</v>
      </c>
      <c r="L196" s="41"/>
      <c r="M196" s="20" t="s">
        <v>253</v>
      </c>
      <c r="N196" s="20" t="s">
        <v>307</v>
      </c>
    </row>
    <row r="197" spans="2:14" ht="15.5" x14ac:dyDescent="0.35">
      <c r="B197" s="41" t="s">
        <v>73</v>
      </c>
      <c r="C197" s="41"/>
      <c r="D197" s="41"/>
      <c r="E197" s="41"/>
      <c r="F197" s="41" t="s">
        <v>64</v>
      </c>
      <c r="G197" s="41"/>
      <c r="H197" s="20" t="s">
        <v>64</v>
      </c>
      <c r="I197" s="41" t="s">
        <v>64</v>
      </c>
      <c r="J197" s="41"/>
      <c r="K197" s="41" t="s">
        <v>64</v>
      </c>
      <c r="L197" s="41"/>
      <c r="M197" s="20" t="s">
        <v>64</v>
      </c>
      <c r="N197" s="20" t="s">
        <v>64</v>
      </c>
    </row>
    <row r="198" spans="2:14" ht="15" x14ac:dyDescent="0.35">
      <c r="B198" s="43" t="s">
        <v>74</v>
      </c>
      <c r="C198" s="43"/>
      <c r="D198" s="43"/>
      <c r="E198" s="43"/>
      <c r="F198" s="44">
        <v>34152</v>
      </c>
      <c r="G198" s="44"/>
      <c r="H198" s="23">
        <v>33844</v>
      </c>
      <c r="I198" s="44">
        <v>33844</v>
      </c>
      <c r="J198" s="44"/>
      <c r="K198" s="44">
        <v>383496</v>
      </c>
      <c r="L198" s="44"/>
      <c r="M198" s="22">
        <v>1</v>
      </c>
      <c r="N198" s="22">
        <v>11.3</v>
      </c>
    </row>
    <row r="199" spans="2:14" ht="15.5" x14ac:dyDescent="0.35">
      <c r="B199" s="41">
        <v>2015</v>
      </c>
      <c r="C199" s="41"/>
      <c r="D199" s="41"/>
      <c r="E199" s="41"/>
      <c r="F199" s="41"/>
      <c r="G199" s="41"/>
      <c r="H199" s="41"/>
      <c r="I199" s="41"/>
      <c r="J199" s="41"/>
      <c r="K199" s="41"/>
      <c r="L199" s="41"/>
      <c r="M199" s="41"/>
      <c r="N199" s="41"/>
    </row>
    <row r="200" spans="2:14" ht="15.5" x14ac:dyDescent="0.35">
      <c r="B200" s="41" t="s">
        <v>11</v>
      </c>
      <c r="C200" s="41"/>
      <c r="D200" s="41"/>
      <c r="E200" s="41"/>
      <c r="F200" s="42">
        <v>6401</v>
      </c>
      <c r="G200" s="42"/>
      <c r="H200" s="21">
        <v>6683</v>
      </c>
      <c r="I200" s="42">
        <v>6683</v>
      </c>
      <c r="J200" s="42"/>
      <c r="K200" s="42">
        <v>104008</v>
      </c>
      <c r="L200" s="42"/>
      <c r="M200" s="20">
        <v>1</v>
      </c>
      <c r="N200" s="20">
        <v>15.6</v>
      </c>
    </row>
    <row r="201" spans="2:14" ht="15.5" x14ac:dyDescent="0.35">
      <c r="B201" s="41" t="s">
        <v>13</v>
      </c>
      <c r="C201" s="41"/>
      <c r="D201" s="41"/>
      <c r="E201" s="41"/>
      <c r="F201" s="41">
        <v>43</v>
      </c>
      <c r="G201" s="41"/>
      <c r="H201" s="20">
        <v>29</v>
      </c>
      <c r="I201" s="41">
        <v>29</v>
      </c>
      <c r="J201" s="41"/>
      <c r="K201" s="41">
        <v>220</v>
      </c>
      <c r="L201" s="41"/>
      <c r="M201" s="20">
        <v>1</v>
      </c>
      <c r="N201" s="20">
        <v>7.7</v>
      </c>
    </row>
    <row r="202" spans="2:14" ht="15.5" x14ac:dyDescent="0.35">
      <c r="B202" s="41" t="s">
        <v>14</v>
      </c>
      <c r="C202" s="41"/>
      <c r="D202" s="41"/>
      <c r="E202" s="41"/>
      <c r="F202" s="41">
        <v>338</v>
      </c>
      <c r="G202" s="41"/>
      <c r="H202" s="21">
        <v>1068</v>
      </c>
      <c r="I202" s="42">
        <v>1068</v>
      </c>
      <c r="J202" s="42"/>
      <c r="K202" s="42">
        <v>5933</v>
      </c>
      <c r="L202" s="42"/>
      <c r="M202" s="20">
        <v>1</v>
      </c>
      <c r="N202" s="20">
        <v>5.6</v>
      </c>
    </row>
    <row r="203" spans="2:14" ht="15.5" x14ac:dyDescent="0.35">
      <c r="B203" s="41" t="s">
        <v>15</v>
      </c>
      <c r="C203" s="41"/>
      <c r="D203" s="41"/>
      <c r="E203" s="41"/>
      <c r="F203" s="41">
        <v>567</v>
      </c>
      <c r="G203" s="41"/>
      <c r="H203" s="20">
        <v>619</v>
      </c>
      <c r="I203" s="41">
        <v>619</v>
      </c>
      <c r="J203" s="41"/>
      <c r="K203" s="42">
        <v>3998</v>
      </c>
      <c r="L203" s="42"/>
      <c r="M203" s="20">
        <v>1</v>
      </c>
      <c r="N203" s="20">
        <v>6.5</v>
      </c>
    </row>
    <row r="204" spans="2:14" ht="15.5" x14ac:dyDescent="0.35">
      <c r="B204" s="41" t="s">
        <v>16</v>
      </c>
      <c r="C204" s="41"/>
      <c r="D204" s="41"/>
      <c r="E204" s="41"/>
      <c r="F204" s="41" t="s">
        <v>64</v>
      </c>
      <c r="G204" s="41"/>
      <c r="H204" s="20" t="s">
        <v>64</v>
      </c>
      <c r="I204" s="41" t="s">
        <v>64</v>
      </c>
      <c r="J204" s="41"/>
      <c r="K204" s="41" t="s">
        <v>64</v>
      </c>
      <c r="L204" s="41"/>
      <c r="M204" s="20" t="s">
        <v>64</v>
      </c>
      <c r="N204" s="20" t="s">
        <v>64</v>
      </c>
    </row>
    <row r="205" spans="2:14" ht="15.5" x14ac:dyDescent="0.35">
      <c r="B205" s="41" t="s">
        <v>21</v>
      </c>
      <c r="C205" s="41"/>
      <c r="D205" s="41"/>
      <c r="E205" s="41"/>
      <c r="F205" s="41">
        <v>21</v>
      </c>
      <c r="G205" s="41"/>
      <c r="H205" s="20">
        <v>88</v>
      </c>
      <c r="I205" s="41">
        <v>88</v>
      </c>
      <c r="J205" s="41"/>
      <c r="K205" s="41">
        <v>923</v>
      </c>
      <c r="L205" s="41"/>
      <c r="M205" s="20">
        <v>1</v>
      </c>
      <c r="N205" s="20">
        <v>10.5</v>
      </c>
    </row>
    <row r="206" spans="2:14" ht="15.5" x14ac:dyDescent="0.35">
      <c r="B206" s="41" t="s">
        <v>22</v>
      </c>
      <c r="C206" s="41"/>
      <c r="D206" s="41"/>
      <c r="E206" s="41"/>
      <c r="F206" s="41">
        <v>1</v>
      </c>
      <c r="G206" s="41"/>
      <c r="H206" s="20" t="s">
        <v>32</v>
      </c>
      <c r="I206" s="41" t="s">
        <v>32</v>
      </c>
      <c r="J206" s="41"/>
      <c r="K206" s="41" t="s">
        <v>17</v>
      </c>
      <c r="L206" s="41"/>
      <c r="M206" s="20" t="s">
        <v>253</v>
      </c>
      <c r="N206" s="20" t="s">
        <v>308</v>
      </c>
    </row>
    <row r="207" spans="2:14" ht="15.5" x14ac:dyDescent="0.35">
      <c r="B207" s="41" t="s">
        <v>25</v>
      </c>
      <c r="C207" s="41"/>
      <c r="D207" s="41"/>
      <c r="E207" s="41"/>
      <c r="F207" s="41">
        <v>89</v>
      </c>
      <c r="G207" s="41"/>
      <c r="H207" s="20">
        <v>147</v>
      </c>
      <c r="I207" s="41">
        <v>147</v>
      </c>
      <c r="J207" s="41"/>
      <c r="K207" s="42">
        <v>1209</v>
      </c>
      <c r="L207" s="42"/>
      <c r="M207" s="20">
        <v>1</v>
      </c>
      <c r="N207" s="20">
        <v>8.1999999999999993</v>
      </c>
    </row>
    <row r="208" spans="2:14" ht="15.5" x14ac:dyDescent="0.35">
      <c r="B208" s="41" t="s">
        <v>26</v>
      </c>
      <c r="C208" s="41"/>
      <c r="D208" s="41"/>
      <c r="E208" s="41"/>
      <c r="F208" s="41">
        <v>4</v>
      </c>
      <c r="G208" s="41"/>
      <c r="H208" s="20" t="s">
        <v>122</v>
      </c>
      <c r="I208" s="41" t="s">
        <v>122</v>
      </c>
      <c r="J208" s="41"/>
      <c r="K208" s="41" t="s">
        <v>187</v>
      </c>
      <c r="L208" s="41"/>
      <c r="M208" s="20" t="s">
        <v>253</v>
      </c>
      <c r="N208" s="20" t="s">
        <v>282</v>
      </c>
    </row>
    <row r="209" spans="2:14" ht="15.5" x14ac:dyDescent="0.35">
      <c r="B209" s="41" t="s">
        <v>30</v>
      </c>
      <c r="C209" s="41"/>
      <c r="D209" s="41"/>
      <c r="E209" s="41"/>
      <c r="F209" s="41">
        <v>116</v>
      </c>
      <c r="G209" s="41"/>
      <c r="H209" s="20">
        <v>94</v>
      </c>
      <c r="I209" s="41">
        <v>94</v>
      </c>
      <c r="J209" s="41"/>
      <c r="K209" s="41">
        <v>747</v>
      </c>
      <c r="L209" s="41"/>
      <c r="M209" s="20">
        <v>1</v>
      </c>
      <c r="N209" s="20">
        <v>8</v>
      </c>
    </row>
    <row r="210" spans="2:14" ht="15.5" x14ac:dyDescent="0.35">
      <c r="B210" s="41" t="s">
        <v>54</v>
      </c>
      <c r="C210" s="41"/>
      <c r="D210" s="41"/>
      <c r="E210" s="41"/>
      <c r="F210" s="42">
        <v>1656</v>
      </c>
      <c r="G210" s="42"/>
      <c r="H210" s="20">
        <v>875</v>
      </c>
      <c r="I210" s="41">
        <v>875</v>
      </c>
      <c r="J210" s="41"/>
      <c r="K210" s="42">
        <v>6307</v>
      </c>
      <c r="L210" s="42"/>
      <c r="M210" s="20">
        <v>1</v>
      </c>
      <c r="N210" s="20">
        <v>7.2</v>
      </c>
    </row>
    <row r="211" spans="2:14" ht="15.5" x14ac:dyDescent="0.35">
      <c r="B211" s="41" t="s">
        <v>31</v>
      </c>
      <c r="C211" s="41"/>
      <c r="D211" s="41"/>
      <c r="E211" s="41"/>
      <c r="F211" s="41">
        <v>2</v>
      </c>
      <c r="G211" s="41"/>
      <c r="H211" s="20" t="s">
        <v>17</v>
      </c>
      <c r="I211" s="41" t="s">
        <v>17</v>
      </c>
      <c r="J211" s="41"/>
      <c r="K211" s="41" t="s">
        <v>70</v>
      </c>
      <c r="L211" s="41"/>
      <c r="M211" s="20" t="s">
        <v>253</v>
      </c>
      <c r="N211" s="20" t="s">
        <v>309</v>
      </c>
    </row>
    <row r="212" spans="2:14" ht="15.5" x14ac:dyDescent="0.35">
      <c r="B212" s="41" t="s">
        <v>35</v>
      </c>
      <c r="C212" s="41"/>
      <c r="D212" s="41"/>
      <c r="E212" s="41"/>
      <c r="F212" s="41">
        <v>418</v>
      </c>
      <c r="G212" s="41"/>
      <c r="H212" s="21">
        <v>1469</v>
      </c>
      <c r="I212" s="42">
        <v>1469</v>
      </c>
      <c r="J212" s="42"/>
      <c r="K212" s="42">
        <v>7700</v>
      </c>
      <c r="L212" s="42"/>
      <c r="M212" s="20">
        <v>1</v>
      </c>
      <c r="N212" s="20">
        <v>5.2</v>
      </c>
    </row>
    <row r="213" spans="2:14" ht="15.5" x14ac:dyDescent="0.35">
      <c r="B213" s="41" t="s">
        <v>36</v>
      </c>
      <c r="C213" s="41"/>
      <c r="D213" s="41"/>
      <c r="E213" s="41"/>
      <c r="F213" s="41">
        <v>922</v>
      </c>
      <c r="G213" s="41"/>
      <c r="H213" s="20">
        <v>861</v>
      </c>
      <c r="I213" s="41">
        <v>861</v>
      </c>
      <c r="J213" s="41"/>
      <c r="K213" s="42">
        <v>7476</v>
      </c>
      <c r="L213" s="42"/>
      <c r="M213" s="20">
        <v>1</v>
      </c>
      <c r="N213" s="20">
        <v>8.6999999999999993</v>
      </c>
    </row>
    <row r="214" spans="2:14" ht="15.5" x14ac:dyDescent="0.35">
      <c r="B214" s="41" t="s">
        <v>37</v>
      </c>
      <c r="C214" s="41"/>
      <c r="D214" s="41"/>
      <c r="E214" s="41"/>
      <c r="F214" s="41">
        <v>222</v>
      </c>
      <c r="G214" s="41"/>
      <c r="H214" s="20">
        <v>290</v>
      </c>
      <c r="I214" s="41">
        <v>290</v>
      </c>
      <c r="J214" s="41"/>
      <c r="K214" s="42">
        <v>2321</v>
      </c>
      <c r="L214" s="42"/>
      <c r="M214" s="20">
        <v>1</v>
      </c>
      <c r="N214" s="20">
        <v>8</v>
      </c>
    </row>
    <row r="215" spans="2:14" ht="15.5" x14ac:dyDescent="0.35">
      <c r="B215" s="41" t="s">
        <v>38</v>
      </c>
      <c r="C215" s="41"/>
      <c r="D215" s="41"/>
      <c r="E215" s="41"/>
      <c r="F215" s="42">
        <v>5614</v>
      </c>
      <c r="G215" s="42"/>
      <c r="H215" s="21">
        <v>6931</v>
      </c>
      <c r="I215" s="42">
        <v>6931</v>
      </c>
      <c r="J215" s="42"/>
      <c r="K215" s="42">
        <v>52540</v>
      </c>
      <c r="L215" s="42"/>
      <c r="M215" s="20">
        <v>1</v>
      </c>
      <c r="N215" s="20">
        <v>7.6</v>
      </c>
    </row>
    <row r="216" spans="2:14" ht="15.5" x14ac:dyDescent="0.35">
      <c r="B216" s="41" t="s">
        <v>39</v>
      </c>
      <c r="C216" s="41"/>
      <c r="D216" s="41"/>
      <c r="E216" s="41"/>
      <c r="F216" s="41">
        <v>3</v>
      </c>
      <c r="G216" s="41"/>
      <c r="H216" s="20" t="s">
        <v>189</v>
      </c>
      <c r="I216" s="41" t="s">
        <v>189</v>
      </c>
      <c r="J216" s="41"/>
      <c r="K216" s="41" t="s">
        <v>190</v>
      </c>
      <c r="L216" s="41"/>
      <c r="M216" s="20" t="s">
        <v>253</v>
      </c>
      <c r="N216" s="20" t="s">
        <v>256</v>
      </c>
    </row>
    <row r="217" spans="2:14" ht="15.5" x14ac:dyDescent="0.35">
      <c r="B217" s="41" t="s">
        <v>43</v>
      </c>
      <c r="C217" s="41"/>
      <c r="D217" s="41"/>
      <c r="E217" s="41"/>
      <c r="F217" s="41">
        <v>2</v>
      </c>
      <c r="G217" s="41"/>
      <c r="H217" s="20" t="s">
        <v>40</v>
      </c>
      <c r="I217" s="41" t="s">
        <v>40</v>
      </c>
      <c r="J217" s="41"/>
      <c r="K217" s="41" t="s">
        <v>191</v>
      </c>
      <c r="L217" s="41"/>
      <c r="M217" s="20" t="s">
        <v>253</v>
      </c>
      <c r="N217" s="20" t="s">
        <v>310</v>
      </c>
    </row>
    <row r="218" spans="2:14" ht="15.5" x14ac:dyDescent="0.35">
      <c r="B218" s="41" t="s">
        <v>47</v>
      </c>
      <c r="C218" s="41"/>
      <c r="D218" s="41"/>
      <c r="E218" s="41"/>
      <c r="F218" s="42">
        <v>8946</v>
      </c>
      <c r="G218" s="42"/>
      <c r="H218" s="21">
        <v>8455</v>
      </c>
      <c r="I218" s="42">
        <v>8455</v>
      </c>
      <c r="J218" s="42"/>
      <c r="K218" s="42">
        <v>78292</v>
      </c>
      <c r="L218" s="42"/>
      <c r="M218" s="20">
        <v>1</v>
      </c>
      <c r="N218" s="20">
        <v>9.3000000000000007</v>
      </c>
    </row>
    <row r="219" spans="2:14" ht="15.5" x14ac:dyDescent="0.35">
      <c r="B219" s="41" t="s">
        <v>48</v>
      </c>
      <c r="C219" s="41"/>
      <c r="D219" s="41"/>
      <c r="E219" s="41"/>
      <c r="F219" s="42">
        <v>1365</v>
      </c>
      <c r="G219" s="42"/>
      <c r="H219" s="20">
        <v>458</v>
      </c>
      <c r="I219" s="41">
        <v>458</v>
      </c>
      <c r="J219" s="41"/>
      <c r="K219" s="42">
        <v>4589</v>
      </c>
      <c r="L219" s="42"/>
      <c r="M219" s="20">
        <v>1</v>
      </c>
      <c r="N219" s="20">
        <v>10</v>
      </c>
    </row>
    <row r="220" spans="2:14" ht="15.5" x14ac:dyDescent="0.35">
      <c r="B220" s="41" t="s">
        <v>49</v>
      </c>
      <c r="C220" s="41"/>
      <c r="D220" s="41"/>
      <c r="E220" s="41"/>
      <c r="F220" s="41" t="s">
        <v>64</v>
      </c>
      <c r="G220" s="41"/>
      <c r="H220" s="20" t="s">
        <v>64</v>
      </c>
      <c r="I220" s="41" t="s">
        <v>64</v>
      </c>
      <c r="J220" s="41"/>
      <c r="K220" s="41" t="s">
        <v>64</v>
      </c>
      <c r="L220" s="41"/>
      <c r="M220" s="20" t="s">
        <v>64</v>
      </c>
      <c r="N220" s="20" t="s">
        <v>64</v>
      </c>
    </row>
    <row r="221" spans="2:14" ht="15.5" x14ac:dyDescent="0.35">
      <c r="B221" s="41" t="s">
        <v>53</v>
      </c>
      <c r="C221" s="41"/>
      <c r="D221" s="41"/>
      <c r="E221" s="41"/>
      <c r="F221" s="42">
        <v>26730</v>
      </c>
      <c r="G221" s="42"/>
      <c r="H221" s="21">
        <v>28110</v>
      </c>
      <c r="I221" s="42">
        <v>28110</v>
      </c>
      <c r="J221" s="42"/>
      <c r="K221" s="42">
        <v>276626</v>
      </c>
      <c r="L221" s="42"/>
      <c r="M221" s="20">
        <v>1</v>
      </c>
      <c r="N221" s="20">
        <v>9.8000000000000007</v>
      </c>
    </row>
    <row r="222" spans="2:14" ht="15.5" x14ac:dyDescent="0.35">
      <c r="B222" s="41" t="s">
        <v>176</v>
      </c>
      <c r="C222" s="41"/>
      <c r="D222" s="41"/>
      <c r="E222" s="41"/>
      <c r="F222" s="41">
        <v>130</v>
      </c>
      <c r="G222" s="41"/>
      <c r="H222" s="20">
        <v>24</v>
      </c>
      <c r="I222" s="41">
        <v>24</v>
      </c>
      <c r="J222" s="41"/>
      <c r="K222" s="41">
        <v>90</v>
      </c>
      <c r="L222" s="41"/>
      <c r="M222" s="20">
        <v>1</v>
      </c>
      <c r="N222" s="20">
        <v>3.8</v>
      </c>
    </row>
    <row r="223" spans="2:14" ht="15.5" x14ac:dyDescent="0.35">
      <c r="B223" s="41" t="s">
        <v>55</v>
      </c>
      <c r="C223" s="41"/>
      <c r="D223" s="41"/>
      <c r="E223" s="41"/>
      <c r="F223" s="42">
        <v>2098</v>
      </c>
      <c r="G223" s="42"/>
      <c r="H223" s="21">
        <v>2876</v>
      </c>
      <c r="I223" s="42">
        <v>2876</v>
      </c>
      <c r="J223" s="42"/>
      <c r="K223" s="42">
        <v>22579</v>
      </c>
      <c r="L223" s="42"/>
      <c r="M223" s="20">
        <v>1</v>
      </c>
      <c r="N223" s="20">
        <v>7.9</v>
      </c>
    </row>
    <row r="224" spans="2:14" ht="15.5" x14ac:dyDescent="0.35">
      <c r="B224" s="41" t="s">
        <v>57</v>
      </c>
      <c r="C224" s="41"/>
      <c r="D224" s="41"/>
      <c r="E224" s="41"/>
      <c r="F224" s="42">
        <v>1461</v>
      </c>
      <c r="G224" s="42"/>
      <c r="H224" s="21">
        <v>1581</v>
      </c>
      <c r="I224" s="42">
        <v>1581</v>
      </c>
      <c r="J224" s="42"/>
      <c r="K224" s="42">
        <v>76780</v>
      </c>
      <c r="L224" s="42"/>
      <c r="M224" s="20">
        <v>1</v>
      </c>
      <c r="N224" s="20">
        <v>48.6</v>
      </c>
    </row>
    <row r="225" spans="2:14" ht="15.5" x14ac:dyDescent="0.35">
      <c r="B225" s="41" t="s">
        <v>58</v>
      </c>
      <c r="C225" s="41"/>
      <c r="D225" s="41"/>
      <c r="E225" s="41"/>
      <c r="F225" s="42">
        <v>30635</v>
      </c>
      <c r="G225" s="42"/>
      <c r="H225" s="21">
        <v>33997</v>
      </c>
      <c r="I225" s="42">
        <v>33997</v>
      </c>
      <c r="J225" s="42"/>
      <c r="K225" s="42">
        <v>384850</v>
      </c>
      <c r="L225" s="42"/>
      <c r="M225" s="20">
        <v>1</v>
      </c>
      <c r="N225" s="20">
        <v>11.3</v>
      </c>
    </row>
    <row r="226" spans="2:14" ht="15.5" x14ac:dyDescent="0.35">
      <c r="B226" s="41" t="s">
        <v>59</v>
      </c>
      <c r="C226" s="41"/>
      <c r="D226" s="41"/>
      <c r="E226" s="41"/>
      <c r="F226" s="41">
        <v>8</v>
      </c>
      <c r="G226" s="41"/>
      <c r="H226" s="20" t="s">
        <v>138</v>
      </c>
      <c r="I226" s="41" t="s">
        <v>138</v>
      </c>
      <c r="J226" s="41"/>
      <c r="K226" s="41" t="s">
        <v>193</v>
      </c>
      <c r="L226" s="41"/>
      <c r="M226" s="20" t="s">
        <v>253</v>
      </c>
      <c r="N226" s="20" t="s">
        <v>311</v>
      </c>
    </row>
    <row r="227" spans="2:14" ht="15.5" x14ac:dyDescent="0.35">
      <c r="B227" s="41" t="s">
        <v>63</v>
      </c>
      <c r="C227" s="41"/>
      <c r="D227" s="41"/>
      <c r="E227" s="41"/>
      <c r="F227" s="41" t="s">
        <v>64</v>
      </c>
      <c r="G227" s="41"/>
      <c r="H227" s="20" t="s">
        <v>64</v>
      </c>
      <c r="I227" s="41" t="s">
        <v>64</v>
      </c>
      <c r="J227" s="41"/>
      <c r="K227" s="41" t="s">
        <v>64</v>
      </c>
      <c r="L227" s="41"/>
      <c r="M227" s="20" t="s">
        <v>64</v>
      </c>
      <c r="N227" s="20" t="s">
        <v>64</v>
      </c>
    </row>
    <row r="228" spans="2:14" ht="15.5" x14ac:dyDescent="0.35">
      <c r="B228" s="41" t="s">
        <v>65</v>
      </c>
      <c r="C228" s="41"/>
      <c r="D228" s="41"/>
      <c r="E228" s="41"/>
      <c r="F228" s="41">
        <v>1</v>
      </c>
      <c r="G228" s="41"/>
      <c r="H228" s="20" t="s">
        <v>17</v>
      </c>
      <c r="I228" s="41" t="s">
        <v>17</v>
      </c>
      <c r="J228" s="41"/>
      <c r="K228" s="41" t="s">
        <v>131</v>
      </c>
      <c r="L228" s="41"/>
      <c r="M228" s="20" t="s">
        <v>253</v>
      </c>
      <c r="N228" s="20" t="s">
        <v>312</v>
      </c>
    </row>
    <row r="229" spans="2:14" ht="15.5" x14ac:dyDescent="0.35">
      <c r="B229" s="41" t="s">
        <v>69</v>
      </c>
      <c r="C229" s="41"/>
      <c r="D229" s="41"/>
      <c r="E229" s="41"/>
      <c r="F229" s="41" t="s">
        <v>64</v>
      </c>
      <c r="G229" s="41"/>
      <c r="H229" s="20" t="s">
        <v>64</v>
      </c>
      <c r="I229" s="41" t="s">
        <v>64</v>
      </c>
      <c r="J229" s="41"/>
      <c r="K229" s="41" t="s">
        <v>64</v>
      </c>
      <c r="L229" s="41"/>
      <c r="M229" s="20" t="s">
        <v>64</v>
      </c>
      <c r="N229" s="20" t="s">
        <v>64</v>
      </c>
    </row>
    <row r="230" spans="2:14" ht="15.5" x14ac:dyDescent="0.35">
      <c r="B230" s="41" t="s">
        <v>73</v>
      </c>
      <c r="C230" s="41"/>
      <c r="D230" s="41"/>
      <c r="E230" s="41"/>
      <c r="F230" s="41">
        <v>1</v>
      </c>
      <c r="G230" s="41"/>
      <c r="H230" s="20" t="s">
        <v>77</v>
      </c>
      <c r="I230" s="41" t="s">
        <v>77</v>
      </c>
      <c r="J230" s="41"/>
      <c r="K230" s="41" t="s">
        <v>32</v>
      </c>
      <c r="L230" s="41"/>
      <c r="M230" s="20" t="s">
        <v>253</v>
      </c>
      <c r="N230" s="20" t="s">
        <v>280</v>
      </c>
    </row>
    <row r="231" spans="2:14" ht="15" x14ac:dyDescent="0.35">
      <c r="B231" s="43" t="s">
        <v>74</v>
      </c>
      <c r="C231" s="43"/>
      <c r="D231" s="43"/>
      <c r="E231" s="43"/>
      <c r="F231" s="44">
        <v>30645</v>
      </c>
      <c r="G231" s="44"/>
      <c r="H231" s="23">
        <v>34029</v>
      </c>
      <c r="I231" s="44">
        <v>34029</v>
      </c>
      <c r="J231" s="44"/>
      <c r="K231" s="44">
        <v>385246</v>
      </c>
      <c r="L231" s="44"/>
      <c r="M231" s="22">
        <v>1</v>
      </c>
      <c r="N231" s="22">
        <v>11.3</v>
      </c>
    </row>
    <row r="232" spans="2:14" ht="15.5" x14ac:dyDescent="0.35">
      <c r="B232" s="41">
        <v>2016</v>
      </c>
      <c r="C232" s="41"/>
      <c r="D232" s="41"/>
      <c r="E232" s="41"/>
      <c r="F232" s="41"/>
      <c r="G232" s="41"/>
      <c r="H232" s="41"/>
      <c r="I232" s="41"/>
      <c r="J232" s="41"/>
      <c r="K232" s="41"/>
      <c r="L232" s="41"/>
      <c r="M232" s="41"/>
      <c r="N232" s="41"/>
    </row>
    <row r="233" spans="2:14" ht="15.5" x14ac:dyDescent="0.35">
      <c r="B233" s="41" t="s">
        <v>11</v>
      </c>
      <c r="C233" s="41"/>
      <c r="D233" s="41"/>
      <c r="E233" s="41"/>
      <c r="F233" s="42">
        <v>6293</v>
      </c>
      <c r="G233" s="42"/>
      <c r="H233" s="21">
        <v>7183</v>
      </c>
      <c r="I233" s="42">
        <v>7183</v>
      </c>
      <c r="J233" s="42"/>
      <c r="K233" s="42">
        <v>101242</v>
      </c>
      <c r="L233" s="42"/>
      <c r="M233" s="20">
        <v>1</v>
      </c>
      <c r="N233" s="20">
        <v>14.1</v>
      </c>
    </row>
    <row r="234" spans="2:14" ht="15.5" x14ac:dyDescent="0.35">
      <c r="B234" s="41" t="s">
        <v>13</v>
      </c>
      <c r="C234" s="41"/>
      <c r="D234" s="41"/>
      <c r="E234" s="41"/>
      <c r="F234" s="41">
        <v>56</v>
      </c>
      <c r="G234" s="41"/>
      <c r="H234" s="20">
        <v>39</v>
      </c>
      <c r="I234" s="41">
        <v>39</v>
      </c>
      <c r="J234" s="41"/>
      <c r="K234" s="41">
        <v>509</v>
      </c>
      <c r="L234" s="41"/>
      <c r="M234" s="20">
        <v>1</v>
      </c>
      <c r="N234" s="20">
        <v>12.9</v>
      </c>
    </row>
    <row r="235" spans="2:14" ht="15.5" x14ac:dyDescent="0.35">
      <c r="B235" s="41" t="s">
        <v>14</v>
      </c>
      <c r="C235" s="41"/>
      <c r="D235" s="41"/>
      <c r="E235" s="41"/>
      <c r="F235" s="41">
        <v>311</v>
      </c>
      <c r="G235" s="41"/>
      <c r="H235" s="21">
        <v>1426</v>
      </c>
      <c r="I235" s="42">
        <v>1426</v>
      </c>
      <c r="J235" s="42"/>
      <c r="K235" s="42">
        <v>7569</v>
      </c>
      <c r="L235" s="42"/>
      <c r="M235" s="20">
        <v>1</v>
      </c>
      <c r="N235" s="20">
        <v>5.3</v>
      </c>
    </row>
    <row r="236" spans="2:14" ht="15.5" x14ac:dyDescent="0.35">
      <c r="B236" s="41" t="s">
        <v>15</v>
      </c>
      <c r="C236" s="41"/>
      <c r="D236" s="41"/>
      <c r="E236" s="41"/>
      <c r="F236" s="41">
        <v>717</v>
      </c>
      <c r="G236" s="41"/>
      <c r="H236" s="20">
        <v>692</v>
      </c>
      <c r="I236" s="41">
        <v>692</v>
      </c>
      <c r="J236" s="41"/>
      <c r="K236" s="42">
        <v>4461</v>
      </c>
      <c r="L236" s="42"/>
      <c r="M236" s="20">
        <v>1</v>
      </c>
      <c r="N236" s="20">
        <v>6.4</v>
      </c>
    </row>
    <row r="237" spans="2:14" ht="15.5" x14ac:dyDescent="0.35">
      <c r="B237" s="41" t="s">
        <v>16</v>
      </c>
      <c r="C237" s="41"/>
      <c r="D237" s="41"/>
      <c r="E237" s="41"/>
      <c r="F237" s="41">
        <v>1</v>
      </c>
      <c r="G237" s="41"/>
      <c r="H237" s="20" t="s">
        <v>32</v>
      </c>
      <c r="I237" s="41" t="s">
        <v>32</v>
      </c>
      <c r="J237" s="41"/>
      <c r="K237" s="41" t="s">
        <v>18</v>
      </c>
      <c r="L237" s="41"/>
      <c r="M237" s="20" t="s">
        <v>253</v>
      </c>
      <c r="N237" s="20" t="s">
        <v>313</v>
      </c>
    </row>
    <row r="238" spans="2:14" ht="15.5" x14ac:dyDescent="0.35">
      <c r="B238" s="41" t="s">
        <v>21</v>
      </c>
      <c r="C238" s="41"/>
      <c r="D238" s="41"/>
      <c r="E238" s="41"/>
      <c r="F238" s="41">
        <v>24</v>
      </c>
      <c r="G238" s="41"/>
      <c r="H238" s="20">
        <v>88</v>
      </c>
      <c r="I238" s="41">
        <v>88</v>
      </c>
      <c r="J238" s="41"/>
      <c r="K238" s="41">
        <v>663</v>
      </c>
      <c r="L238" s="41"/>
      <c r="M238" s="20">
        <v>1</v>
      </c>
      <c r="N238" s="20">
        <v>7.6</v>
      </c>
    </row>
    <row r="239" spans="2:14" ht="15.5" x14ac:dyDescent="0.35">
      <c r="B239" s="41" t="s">
        <v>22</v>
      </c>
      <c r="C239" s="41"/>
      <c r="D239" s="41"/>
      <c r="E239" s="41"/>
      <c r="F239" s="41">
        <v>1</v>
      </c>
      <c r="G239" s="41"/>
      <c r="H239" s="20" t="s">
        <v>32</v>
      </c>
      <c r="I239" s="41" t="s">
        <v>32</v>
      </c>
      <c r="J239" s="41"/>
      <c r="K239" s="41" t="s">
        <v>189</v>
      </c>
      <c r="L239" s="41"/>
      <c r="M239" s="20" t="s">
        <v>253</v>
      </c>
      <c r="N239" s="20" t="s">
        <v>314</v>
      </c>
    </row>
    <row r="240" spans="2:14" ht="15.5" x14ac:dyDescent="0.35">
      <c r="B240" s="41" t="s">
        <v>25</v>
      </c>
      <c r="C240" s="41"/>
      <c r="D240" s="41"/>
      <c r="E240" s="41"/>
      <c r="F240" s="41">
        <v>87</v>
      </c>
      <c r="G240" s="41"/>
      <c r="H240" s="20">
        <v>141</v>
      </c>
      <c r="I240" s="41">
        <v>141</v>
      </c>
      <c r="J240" s="41"/>
      <c r="K240" s="42">
        <v>1150</v>
      </c>
      <c r="L240" s="42"/>
      <c r="M240" s="20">
        <v>1</v>
      </c>
      <c r="N240" s="20">
        <v>8.1999999999999993</v>
      </c>
    </row>
    <row r="241" spans="2:14" ht="15.5" x14ac:dyDescent="0.35">
      <c r="B241" s="41" t="s">
        <v>26</v>
      </c>
      <c r="C241" s="41"/>
      <c r="D241" s="41"/>
      <c r="E241" s="41"/>
      <c r="F241" s="41">
        <v>3</v>
      </c>
      <c r="G241" s="41"/>
      <c r="H241" s="20" t="s">
        <v>155</v>
      </c>
      <c r="I241" s="41" t="s">
        <v>155</v>
      </c>
      <c r="J241" s="41"/>
      <c r="K241" s="41" t="s">
        <v>198</v>
      </c>
      <c r="L241" s="41"/>
      <c r="M241" s="20" t="s">
        <v>253</v>
      </c>
      <c r="N241" s="20" t="s">
        <v>315</v>
      </c>
    </row>
    <row r="242" spans="2:14" ht="15.5" x14ac:dyDescent="0.35">
      <c r="B242" s="41" t="s">
        <v>30</v>
      </c>
      <c r="C242" s="41"/>
      <c r="D242" s="41"/>
      <c r="E242" s="41"/>
      <c r="F242" s="41">
        <v>99</v>
      </c>
      <c r="G242" s="41"/>
      <c r="H242" s="20">
        <v>105</v>
      </c>
      <c r="I242" s="41">
        <v>105</v>
      </c>
      <c r="J242" s="41"/>
      <c r="K242" s="42">
        <v>1085</v>
      </c>
      <c r="L242" s="42"/>
      <c r="M242" s="20">
        <v>1</v>
      </c>
      <c r="N242" s="20">
        <v>10.4</v>
      </c>
    </row>
    <row r="243" spans="2:14" ht="15.5" x14ac:dyDescent="0.35">
      <c r="B243" s="41" t="s">
        <v>54</v>
      </c>
      <c r="C243" s="41"/>
      <c r="D243" s="41"/>
      <c r="E243" s="41"/>
      <c r="F243" s="42">
        <v>1860</v>
      </c>
      <c r="G243" s="42"/>
      <c r="H243" s="20">
        <v>931</v>
      </c>
      <c r="I243" s="41">
        <v>931</v>
      </c>
      <c r="J243" s="41"/>
      <c r="K243" s="42">
        <v>6010</v>
      </c>
      <c r="L243" s="42"/>
      <c r="M243" s="20">
        <v>1</v>
      </c>
      <c r="N243" s="20">
        <v>6.5</v>
      </c>
    </row>
    <row r="244" spans="2:14" ht="15.5" x14ac:dyDescent="0.35">
      <c r="B244" s="41" t="s">
        <v>31</v>
      </c>
      <c r="C244" s="41"/>
      <c r="D244" s="41"/>
      <c r="E244" s="41"/>
      <c r="F244" s="41">
        <v>1</v>
      </c>
      <c r="G244" s="41"/>
      <c r="H244" s="20" t="s">
        <v>32</v>
      </c>
      <c r="I244" s="41" t="s">
        <v>32</v>
      </c>
      <c r="J244" s="41"/>
      <c r="K244" s="41" t="s">
        <v>18</v>
      </c>
      <c r="L244" s="41"/>
      <c r="M244" s="20" t="s">
        <v>253</v>
      </c>
      <c r="N244" s="20" t="s">
        <v>316</v>
      </c>
    </row>
    <row r="245" spans="2:14" ht="15.5" x14ac:dyDescent="0.35">
      <c r="B245" s="41" t="s">
        <v>35</v>
      </c>
      <c r="C245" s="41"/>
      <c r="D245" s="41"/>
      <c r="E245" s="41"/>
      <c r="F245" s="41">
        <v>394</v>
      </c>
      <c r="G245" s="41"/>
      <c r="H245" s="21">
        <v>1536</v>
      </c>
      <c r="I245" s="42">
        <v>1536</v>
      </c>
      <c r="J245" s="42"/>
      <c r="K245" s="42">
        <v>8658</v>
      </c>
      <c r="L245" s="42"/>
      <c r="M245" s="20">
        <v>1</v>
      </c>
      <c r="N245" s="20">
        <v>5.6</v>
      </c>
    </row>
    <row r="246" spans="2:14" ht="15.5" x14ac:dyDescent="0.35">
      <c r="B246" s="41" t="s">
        <v>36</v>
      </c>
      <c r="C246" s="41"/>
      <c r="D246" s="41"/>
      <c r="E246" s="41"/>
      <c r="F246" s="42">
        <v>1024</v>
      </c>
      <c r="G246" s="42"/>
      <c r="H246" s="21">
        <v>1140</v>
      </c>
      <c r="I246" s="42">
        <v>1140</v>
      </c>
      <c r="J246" s="42"/>
      <c r="K246" s="42">
        <v>9065</v>
      </c>
      <c r="L246" s="42"/>
      <c r="M246" s="20">
        <v>1</v>
      </c>
      <c r="N246" s="20">
        <v>8</v>
      </c>
    </row>
    <row r="247" spans="2:14" ht="15.5" x14ac:dyDescent="0.35">
      <c r="B247" s="41" t="s">
        <v>37</v>
      </c>
      <c r="C247" s="41"/>
      <c r="D247" s="41"/>
      <c r="E247" s="41"/>
      <c r="F247" s="41">
        <v>200</v>
      </c>
      <c r="G247" s="41"/>
      <c r="H247" s="20">
        <v>361</v>
      </c>
      <c r="I247" s="41">
        <v>361</v>
      </c>
      <c r="J247" s="41"/>
      <c r="K247" s="42">
        <v>3437</v>
      </c>
      <c r="L247" s="42"/>
      <c r="M247" s="20">
        <v>1</v>
      </c>
      <c r="N247" s="20">
        <v>9.5</v>
      </c>
    </row>
    <row r="248" spans="2:14" ht="15.5" x14ac:dyDescent="0.35">
      <c r="B248" s="41" t="s">
        <v>38</v>
      </c>
      <c r="C248" s="41"/>
      <c r="D248" s="41"/>
      <c r="E248" s="41"/>
      <c r="F248" s="42">
        <v>6063</v>
      </c>
      <c r="G248" s="42"/>
      <c r="H248" s="21">
        <v>8296</v>
      </c>
      <c r="I248" s="42">
        <v>8296</v>
      </c>
      <c r="J248" s="42"/>
      <c r="K248" s="42">
        <v>75695</v>
      </c>
      <c r="L248" s="42"/>
      <c r="M248" s="20">
        <v>1</v>
      </c>
      <c r="N248" s="20">
        <v>9.1</v>
      </c>
    </row>
    <row r="249" spans="2:14" ht="15.5" x14ac:dyDescent="0.35">
      <c r="B249" s="41" t="s">
        <v>39</v>
      </c>
      <c r="C249" s="41"/>
      <c r="D249" s="41"/>
      <c r="E249" s="41"/>
      <c r="F249" s="41">
        <v>1</v>
      </c>
      <c r="G249" s="41"/>
      <c r="H249" s="20" t="s">
        <v>32</v>
      </c>
      <c r="I249" s="41" t="s">
        <v>32</v>
      </c>
      <c r="J249" s="41"/>
      <c r="K249" s="41" t="s">
        <v>70</v>
      </c>
      <c r="L249" s="41"/>
      <c r="M249" s="20" t="s">
        <v>253</v>
      </c>
      <c r="N249" s="20" t="s">
        <v>317</v>
      </c>
    </row>
    <row r="250" spans="2:14" ht="15.5" x14ac:dyDescent="0.35">
      <c r="B250" s="41" t="s">
        <v>43</v>
      </c>
      <c r="C250" s="41"/>
      <c r="D250" s="41"/>
      <c r="E250" s="41"/>
      <c r="F250" s="41">
        <v>6</v>
      </c>
      <c r="G250" s="41"/>
      <c r="H250" s="20" t="s">
        <v>27</v>
      </c>
      <c r="I250" s="41" t="s">
        <v>27</v>
      </c>
      <c r="J250" s="41"/>
      <c r="K250" s="41" t="s">
        <v>202</v>
      </c>
      <c r="L250" s="41"/>
      <c r="M250" s="20" t="s">
        <v>253</v>
      </c>
      <c r="N250" s="20" t="s">
        <v>308</v>
      </c>
    </row>
    <row r="251" spans="2:14" ht="15.5" x14ac:dyDescent="0.35">
      <c r="B251" s="41" t="s">
        <v>47</v>
      </c>
      <c r="C251" s="41"/>
      <c r="D251" s="41"/>
      <c r="E251" s="41"/>
      <c r="F251" s="42">
        <v>8988</v>
      </c>
      <c r="G251" s="42"/>
      <c r="H251" s="21">
        <v>8784</v>
      </c>
      <c r="I251" s="42">
        <v>8784</v>
      </c>
      <c r="J251" s="42"/>
      <c r="K251" s="42">
        <v>84972</v>
      </c>
      <c r="L251" s="42"/>
      <c r="M251" s="20">
        <v>1</v>
      </c>
      <c r="N251" s="20">
        <v>9.6999999999999993</v>
      </c>
    </row>
    <row r="252" spans="2:14" ht="15.5" x14ac:dyDescent="0.35">
      <c r="B252" s="41" t="s">
        <v>48</v>
      </c>
      <c r="C252" s="41"/>
      <c r="D252" s="41"/>
      <c r="E252" s="41"/>
      <c r="F252" s="42">
        <v>1547</v>
      </c>
      <c r="G252" s="42"/>
      <c r="H252" s="20">
        <v>389</v>
      </c>
      <c r="I252" s="41">
        <v>389</v>
      </c>
      <c r="J252" s="41"/>
      <c r="K252" s="42">
        <v>3322</v>
      </c>
      <c r="L252" s="42"/>
      <c r="M252" s="20">
        <v>1</v>
      </c>
      <c r="N252" s="20">
        <v>8.5</v>
      </c>
    </row>
    <row r="253" spans="2:14" ht="15.5" x14ac:dyDescent="0.35">
      <c r="B253" s="41" t="s">
        <v>49</v>
      </c>
      <c r="C253" s="41"/>
      <c r="D253" s="41"/>
      <c r="E253" s="41"/>
      <c r="F253" s="41">
        <v>1</v>
      </c>
      <c r="G253" s="41"/>
      <c r="H253" s="20" t="s">
        <v>66</v>
      </c>
      <c r="I253" s="41" t="s">
        <v>66</v>
      </c>
      <c r="J253" s="41"/>
      <c r="K253" s="41" t="s">
        <v>32</v>
      </c>
      <c r="L253" s="41"/>
      <c r="M253" s="20" t="s">
        <v>253</v>
      </c>
      <c r="N253" s="20" t="s">
        <v>280</v>
      </c>
    </row>
    <row r="254" spans="2:14" ht="15.5" x14ac:dyDescent="0.35">
      <c r="B254" s="41" t="s">
        <v>53</v>
      </c>
      <c r="C254" s="41"/>
      <c r="D254" s="41"/>
      <c r="E254" s="41"/>
      <c r="F254" s="42">
        <v>27677</v>
      </c>
      <c r="G254" s="42"/>
      <c r="H254" s="21">
        <v>31161</v>
      </c>
      <c r="I254" s="42">
        <v>31161</v>
      </c>
      <c r="J254" s="42"/>
      <c r="K254" s="42">
        <v>308541</v>
      </c>
      <c r="L254" s="42"/>
      <c r="M254" s="20">
        <v>1</v>
      </c>
      <c r="N254" s="20">
        <v>9.9</v>
      </c>
    </row>
    <row r="255" spans="2:14" ht="15.5" x14ac:dyDescent="0.35">
      <c r="B255" s="41" t="s">
        <v>176</v>
      </c>
      <c r="C255" s="41"/>
      <c r="D255" s="41"/>
      <c r="E255" s="41"/>
      <c r="F255" s="41">
        <v>103</v>
      </c>
      <c r="G255" s="41"/>
      <c r="H255" s="20">
        <v>18</v>
      </c>
      <c r="I255" s="41">
        <v>18</v>
      </c>
      <c r="J255" s="41"/>
      <c r="K255" s="41">
        <v>223</v>
      </c>
      <c r="L255" s="41"/>
      <c r="M255" s="20">
        <v>1</v>
      </c>
      <c r="N255" s="20">
        <v>12.5</v>
      </c>
    </row>
    <row r="256" spans="2:14" ht="15.5" x14ac:dyDescent="0.35">
      <c r="B256" s="41" t="s">
        <v>55</v>
      </c>
      <c r="C256" s="41"/>
      <c r="D256" s="41"/>
      <c r="E256" s="41"/>
      <c r="F256" s="42">
        <v>2346</v>
      </c>
      <c r="G256" s="42"/>
      <c r="H256" s="21">
        <v>3153</v>
      </c>
      <c r="I256" s="42">
        <v>3153</v>
      </c>
      <c r="J256" s="42"/>
      <c r="K256" s="42">
        <v>31627</v>
      </c>
      <c r="L256" s="42"/>
      <c r="M256" s="20">
        <v>1</v>
      </c>
      <c r="N256" s="20">
        <v>10</v>
      </c>
    </row>
    <row r="257" spans="2:14" ht="15.5" x14ac:dyDescent="0.35">
      <c r="B257" s="41" t="s">
        <v>57</v>
      </c>
      <c r="C257" s="41"/>
      <c r="D257" s="41"/>
      <c r="E257" s="41"/>
      <c r="F257" s="42">
        <v>1787</v>
      </c>
      <c r="G257" s="42"/>
      <c r="H257" s="21">
        <v>1700</v>
      </c>
      <c r="I257" s="42">
        <v>1700</v>
      </c>
      <c r="J257" s="42"/>
      <c r="K257" s="42">
        <v>82780</v>
      </c>
      <c r="L257" s="42"/>
      <c r="M257" s="20">
        <v>1</v>
      </c>
      <c r="N257" s="20">
        <v>48.7</v>
      </c>
    </row>
    <row r="258" spans="2:14" ht="15.5" x14ac:dyDescent="0.35">
      <c r="B258" s="41" t="s">
        <v>58</v>
      </c>
      <c r="C258" s="41"/>
      <c r="D258" s="41"/>
      <c r="E258" s="41"/>
      <c r="F258" s="42">
        <v>32054</v>
      </c>
      <c r="G258" s="42"/>
      <c r="H258" s="21">
        <v>37625</v>
      </c>
      <c r="I258" s="42">
        <v>37625</v>
      </c>
      <c r="J258" s="42"/>
      <c r="K258" s="42">
        <v>432459</v>
      </c>
      <c r="L258" s="42"/>
      <c r="M258" s="20">
        <v>1</v>
      </c>
      <c r="N258" s="20">
        <v>11.5</v>
      </c>
    </row>
    <row r="259" spans="2:14" ht="15.5" x14ac:dyDescent="0.35">
      <c r="B259" s="41" t="s">
        <v>59</v>
      </c>
      <c r="C259" s="41"/>
      <c r="D259" s="41"/>
      <c r="E259" s="41"/>
      <c r="F259" s="41">
        <v>3</v>
      </c>
      <c r="G259" s="41"/>
      <c r="H259" s="20" t="s">
        <v>33</v>
      </c>
      <c r="I259" s="41" t="s">
        <v>33</v>
      </c>
      <c r="J259" s="41"/>
      <c r="K259" s="41" t="s">
        <v>203</v>
      </c>
      <c r="L259" s="41"/>
      <c r="M259" s="20" t="s">
        <v>253</v>
      </c>
      <c r="N259" s="20" t="s">
        <v>318</v>
      </c>
    </row>
    <row r="260" spans="2:14" ht="15.5" x14ac:dyDescent="0.35">
      <c r="B260" s="41" t="s">
        <v>63</v>
      </c>
      <c r="C260" s="41"/>
      <c r="D260" s="41"/>
      <c r="E260" s="41"/>
      <c r="F260" s="41">
        <v>2</v>
      </c>
      <c r="G260" s="41"/>
      <c r="H260" s="20" t="s">
        <v>32</v>
      </c>
      <c r="I260" s="41" t="s">
        <v>32</v>
      </c>
      <c r="J260" s="41"/>
      <c r="K260" s="41" t="s">
        <v>189</v>
      </c>
      <c r="L260" s="41"/>
      <c r="M260" s="20" t="s">
        <v>253</v>
      </c>
      <c r="N260" s="20" t="s">
        <v>319</v>
      </c>
    </row>
    <row r="261" spans="2:14" ht="15.5" x14ac:dyDescent="0.35">
      <c r="B261" s="41" t="s">
        <v>65</v>
      </c>
      <c r="C261" s="41"/>
      <c r="D261" s="41"/>
      <c r="E261" s="41"/>
      <c r="F261" s="41">
        <v>4</v>
      </c>
      <c r="G261" s="41"/>
      <c r="H261" s="20" t="s">
        <v>18</v>
      </c>
      <c r="I261" s="41" t="s">
        <v>18</v>
      </c>
      <c r="J261" s="41"/>
      <c r="K261" s="41" t="s">
        <v>206</v>
      </c>
      <c r="L261" s="41"/>
      <c r="M261" s="20" t="s">
        <v>253</v>
      </c>
      <c r="N261" s="20" t="s">
        <v>320</v>
      </c>
    </row>
    <row r="262" spans="2:14" ht="15.5" x14ac:dyDescent="0.35">
      <c r="B262" s="41" t="s">
        <v>69</v>
      </c>
      <c r="C262" s="41"/>
      <c r="D262" s="41"/>
      <c r="E262" s="41"/>
      <c r="F262" s="41">
        <v>2</v>
      </c>
      <c r="G262" s="41"/>
      <c r="H262" s="20" t="s">
        <v>17</v>
      </c>
      <c r="I262" s="41" t="s">
        <v>17</v>
      </c>
      <c r="J262" s="41"/>
      <c r="K262" s="41" t="s">
        <v>208</v>
      </c>
      <c r="L262" s="41"/>
      <c r="M262" s="20" t="s">
        <v>253</v>
      </c>
      <c r="N262" s="20" t="s">
        <v>321</v>
      </c>
    </row>
    <row r="263" spans="2:14" ht="15.5" x14ac:dyDescent="0.35">
      <c r="B263" s="41" t="s">
        <v>73</v>
      </c>
      <c r="C263" s="41"/>
      <c r="D263" s="41"/>
      <c r="E263" s="41"/>
      <c r="F263" s="41" t="s">
        <v>64</v>
      </c>
      <c r="G263" s="41"/>
      <c r="H263" s="20" t="s">
        <v>64</v>
      </c>
      <c r="I263" s="41" t="s">
        <v>64</v>
      </c>
      <c r="J263" s="41"/>
      <c r="K263" s="41" t="s">
        <v>64</v>
      </c>
      <c r="L263" s="41"/>
      <c r="M263" s="20" t="s">
        <v>64</v>
      </c>
      <c r="N263" s="20" t="s">
        <v>64</v>
      </c>
    </row>
    <row r="264" spans="2:14" ht="15" x14ac:dyDescent="0.35">
      <c r="B264" s="43" t="s">
        <v>74</v>
      </c>
      <c r="C264" s="43"/>
      <c r="D264" s="43"/>
      <c r="E264" s="43"/>
      <c r="F264" s="44">
        <v>32063</v>
      </c>
      <c r="G264" s="44"/>
      <c r="H264" s="23">
        <v>37635</v>
      </c>
      <c r="I264" s="44">
        <v>37635</v>
      </c>
      <c r="J264" s="44"/>
      <c r="K264" s="44">
        <v>432941</v>
      </c>
      <c r="L264" s="44"/>
      <c r="M264" s="22">
        <v>1</v>
      </c>
      <c r="N264" s="22">
        <v>11.5</v>
      </c>
    </row>
    <row r="265" spans="2:14" ht="15.5" x14ac:dyDescent="0.35">
      <c r="B265" s="41">
        <v>2017</v>
      </c>
      <c r="C265" s="41"/>
      <c r="D265" s="41"/>
      <c r="E265" s="41"/>
      <c r="F265" s="41"/>
      <c r="G265" s="41"/>
      <c r="H265" s="41"/>
      <c r="I265" s="41"/>
      <c r="J265" s="41"/>
      <c r="K265" s="41"/>
      <c r="L265" s="41"/>
      <c r="M265" s="41"/>
      <c r="N265" s="41"/>
    </row>
    <row r="266" spans="2:14" ht="15.5" x14ac:dyDescent="0.35">
      <c r="B266" s="41" t="s">
        <v>11</v>
      </c>
      <c r="C266" s="41"/>
      <c r="D266" s="41"/>
      <c r="E266" s="41"/>
      <c r="F266" s="42">
        <v>5920</v>
      </c>
      <c r="G266" s="42"/>
      <c r="H266" s="21">
        <v>6999</v>
      </c>
      <c r="I266" s="42">
        <v>6999</v>
      </c>
      <c r="J266" s="42"/>
      <c r="K266" s="42">
        <v>108557</v>
      </c>
      <c r="L266" s="42"/>
      <c r="M266" s="20">
        <v>1</v>
      </c>
      <c r="N266" s="20">
        <v>15.5</v>
      </c>
    </row>
    <row r="267" spans="2:14" ht="15.5" x14ac:dyDescent="0.35">
      <c r="B267" s="41" t="s">
        <v>13</v>
      </c>
      <c r="C267" s="41"/>
      <c r="D267" s="41"/>
      <c r="E267" s="41"/>
      <c r="F267" s="41">
        <v>48</v>
      </c>
      <c r="G267" s="41"/>
      <c r="H267" s="20">
        <v>49</v>
      </c>
      <c r="I267" s="41">
        <v>49</v>
      </c>
      <c r="J267" s="41"/>
      <c r="K267" s="41">
        <v>410</v>
      </c>
      <c r="L267" s="41"/>
      <c r="M267" s="20">
        <v>1</v>
      </c>
      <c r="N267" s="20">
        <v>8.4</v>
      </c>
    </row>
    <row r="268" spans="2:14" ht="15.5" x14ac:dyDescent="0.35">
      <c r="B268" s="41" t="s">
        <v>14</v>
      </c>
      <c r="C268" s="41"/>
      <c r="D268" s="41"/>
      <c r="E268" s="41"/>
      <c r="F268" s="41">
        <v>329</v>
      </c>
      <c r="G268" s="41"/>
      <c r="H268" s="21">
        <v>1590</v>
      </c>
      <c r="I268" s="42">
        <v>1590</v>
      </c>
      <c r="J268" s="42"/>
      <c r="K268" s="42">
        <v>8999</v>
      </c>
      <c r="L268" s="42"/>
      <c r="M268" s="20">
        <v>1</v>
      </c>
      <c r="N268" s="20">
        <v>5.7</v>
      </c>
    </row>
    <row r="269" spans="2:14" ht="15.5" x14ac:dyDescent="0.35">
      <c r="B269" s="41" t="s">
        <v>15</v>
      </c>
      <c r="C269" s="41"/>
      <c r="D269" s="41"/>
      <c r="E269" s="41"/>
      <c r="F269" s="41">
        <v>603</v>
      </c>
      <c r="G269" s="41"/>
      <c r="H269" s="20">
        <v>800</v>
      </c>
      <c r="I269" s="41">
        <v>800</v>
      </c>
      <c r="J269" s="41"/>
      <c r="K269" s="42">
        <v>4488</v>
      </c>
      <c r="L269" s="42"/>
      <c r="M269" s="20">
        <v>1</v>
      </c>
      <c r="N269" s="20">
        <v>5.6</v>
      </c>
    </row>
    <row r="270" spans="2:14" ht="15.5" x14ac:dyDescent="0.35">
      <c r="B270" s="41" t="s">
        <v>16</v>
      </c>
      <c r="C270" s="41"/>
      <c r="D270" s="41"/>
      <c r="E270" s="41"/>
      <c r="F270" s="41">
        <v>3</v>
      </c>
      <c r="G270" s="41"/>
      <c r="H270" s="20" t="s">
        <v>122</v>
      </c>
      <c r="I270" s="41" t="s">
        <v>122</v>
      </c>
      <c r="J270" s="41"/>
      <c r="K270" s="41" t="s">
        <v>210</v>
      </c>
      <c r="L270" s="41"/>
      <c r="M270" s="20" t="s">
        <v>253</v>
      </c>
      <c r="N270" s="20" t="s">
        <v>322</v>
      </c>
    </row>
    <row r="271" spans="2:14" ht="15.5" x14ac:dyDescent="0.35">
      <c r="B271" s="41" t="s">
        <v>21</v>
      </c>
      <c r="C271" s="41"/>
      <c r="D271" s="41"/>
      <c r="E271" s="41"/>
      <c r="F271" s="41">
        <v>21</v>
      </c>
      <c r="G271" s="41"/>
      <c r="H271" s="20">
        <v>47</v>
      </c>
      <c r="I271" s="41">
        <v>47</v>
      </c>
      <c r="J271" s="41"/>
      <c r="K271" s="41">
        <v>533</v>
      </c>
      <c r="L271" s="41"/>
      <c r="M271" s="20">
        <v>1</v>
      </c>
      <c r="N271" s="20">
        <v>11.3</v>
      </c>
    </row>
    <row r="272" spans="2:14" ht="15.5" x14ac:dyDescent="0.35">
      <c r="B272" s="41" t="s">
        <v>22</v>
      </c>
      <c r="C272" s="41"/>
      <c r="D272" s="41"/>
      <c r="E272" s="41"/>
      <c r="F272" s="41">
        <v>1</v>
      </c>
      <c r="G272" s="41"/>
      <c r="H272" s="20" t="s">
        <v>17</v>
      </c>
      <c r="I272" s="41" t="s">
        <v>17</v>
      </c>
      <c r="J272" s="41"/>
      <c r="K272" s="41" t="s">
        <v>212</v>
      </c>
      <c r="L272" s="41"/>
      <c r="M272" s="20" t="s">
        <v>253</v>
      </c>
      <c r="N272" s="20" t="s">
        <v>270</v>
      </c>
    </row>
    <row r="273" spans="2:14" ht="15.5" x14ac:dyDescent="0.35">
      <c r="B273" s="41" t="s">
        <v>25</v>
      </c>
      <c r="C273" s="41"/>
      <c r="D273" s="41"/>
      <c r="E273" s="41"/>
      <c r="F273" s="41">
        <v>70</v>
      </c>
      <c r="G273" s="41"/>
      <c r="H273" s="20">
        <v>156</v>
      </c>
      <c r="I273" s="41">
        <v>156</v>
      </c>
      <c r="J273" s="41"/>
      <c r="K273" s="42">
        <v>1205</v>
      </c>
      <c r="L273" s="42"/>
      <c r="M273" s="20">
        <v>1</v>
      </c>
      <c r="N273" s="20">
        <v>7.7</v>
      </c>
    </row>
    <row r="274" spans="2:14" ht="15.5" x14ac:dyDescent="0.35">
      <c r="B274" s="41" t="s">
        <v>26</v>
      </c>
      <c r="C274" s="41"/>
      <c r="D274" s="41"/>
      <c r="E274" s="41"/>
      <c r="F274" s="41">
        <v>6</v>
      </c>
      <c r="G274" s="41"/>
      <c r="H274" s="20" t="s">
        <v>106</v>
      </c>
      <c r="I274" s="41" t="s">
        <v>106</v>
      </c>
      <c r="J274" s="41"/>
      <c r="K274" s="41" t="s">
        <v>213</v>
      </c>
      <c r="L274" s="41"/>
      <c r="M274" s="20" t="s">
        <v>253</v>
      </c>
      <c r="N274" s="20" t="s">
        <v>323</v>
      </c>
    </row>
    <row r="275" spans="2:14" ht="15.5" x14ac:dyDescent="0.35">
      <c r="B275" s="41" t="s">
        <v>30</v>
      </c>
      <c r="C275" s="41"/>
      <c r="D275" s="41"/>
      <c r="E275" s="41"/>
      <c r="F275" s="41">
        <v>79</v>
      </c>
      <c r="G275" s="41"/>
      <c r="H275" s="20">
        <v>102</v>
      </c>
      <c r="I275" s="41">
        <v>102</v>
      </c>
      <c r="J275" s="41"/>
      <c r="K275" s="41">
        <v>545</v>
      </c>
      <c r="L275" s="41"/>
      <c r="M275" s="20">
        <v>1</v>
      </c>
      <c r="N275" s="20">
        <v>5.3</v>
      </c>
    </row>
    <row r="276" spans="2:14" ht="15.5" x14ac:dyDescent="0.35">
      <c r="B276" s="41" t="s">
        <v>54</v>
      </c>
      <c r="C276" s="41"/>
      <c r="D276" s="41"/>
      <c r="E276" s="41"/>
      <c r="F276" s="42">
        <v>1980</v>
      </c>
      <c r="G276" s="42"/>
      <c r="H276" s="20">
        <v>931</v>
      </c>
      <c r="I276" s="41">
        <v>931</v>
      </c>
      <c r="J276" s="41"/>
      <c r="K276" s="42">
        <v>6363</v>
      </c>
      <c r="L276" s="42"/>
      <c r="M276" s="20">
        <v>1</v>
      </c>
      <c r="N276" s="20">
        <v>6.8</v>
      </c>
    </row>
    <row r="277" spans="2:14" ht="15.5" x14ac:dyDescent="0.35">
      <c r="B277" s="41" t="s">
        <v>31</v>
      </c>
      <c r="C277" s="41"/>
      <c r="D277" s="41"/>
      <c r="E277" s="41"/>
      <c r="F277" s="41">
        <v>1</v>
      </c>
      <c r="G277" s="41"/>
      <c r="H277" s="20" t="s">
        <v>32</v>
      </c>
      <c r="I277" s="41" t="s">
        <v>32</v>
      </c>
      <c r="J277" s="41"/>
      <c r="K277" s="41" t="s">
        <v>18</v>
      </c>
      <c r="L277" s="41"/>
      <c r="M277" s="20" t="s">
        <v>253</v>
      </c>
      <c r="N277" s="20" t="s">
        <v>324</v>
      </c>
    </row>
    <row r="278" spans="2:14" ht="15.5" x14ac:dyDescent="0.35">
      <c r="B278" s="41" t="s">
        <v>35</v>
      </c>
      <c r="C278" s="41"/>
      <c r="D278" s="41"/>
      <c r="E278" s="41"/>
      <c r="F278" s="41">
        <v>404</v>
      </c>
      <c r="G278" s="41"/>
      <c r="H278" s="21">
        <v>1775</v>
      </c>
      <c r="I278" s="42">
        <v>1775</v>
      </c>
      <c r="J278" s="42"/>
      <c r="K278" s="42">
        <v>10278</v>
      </c>
      <c r="L278" s="42"/>
      <c r="M278" s="20">
        <v>1</v>
      </c>
      <c r="N278" s="20">
        <v>5.8</v>
      </c>
    </row>
    <row r="279" spans="2:14" ht="15.5" x14ac:dyDescent="0.35">
      <c r="B279" s="41" t="s">
        <v>36</v>
      </c>
      <c r="C279" s="41"/>
      <c r="D279" s="41"/>
      <c r="E279" s="41"/>
      <c r="F279" s="42">
        <v>1069</v>
      </c>
      <c r="G279" s="42"/>
      <c r="H279" s="21">
        <v>1163</v>
      </c>
      <c r="I279" s="42">
        <v>1163</v>
      </c>
      <c r="J279" s="42"/>
      <c r="K279" s="42">
        <v>8376</v>
      </c>
      <c r="L279" s="42"/>
      <c r="M279" s="20">
        <v>1</v>
      </c>
      <c r="N279" s="20">
        <v>7.2</v>
      </c>
    </row>
    <row r="280" spans="2:14" ht="15.5" x14ac:dyDescent="0.35">
      <c r="B280" s="41" t="s">
        <v>37</v>
      </c>
      <c r="C280" s="41"/>
      <c r="D280" s="41"/>
      <c r="E280" s="41"/>
      <c r="F280" s="41">
        <v>177</v>
      </c>
      <c r="G280" s="41"/>
      <c r="H280" s="20">
        <v>306</v>
      </c>
      <c r="I280" s="41">
        <v>306</v>
      </c>
      <c r="J280" s="41"/>
      <c r="K280" s="42">
        <v>2915</v>
      </c>
      <c r="L280" s="42"/>
      <c r="M280" s="20">
        <v>1</v>
      </c>
      <c r="N280" s="20">
        <v>9.5</v>
      </c>
    </row>
    <row r="281" spans="2:14" ht="15.5" x14ac:dyDescent="0.35">
      <c r="B281" s="41" t="s">
        <v>38</v>
      </c>
      <c r="C281" s="41"/>
      <c r="D281" s="41"/>
      <c r="E281" s="41"/>
      <c r="F281" s="42">
        <v>5850</v>
      </c>
      <c r="G281" s="42"/>
      <c r="H281" s="21">
        <v>8877</v>
      </c>
      <c r="I281" s="42">
        <v>8877</v>
      </c>
      <c r="J281" s="42"/>
      <c r="K281" s="42">
        <v>79009</v>
      </c>
      <c r="L281" s="42"/>
      <c r="M281" s="20">
        <v>1</v>
      </c>
      <c r="N281" s="20">
        <v>8.9</v>
      </c>
    </row>
    <row r="282" spans="2:14" ht="15.5" x14ac:dyDescent="0.35">
      <c r="B282" s="41" t="s">
        <v>39</v>
      </c>
      <c r="C282" s="41"/>
      <c r="D282" s="41"/>
      <c r="E282" s="41"/>
      <c r="F282" s="41">
        <v>1</v>
      </c>
      <c r="G282" s="41"/>
      <c r="H282" s="20" t="s">
        <v>33</v>
      </c>
      <c r="I282" s="41" t="s">
        <v>33</v>
      </c>
      <c r="J282" s="41"/>
      <c r="K282" s="41" t="s">
        <v>216</v>
      </c>
      <c r="L282" s="41"/>
      <c r="M282" s="20" t="s">
        <v>253</v>
      </c>
      <c r="N282" s="20" t="s">
        <v>325</v>
      </c>
    </row>
    <row r="283" spans="2:14" ht="15.5" x14ac:dyDescent="0.35">
      <c r="B283" s="41" t="s">
        <v>43</v>
      </c>
      <c r="C283" s="41"/>
      <c r="D283" s="41"/>
      <c r="E283" s="41"/>
      <c r="F283" s="41">
        <v>4</v>
      </c>
      <c r="G283" s="41"/>
      <c r="H283" s="20" t="s">
        <v>77</v>
      </c>
      <c r="I283" s="41" t="s">
        <v>77</v>
      </c>
      <c r="J283" s="41"/>
      <c r="K283" s="41" t="s">
        <v>181</v>
      </c>
      <c r="L283" s="41"/>
      <c r="M283" s="20" t="s">
        <v>253</v>
      </c>
      <c r="N283" s="20" t="s">
        <v>326</v>
      </c>
    </row>
    <row r="284" spans="2:14" ht="15.5" x14ac:dyDescent="0.35">
      <c r="B284" s="41" t="s">
        <v>47</v>
      </c>
      <c r="C284" s="41"/>
      <c r="D284" s="41"/>
      <c r="E284" s="41"/>
      <c r="F284" s="42">
        <v>8262</v>
      </c>
      <c r="G284" s="42"/>
      <c r="H284" s="21">
        <v>8869</v>
      </c>
      <c r="I284" s="42">
        <v>8869</v>
      </c>
      <c r="J284" s="42"/>
      <c r="K284" s="42">
        <v>90881</v>
      </c>
      <c r="L284" s="42"/>
      <c r="M284" s="20">
        <v>1</v>
      </c>
      <c r="N284" s="20">
        <v>10.199999999999999</v>
      </c>
    </row>
    <row r="285" spans="2:14" ht="15.5" x14ac:dyDescent="0.35">
      <c r="B285" s="41" t="s">
        <v>48</v>
      </c>
      <c r="C285" s="41"/>
      <c r="D285" s="41"/>
      <c r="E285" s="41"/>
      <c r="F285" s="42">
        <v>1578</v>
      </c>
      <c r="G285" s="42"/>
      <c r="H285" s="20">
        <v>369</v>
      </c>
      <c r="I285" s="41">
        <v>369</v>
      </c>
      <c r="J285" s="41"/>
      <c r="K285" s="42">
        <v>3355</v>
      </c>
      <c r="L285" s="42"/>
      <c r="M285" s="20">
        <v>1</v>
      </c>
      <c r="N285" s="20">
        <v>9.1</v>
      </c>
    </row>
    <row r="286" spans="2:14" ht="15.5" x14ac:dyDescent="0.35">
      <c r="B286" s="41" t="s">
        <v>49</v>
      </c>
      <c r="C286" s="41"/>
      <c r="D286" s="41"/>
      <c r="E286" s="41"/>
      <c r="F286" s="41">
        <v>2</v>
      </c>
      <c r="G286" s="41"/>
      <c r="H286" s="20" t="s">
        <v>122</v>
      </c>
      <c r="I286" s="41" t="s">
        <v>122</v>
      </c>
      <c r="J286" s="41"/>
      <c r="K286" s="41" t="s">
        <v>219</v>
      </c>
      <c r="L286" s="41"/>
      <c r="M286" s="20" t="s">
        <v>253</v>
      </c>
      <c r="N286" s="20" t="s">
        <v>269</v>
      </c>
    </row>
    <row r="287" spans="2:14" ht="15.5" x14ac:dyDescent="0.35">
      <c r="B287" s="41" t="s">
        <v>53</v>
      </c>
      <c r="C287" s="41"/>
      <c r="D287" s="41"/>
      <c r="E287" s="41"/>
      <c r="F287" s="42">
        <v>26408</v>
      </c>
      <c r="G287" s="42"/>
      <c r="H287" s="21">
        <v>32117</v>
      </c>
      <c r="I287" s="42">
        <v>32117</v>
      </c>
      <c r="J287" s="42"/>
      <c r="K287" s="42">
        <v>326632</v>
      </c>
      <c r="L287" s="42"/>
      <c r="M287" s="20">
        <v>1</v>
      </c>
      <c r="N287" s="20">
        <v>10.199999999999999</v>
      </c>
    </row>
    <row r="288" spans="2:14" ht="15.5" x14ac:dyDescent="0.35">
      <c r="B288" s="41" t="s">
        <v>176</v>
      </c>
      <c r="C288" s="41"/>
      <c r="D288" s="41"/>
      <c r="E288" s="41"/>
      <c r="F288" s="41">
        <v>65</v>
      </c>
      <c r="G288" s="41"/>
      <c r="H288" s="20">
        <v>59</v>
      </c>
      <c r="I288" s="41">
        <v>59</v>
      </c>
      <c r="J288" s="41"/>
      <c r="K288" s="41">
        <v>393</v>
      </c>
      <c r="L288" s="41"/>
      <c r="M288" s="20">
        <v>1</v>
      </c>
      <c r="N288" s="20">
        <v>6.6</v>
      </c>
    </row>
    <row r="289" spans="2:14" ht="15.5" x14ac:dyDescent="0.35">
      <c r="B289" s="41" t="s">
        <v>55</v>
      </c>
      <c r="C289" s="41"/>
      <c r="D289" s="41"/>
      <c r="E289" s="41"/>
      <c r="F289" s="42">
        <v>2581</v>
      </c>
      <c r="G289" s="42"/>
      <c r="H289" s="21">
        <v>3485</v>
      </c>
      <c r="I289" s="42">
        <v>3485</v>
      </c>
      <c r="J289" s="42"/>
      <c r="K289" s="42">
        <v>35426</v>
      </c>
      <c r="L289" s="42"/>
      <c r="M289" s="20">
        <v>1</v>
      </c>
      <c r="N289" s="20">
        <v>10.199999999999999</v>
      </c>
    </row>
    <row r="290" spans="2:14" ht="15.5" x14ac:dyDescent="0.35">
      <c r="B290" s="41" t="s">
        <v>57</v>
      </c>
      <c r="C290" s="41"/>
      <c r="D290" s="41"/>
      <c r="E290" s="41"/>
      <c r="F290" s="42">
        <v>1677</v>
      </c>
      <c r="G290" s="42"/>
      <c r="H290" s="21">
        <v>1792</v>
      </c>
      <c r="I290" s="42">
        <v>1792</v>
      </c>
      <c r="J290" s="42"/>
      <c r="K290" s="42">
        <v>94730</v>
      </c>
      <c r="L290" s="42"/>
      <c r="M290" s="20">
        <v>1</v>
      </c>
      <c r="N290" s="20">
        <v>52.9</v>
      </c>
    </row>
    <row r="291" spans="2:14" ht="15.5" x14ac:dyDescent="0.35">
      <c r="B291" s="41" t="s">
        <v>58</v>
      </c>
      <c r="C291" s="41"/>
      <c r="D291" s="41"/>
      <c r="E291" s="41"/>
      <c r="F291" s="42">
        <v>30890</v>
      </c>
      <c r="G291" s="42"/>
      <c r="H291" s="21">
        <v>39167</v>
      </c>
      <c r="I291" s="42">
        <v>39167</v>
      </c>
      <c r="J291" s="42"/>
      <c r="K291" s="42">
        <v>466892</v>
      </c>
      <c r="L291" s="42"/>
      <c r="M291" s="20">
        <v>1</v>
      </c>
      <c r="N291" s="20">
        <v>11.9</v>
      </c>
    </row>
    <row r="292" spans="2:14" ht="15.5" x14ac:dyDescent="0.35">
      <c r="B292" s="41" t="s">
        <v>59</v>
      </c>
      <c r="C292" s="41"/>
      <c r="D292" s="41"/>
      <c r="E292" s="41"/>
      <c r="F292" s="41">
        <v>3</v>
      </c>
      <c r="G292" s="41"/>
      <c r="H292" s="20" t="s">
        <v>70</v>
      </c>
      <c r="I292" s="41" t="s">
        <v>70</v>
      </c>
      <c r="J292" s="41"/>
      <c r="K292" s="41" t="s">
        <v>206</v>
      </c>
      <c r="L292" s="41"/>
      <c r="M292" s="20" t="s">
        <v>253</v>
      </c>
      <c r="N292" s="20" t="s">
        <v>327</v>
      </c>
    </row>
    <row r="293" spans="2:14" ht="15.5" x14ac:dyDescent="0.35">
      <c r="B293" s="41" t="s">
        <v>63</v>
      </c>
      <c r="C293" s="41"/>
      <c r="D293" s="41"/>
      <c r="E293" s="41"/>
      <c r="F293" s="41" t="s">
        <v>64</v>
      </c>
      <c r="G293" s="41"/>
      <c r="H293" s="20" t="s">
        <v>64</v>
      </c>
      <c r="I293" s="41" t="s">
        <v>64</v>
      </c>
      <c r="J293" s="41"/>
      <c r="K293" s="41" t="s">
        <v>64</v>
      </c>
      <c r="L293" s="41"/>
      <c r="M293" s="20" t="s">
        <v>64</v>
      </c>
      <c r="N293" s="20" t="s">
        <v>64</v>
      </c>
    </row>
    <row r="294" spans="2:14" ht="15.5" x14ac:dyDescent="0.35">
      <c r="B294" s="41" t="s">
        <v>65</v>
      </c>
      <c r="C294" s="41"/>
      <c r="D294" s="41"/>
      <c r="E294" s="41"/>
      <c r="F294" s="41">
        <v>2</v>
      </c>
      <c r="G294" s="41"/>
      <c r="H294" s="20" t="s">
        <v>142</v>
      </c>
      <c r="I294" s="41" t="s">
        <v>142</v>
      </c>
      <c r="J294" s="41"/>
      <c r="K294" s="41" t="s">
        <v>221</v>
      </c>
      <c r="L294" s="41"/>
      <c r="M294" s="20" t="s">
        <v>253</v>
      </c>
      <c r="N294" s="20" t="s">
        <v>328</v>
      </c>
    </row>
    <row r="295" spans="2:14" ht="15.5" x14ac:dyDescent="0.35">
      <c r="B295" s="41" t="s">
        <v>69</v>
      </c>
      <c r="C295" s="41"/>
      <c r="D295" s="41"/>
      <c r="E295" s="41"/>
      <c r="F295" s="41">
        <v>1</v>
      </c>
      <c r="G295" s="41"/>
      <c r="H295" s="20" t="s">
        <v>77</v>
      </c>
      <c r="I295" s="41" t="s">
        <v>77</v>
      </c>
      <c r="J295" s="41"/>
      <c r="K295" s="41" t="s">
        <v>223</v>
      </c>
      <c r="L295" s="41"/>
      <c r="M295" s="20" t="s">
        <v>253</v>
      </c>
      <c r="N295" s="20" t="s">
        <v>329</v>
      </c>
    </row>
    <row r="296" spans="2:14" ht="15.5" x14ac:dyDescent="0.35">
      <c r="B296" s="41" t="s">
        <v>73</v>
      </c>
      <c r="C296" s="41"/>
      <c r="D296" s="41"/>
      <c r="E296" s="41"/>
      <c r="F296" s="41" t="s">
        <v>64</v>
      </c>
      <c r="G296" s="41"/>
      <c r="H296" s="20" t="s">
        <v>64</v>
      </c>
      <c r="I296" s="41" t="s">
        <v>64</v>
      </c>
      <c r="J296" s="41"/>
      <c r="K296" s="41" t="s">
        <v>64</v>
      </c>
      <c r="L296" s="41"/>
      <c r="M296" s="20" t="s">
        <v>64</v>
      </c>
      <c r="N296" s="20" t="s">
        <v>64</v>
      </c>
    </row>
    <row r="297" spans="2:14" ht="15" x14ac:dyDescent="0.35">
      <c r="B297" s="43" t="s">
        <v>74</v>
      </c>
      <c r="C297" s="43"/>
      <c r="D297" s="43"/>
      <c r="E297" s="43"/>
      <c r="F297" s="44">
        <v>30895</v>
      </c>
      <c r="G297" s="44"/>
      <c r="H297" s="23">
        <v>39176</v>
      </c>
      <c r="I297" s="44">
        <v>39176</v>
      </c>
      <c r="J297" s="44"/>
      <c r="K297" s="44">
        <v>467101</v>
      </c>
      <c r="L297" s="44"/>
      <c r="M297" s="22">
        <v>1</v>
      </c>
      <c r="N297" s="22">
        <v>11.9</v>
      </c>
    </row>
    <row r="298" spans="2:14" ht="15.5" x14ac:dyDescent="0.35">
      <c r="B298" s="41">
        <v>2018</v>
      </c>
      <c r="C298" s="41"/>
      <c r="D298" s="41"/>
      <c r="E298" s="41"/>
      <c r="F298" s="41"/>
      <c r="G298" s="41"/>
      <c r="H298" s="41"/>
      <c r="I298" s="41"/>
      <c r="J298" s="41"/>
      <c r="K298" s="41"/>
      <c r="L298" s="41"/>
      <c r="M298" s="41"/>
      <c r="N298" s="41"/>
    </row>
    <row r="299" spans="2:14" ht="15.5" x14ac:dyDescent="0.35">
      <c r="B299" s="41" t="s">
        <v>11</v>
      </c>
      <c r="C299" s="41"/>
      <c r="D299" s="41"/>
      <c r="E299" s="41"/>
      <c r="F299" s="42">
        <v>5749</v>
      </c>
      <c r="G299" s="42"/>
      <c r="H299" s="21">
        <v>7241</v>
      </c>
      <c r="I299" s="42">
        <v>7241</v>
      </c>
      <c r="J299" s="42"/>
      <c r="K299" s="42">
        <v>139368</v>
      </c>
      <c r="L299" s="42"/>
      <c r="M299" s="20">
        <v>1</v>
      </c>
      <c r="N299" s="20">
        <v>19.2</v>
      </c>
    </row>
    <row r="300" spans="2:14" ht="15.5" x14ac:dyDescent="0.35">
      <c r="B300" s="45" t="s">
        <v>13</v>
      </c>
      <c r="C300" s="45"/>
      <c r="D300" s="45"/>
      <c r="E300" s="45"/>
      <c r="F300" s="45">
        <v>20</v>
      </c>
      <c r="G300" s="45"/>
      <c r="H300" s="25" t="s">
        <v>225</v>
      </c>
      <c r="I300" s="45" t="s">
        <v>225</v>
      </c>
      <c r="J300" s="45"/>
      <c r="K300" s="45" t="s">
        <v>226</v>
      </c>
      <c r="L300" s="45"/>
      <c r="M300" s="25" t="s">
        <v>253</v>
      </c>
      <c r="N300" s="25" t="s">
        <v>330</v>
      </c>
    </row>
    <row r="301" spans="2:14" ht="15.5" x14ac:dyDescent="0.35">
      <c r="B301" s="41" t="s">
        <v>14</v>
      </c>
      <c r="C301" s="41"/>
      <c r="D301" s="41"/>
      <c r="E301" s="41"/>
      <c r="F301" s="41">
        <v>208</v>
      </c>
      <c r="G301" s="41"/>
      <c r="H301" s="21">
        <v>1102</v>
      </c>
      <c r="I301" s="42">
        <v>1102</v>
      </c>
      <c r="J301" s="42"/>
      <c r="K301" s="42">
        <v>10320</v>
      </c>
      <c r="L301" s="42"/>
      <c r="M301" s="20">
        <v>1</v>
      </c>
      <c r="N301" s="20">
        <v>9.4</v>
      </c>
    </row>
    <row r="302" spans="2:14" ht="15.5" x14ac:dyDescent="0.35">
      <c r="B302" s="41" t="s">
        <v>15</v>
      </c>
      <c r="C302" s="41"/>
      <c r="D302" s="41"/>
      <c r="E302" s="41"/>
      <c r="F302" s="41">
        <v>618</v>
      </c>
      <c r="G302" s="41"/>
      <c r="H302" s="21">
        <v>1014</v>
      </c>
      <c r="I302" s="42">
        <v>1014</v>
      </c>
      <c r="J302" s="42"/>
      <c r="K302" s="42">
        <v>6038</v>
      </c>
      <c r="L302" s="42"/>
      <c r="M302" s="20">
        <v>1</v>
      </c>
      <c r="N302" s="20">
        <v>6</v>
      </c>
    </row>
    <row r="303" spans="2:14" ht="15.5" x14ac:dyDescent="0.35">
      <c r="B303" s="45" t="s">
        <v>16</v>
      </c>
      <c r="C303" s="45"/>
      <c r="D303" s="45"/>
      <c r="E303" s="45"/>
      <c r="F303" s="45">
        <v>2</v>
      </c>
      <c r="G303" s="45"/>
      <c r="H303" s="25" t="s">
        <v>142</v>
      </c>
      <c r="I303" s="45" t="s">
        <v>142</v>
      </c>
      <c r="J303" s="45"/>
      <c r="K303" s="45" t="s">
        <v>229</v>
      </c>
      <c r="L303" s="45"/>
      <c r="M303" s="25" t="s">
        <v>253</v>
      </c>
      <c r="N303" s="25" t="s">
        <v>331</v>
      </c>
    </row>
    <row r="304" spans="2:14" ht="15.5" x14ac:dyDescent="0.35">
      <c r="B304" s="45" t="s">
        <v>21</v>
      </c>
      <c r="C304" s="45"/>
      <c r="D304" s="45"/>
      <c r="E304" s="45"/>
      <c r="F304" s="45">
        <v>10</v>
      </c>
      <c r="G304" s="45"/>
      <c r="H304" s="25" t="s">
        <v>231</v>
      </c>
      <c r="I304" s="45" t="s">
        <v>231</v>
      </c>
      <c r="J304" s="45"/>
      <c r="K304" s="45" t="s">
        <v>232</v>
      </c>
      <c r="L304" s="45"/>
      <c r="M304" s="25" t="s">
        <v>253</v>
      </c>
      <c r="N304" s="25" t="s">
        <v>287</v>
      </c>
    </row>
    <row r="305" spans="2:14" ht="15.5" x14ac:dyDescent="0.35">
      <c r="B305" s="45" t="s">
        <v>22</v>
      </c>
      <c r="C305" s="45"/>
      <c r="D305" s="45"/>
      <c r="E305" s="45"/>
      <c r="F305" s="45">
        <v>2</v>
      </c>
      <c r="G305" s="45"/>
      <c r="H305" s="25" t="s">
        <v>17</v>
      </c>
      <c r="I305" s="45" t="s">
        <v>17</v>
      </c>
      <c r="J305" s="45"/>
      <c r="K305" s="45" t="s">
        <v>118</v>
      </c>
      <c r="L305" s="45"/>
      <c r="M305" s="25" t="s">
        <v>253</v>
      </c>
      <c r="N305" s="25" t="s">
        <v>332</v>
      </c>
    </row>
    <row r="306" spans="2:14" ht="15.5" x14ac:dyDescent="0.35">
      <c r="B306" s="41" t="s">
        <v>25</v>
      </c>
      <c r="C306" s="41"/>
      <c r="D306" s="41"/>
      <c r="E306" s="41"/>
      <c r="F306" s="41">
        <v>26</v>
      </c>
      <c r="G306" s="41"/>
      <c r="H306" s="20">
        <v>100</v>
      </c>
      <c r="I306" s="41">
        <v>100</v>
      </c>
      <c r="J306" s="41"/>
      <c r="K306" s="41">
        <v>467</v>
      </c>
      <c r="L306" s="41"/>
      <c r="M306" s="20">
        <v>1</v>
      </c>
      <c r="N306" s="20">
        <v>4.7</v>
      </c>
    </row>
    <row r="307" spans="2:14" ht="15.5" x14ac:dyDescent="0.35">
      <c r="B307" s="45" t="s">
        <v>26</v>
      </c>
      <c r="C307" s="45"/>
      <c r="D307" s="45"/>
      <c r="E307" s="45"/>
      <c r="F307" s="45">
        <v>5</v>
      </c>
      <c r="G307" s="45"/>
      <c r="H307" s="25" t="s">
        <v>234</v>
      </c>
      <c r="I307" s="45" t="s">
        <v>234</v>
      </c>
      <c r="J307" s="45"/>
      <c r="K307" s="45" t="s">
        <v>235</v>
      </c>
      <c r="L307" s="45"/>
      <c r="M307" s="25" t="s">
        <v>253</v>
      </c>
      <c r="N307" s="25" t="s">
        <v>303</v>
      </c>
    </row>
    <row r="308" spans="2:14" ht="15.5" x14ac:dyDescent="0.35">
      <c r="B308" s="41" t="s">
        <v>30</v>
      </c>
      <c r="C308" s="41"/>
      <c r="D308" s="41"/>
      <c r="E308" s="41"/>
      <c r="F308" s="41">
        <v>51</v>
      </c>
      <c r="G308" s="41"/>
      <c r="H308" s="20">
        <v>58</v>
      </c>
      <c r="I308" s="41">
        <v>58</v>
      </c>
      <c r="J308" s="41"/>
      <c r="K308" s="41">
        <v>421</v>
      </c>
      <c r="L308" s="41"/>
      <c r="M308" s="20">
        <v>1</v>
      </c>
      <c r="N308" s="20">
        <v>7.3</v>
      </c>
    </row>
    <row r="309" spans="2:14" ht="15.5" x14ac:dyDescent="0.35">
      <c r="B309" s="41" t="s">
        <v>54</v>
      </c>
      <c r="C309" s="41"/>
      <c r="D309" s="41"/>
      <c r="E309" s="41"/>
      <c r="F309" s="42">
        <v>2168</v>
      </c>
      <c r="G309" s="42"/>
      <c r="H309" s="20">
        <v>935</v>
      </c>
      <c r="I309" s="41">
        <v>935</v>
      </c>
      <c r="J309" s="41"/>
      <c r="K309" s="42">
        <v>5893</v>
      </c>
      <c r="L309" s="42"/>
      <c r="M309" s="20">
        <v>1</v>
      </c>
      <c r="N309" s="20">
        <v>6.3</v>
      </c>
    </row>
    <row r="310" spans="2:14" ht="15.5" x14ac:dyDescent="0.35">
      <c r="B310" s="45" t="s">
        <v>31</v>
      </c>
      <c r="C310" s="45"/>
      <c r="D310" s="45"/>
      <c r="E310" s="45"/>
      <c r="F310" s="45">
        <v>1</v>
      </c>
      <c r="G310" s="45"/>
      <c r="H310" s="25" t="s">
        <v>32</v>
      </c>
      <c r="I310" s="45" t="s">
        <v>32</v>
      </c>
      <c r="J310" s="45"/>
      <c r="K310" s="45" t="s">
        <v>70</v>
      </c>
      <c r="L310" s="45"/>
      <c r="M310" s="25" t="s">
        <v>253</v>
      </c>
      <c r="N310" s="25" t="s">
        <v>333</v>
      </c>
    </row>
    <row r="311" spans="2:14" ht="15.5" x14ac:dyDescent="0.35">
      <c r="B311" s="41" t="s">
        <v>35</v>
      </c>
      <c r="C311" s="41"/>
      <c r="D311" s="41"/>
      <c r="E311" s="41"/>
      <c r="F311" s="41">
        <v>473</v>
      </c>
      <c r="G311" s="41"/>
      <c r="H311" s="21">
        <v>1892</v>
      </c>
      <c r="I311" s="42">
        <v>1892</v>
      </c>
      <c r="J311" s="42"/>
      <c r="K311" s="42">
        <v>9666</v>
      </c>
      <c r="L311" s="42"/>
      <c r="M311" s="20">
        <v>1</v>
      </c>
      <c r="N311" s="20">
        <v>5.0999999999999996</v>
      </c>
    </row>
    <row r="312" spans="2:14" ht="15.5" x14ac:dyDescent="0.35">
      <c r="B312" s="41" t="s">
        <v>36</v>
      </c>
      <c r="C312" s="41"/>
      <c r="D312" s="41"/>
      <c r="E312" s="41"/>
      <c r="F312" s="41">
        <v>889</v>
      </c>
      <c r="G312" s="41"/>
      <c r="H312" s="21">
        <v>1082</v>
      </c>
      <c r="I312" s="42">
        <v>1082</v>
      </c>
      <c r="J312" s="42"/>
      <c r="K312" s="42">
        <v>8552</v>
      </c>
      <c r="L312" s="42"/>
      <c r="M312" s="20">
        <v>1</v>
      </c>
      <c r="N312" s="20">
        <v>7.9</v>
      </c>
    </row>
    <row r="313" spans="2:14" ht="15.5" x14ac:dyDescent="0.35">
      <c r="B313" s="41" t="s">
        <v>37</v>
      </c>
      <c r="C313" s="41"/>
      <c r="D313" s="41"/>
      <c r="E313" s="41"/>
      <c r="F313" s="41">
        <v>183</v>
      </c>
      <c r="G313" s="41"/>
      <c r="H313" s="20">
        <v>211</v>
      </c>
      <c r="I313" s="41">
        <v>211</v>
      </c>
      <c r="J313" s="41"/>
      <c r="K313" s="42">
        <v>2514</v>
      </c>
      <c r="L313" s="42"/>
      <c r="M313" s="20">
        <v>1</v>
      </c>
      <c r="N313" s="20">
        <v>11.9</v>
      </c>
    </row>
    <row r="314" spans="2:14" ht="15.5" x14ac:dyDescent="0.35">
      <c r="B314" s="46" t="s">
        <v>38</v>
      </c>
      <c r="C314" s="46"/>
      <c r="D314" s="46"/>
      <c r="E314" s="46"/>
      <c r="F314" s="47">
        <v>5299</v>
      </c>
      <c r="G314" s="47"/>
      <c r="H314" s="27">
        <v>9796</v>
      </c>
      <c r="I314" s="47">
        <v>9796</v>
      </c>
      <c r="J314" s="47"/>
      <c r="K314" s="47">
        <v>100009</v>
      </c>
      <c r="L314" s="47"/>
      <c r="M314" s="28">
        <v>1</v>
      </c>
      <c r="N314" s="28">
        <v>10.199999999999999</v>
      </c>
    </row>
    <row r="315" spans="2:14" ht="15.5" x14ac:dyDescent="0.35">
      <c r="B315" s="45" t="s">
        <v>39</v>
      </c>
      <c r="C315" s="45"/>
      <c r="D315" s="45"/>
      <c r="E315" s="45"/>
      <c r="F315" s="45">
        <v>5</v>
      </c>
      <c r="G315" s="45"/>
      <c r="H315" s="25" t="s">
        <v>148</v>
      </c>
      <c r="I315" s="45" t="s">
        <v>148</v>
      </c>
      <c r="J315" s="45"/>
      <c r="K315" s="45" t="s">
        <v>237</v>
      </c>
      <c r="L315" s="45"/>
      <c r="M315" s="25" t="s">
        <v>253</v>
      </c>
      <c r="N315" s="25" t="s">
        <v>334</v>
      </c>
    </row>
    <row r="316" spans="2:14" ht="15.5" x14ac:dyDescent="0.35">
      <c r="B316" s="45" t="s">
        <v>43</v>
      </c>
      <c r="C316" s="45"/>
      <c r="D316" s="45"/>
      <c r="E316" s="45"/>
      <c r="F316" s="45">
        <v>9</v>
      </c>
      <c r="G316" s="45"/>
      <c r="H316" s="25" t="s">
        <v>102</v>
      </c>
      <c r="I316" s="45" t="s">
        <v>102</v>
      </c>
      <c r="J316" s="45"/>
      <c r="K316" s="45" t="s">
        <v>239</v>
      </c>
      <c r="L316" s="45"/>
      <c r="M316" s="25" t="s">
        <v>253</v>
      </c>
      <c r="N316" s="25" t="s">
        <v>298</v>
      </c>
    </row>
    <row r="317" spans="2:14" ht="15.5" x14ac:dyDescent="0.35">
      <c r="B317" s="41" t="s">
        <v>47</v>
      </c>
      <c r="C317" s="41"/>
      <c r="D317" s="41"/>
      <c r="E317" s="41"/>
      <c r="F317" s="42">
        <v>8079</v>
      </c>
      <c r="G317" s="42"/>
      <c r="H317" s="21">
        <v>9272</v>
      </c>
      <c r="I317" s="42">
        <v>9272</v>
      </c>
      <c r="J317" s="42"/>
      <c r="K317" s="42">
        <v>91971</v>
      </c>
      <c r="L317" s="42"/>
      <c r="M317" s="20">
        <v>1</v>
      </c>
      <c r="N317" s="20">
        <v>9.9</v>
      </c>
    </row>
    <row r="318" spans="2:14" ht="15.5" x14ac:dyDescent="0.35">
      <c r="B318" s="41" t="s">
        <v>48</v>
      </c>
      <c r="C318" s="41"/>
      <c r="D318" s="41"/>
      <c r="E318" s="41"/>
      <c r="F318" s="42">
        <v>1505</v>
      </c>
      <c r="G318" s="42"/>
      <c r="H318" s="20">
        <v>374</v>
      </c>
      <c r="I318" s="41">
        <v>374</v>
      </c>
      <c r="J318" s="41"/>
      <c r="K318" s="42">
        <v>3554</v>
      </c>
      <c r="L318" s="42"/>
      <c r="M318" s="20">
        <v>1</v>
      </c>
      <c r="N318" s="20">
        <v>9.5</v>
      </c>
    </row>
    <row r="319" spans="2:14" ht="15.5" x14ac:dyDescent="0.35">
      <c r="B319" s="45" t="s">
        <v>49</v>
      </c>
      <c r="C319" s="45"/>
      <c r="D319" s="45"/>
      <c r="E319" s="45"/>
      <c r="F319" s="45">
        <v>5</v>
      </c>
      <c r="G319" s="45"/>
      <c r="H319" s="25" t="s">
        <v>118</v>
      </c>
      <c r="I319" s="45" t="s">
        <v>118</v>
      </c>
      <c r="J319" s="45"/>
      <c r="K319" s="45" t="s">
        <v>114</v>
      </c>
      <c r="L319" s="45"/>
      <c r="M319" s="25" t="s">
        <v>253</v>
      </c>
      <c r="N319" s="25" t="s">
        <v>335</v>
      </c>
    </row>
    <row r="320" spans="2:14" ht="15.5" x14ac:dyDescent="0.35">
      <c r="B320" s="41" t="s">
        <v>53</v>
      </c>
      <c r="C320" s="41"/>
      <c r="D320" s="41"/>
      <c r="E320" s="41"/>
      <c r="F320" s="42">
        <v>25307</v>
      </c>
      <c r="G320" s="42"/>
      <c r="H320" s="21">
        <v>33284</v>
      </c>
      <c r="I320" s="42">
        <v>33284</v>
      </c>
      <c r="J320" s="42"/>
      <c r="K320" s="42">
        <v>380360</v>
      </c>
      <c r="L320" s="42"/>
      <c r="M320" s="20">
        <v>1</v>
      </c>
      <c r="N320" s="20">
        <v>11.4</v>
      </c>
    </row>
    <row r="321" spans="2:14" ht="15.5" x14ac:dyDescent="0.35">
      <c r="B321" s="45" t="s">
        <v>176</v>
      </c>
      <c r="C321" s="45"/>
      <c r="D321" s="45"/>
      <c r="E321" s="45"/>
      <c r="F321" s="45">
        <v>17</v>
      </c>
      <c r="G321" s="45"/>
      <c r="H321" s="25" t="s">
        <v>241</v>
      </c>
      <c r="I321" s="45" t="s">
        <v>241</v>
      </c>
      <c r="J321" s="45"/>
      <c r="K321" s="45" t="s">
        <v>242</v>
      </c>
      <c r="L321" s="45"/>
      <c r="M321" s="25" t="s">
        <v>253</v>
      </c>
      <c r="N321" s="25" t="s">
        <v>264</v>
      </c>
    </row>
    <row r="322" spans="2:14" ht="15.5" x14ac:dyDescent="0.35">
      <c r="B322" s="41" t="s">
        <v>55</v>
      </c>
      <c r="C322" s="41"/>
      <c r="D322" s="41"/>
      <c r="E322" s="41"/>
      <c r="F322" s="42">
        <v>2295</v>
      </c>
      <c r="G322" s="42"/>
      <c r="H322" s="21">
        <v>3134</v>
      </c>
      <c r="I322" s="42">
        <v>3134</v>
      </c>
      <c r="J322" s="42"/>
      <c r="K322" s="42">
        <v>39171</v>
      </c>
      <c r="L322" s="42"/>
      <c r="M322" s="20">
        <v>1</v>
      </c>
      <c r="N322" s="20">
        <v>12.5</v>
      </c>
    </row>
    <row r="323" spans="2:14" ht="15.5" x14ac:dyDescent="0.35">
      <c r="B323" s="41" t="s">
        <v>57</v>
      </c>
      <c r="C323" s="41"/>
      <c r="D323" s="41"/>
      <c r="E323" s="41"/>
      <c r="F323" s="42">
        <v>1648</v>
      </c>
      <c r="G323" s="42"/>
      <c r="H323" s="21">
        <v>2014</v>
      </c>
      <c r="I323" s="42">
        <v>2014</v>
      </c>
      <c r="J323" s="42"/>
      <c r="K323" s="42">
        <v>90630</v>
      </c>
      <c r="L323" s="42"/>
      <c r="M323" s="20">
        <v>1</v>
      </c>
      <c r="N323" s="20">
        <v>45</v>
      </c>
    </row>
    <row r="324" spans="2:14" ht="15.5" x14ac:dyDescent="0.35">
      <c r="B324" s="41" t="s">
        <v>58</v>
      </c>
      <c r="C324" s="41"/>
      <c r="D324" s="41"/>
      <c r="E324" s="41"/>
      <c r="F324" s="42">
        <v>29380</v>
      </c>
      <c r="G324" s="42"/>
      <c r="H324" s="21">
        <v>40103</v>
      </c>
      <c r="I324" s="42">
        <v>40103</v>
      </c>
      <c r="J324" s="42"/>
      <c r="K324" s="42">
        <v>518110</v>
      </c>
      <c r="L324" s="42"/>
      <c r="M324" s="20">
        <v>1</v>
      </c>
      <c r="N324" s="20">
        <v>12.9</v>
      </c>
    </row>
    <row r="325" spans="2:14" ht="15.5" x14ac:dyDescent="0.35">
      <c r="B325" s="45" t="s">
        <v>59</v>
      </c>
      <c r="C325" s="45"/>
      <c r="D325" s="45"/>
      <c r="E325" s="45"/>
      <c r="F325" s="45">
        <v>7</v>
      </c>
      <c r="G325" s="45"/>
      <c r="H325" s="25" t="s">
        <v>66</v>
      </c>
      <c r="I325" s="45" t="s">
        <v>66</v>
      </c>
      <c r="J325" s="45"/>
      <c r="K325" s="45" t="s">
        <v>244</v>
      </c>
      <c r="L325" s="45"/>
      <c r="M325" s="25" t="s">
        <v>253</v>
      </c>
      <c r="N325" s="25" t="s">
        <v>336</v>
      </c>
    </row>
    <row r="326" spans="2:14" ht="15.5" x14ac:dyDescent="0.35">
      <c r="B326" s="45" t="s">
        <v>63</v>
      </c>
      <c r="C326" s="45"/>
      <c r="D326" s="45"/>
      <c r="E326" s="45"/>
      <c r="F326" s="45">
        <v>2</v>
      </c>
      <c r="G326" s="45"/>
      <c r="H326" s="25" t="s">
        <v>17</v>
      </c>
      <c r="I326" s="45" t="s">
        <v>17</v>
      </c>
      <c r="J326" s="45"/>
      <c r="K326" s="45" t="s">
        <v>66</v>
      </c>
      <c r="L326" s="45"/>
      <c r="M326" s="25" t="s">
        <v>253</v>
      </c>
      <c r="N326" s="25" t="s">
        <v>337</v>
      </c>
    </row>
    <row r="327" spans="2:14" ht="15.5" x14ac:dyDescent="0.35">
      <c r="B327" s="45" t="s">
        <v>65</v>
      </c>
      <c r="C327" s="45"/>
      <c r="D327" s="45"/>
      <c r="E327" s="45"/>
      <c r="F327" s="45">
        <v>2</v>
      </c>
      <c r="G327" s="45"/>
      <c r="H327" s="25" t="s">
        <v>77</v>
      </c>
      <c r="I327" s="45" t="s">
        <v>77</v>
      </c>
      <c r="J327" s="45"/>
      <c r="K327" s="45" t="s">
        <v>247</v>
      </c>
      <c r="L327" s="45"/>
      <c r="M327" s="25" t="s">
        <v>253</v>
      </c>
      <c r="N327" s="25" t="s">
        <v>338</v>
      </c>
    </row>
    <row r="328" spans="2:14" ht="15.5" x14ac:dyDescent="0.35">
      <c r="B328" s="45" t="s">
        <v>69</v>
      </c>
      <c r="C328" s="45"/>
      <c r="D328" s="45"/>
      <c r="E328" s="45"/>
      <c r="F328" s="45">
        <v>2</v>
      </c>
      <c r="G328" s="45"/>
      <c r="H328" s="25" t="s">
        <v>77</v>
      </c>
      <c r="I328" s="45" t="s">
        <v>77</v>
      </c>
      <c r="J328" s="45"/>
      <c r="K328" s="45" t="s">
        <v>247</v>
      </c>
      <c r="L328" s="45"/>
      <c r="M328" s="25" t="s">
        <v>253</v>
      </c>
      <c r="N328" s="25" t="s">
        <v>338</v>
      </c>
    </row>
    <row r="329" spans="2:14" ht="15.5" x14ac:dyDescent="0.35">
      <c r="B329" s="45" t="s">
        <v>73</v>
      </c>
      <c r="C329" s="45"/>
      <c r="D329" s="45"/>
      <c r="E329" s="45"/>
      <c r="F329" s="45">
        <v>1</v>
      </c>
      <c r="G329" s="45"/>
      <c r="H329" s="25" t="s">
        <v>17</v>
      </c>
      <c r="I329" s="45" t="s">
        <v>17</v>
      </c>
      <c r="J329" s="45"/>
      <c r="K329" s="45" t="s">
        <v>142</v>
      </c>
      <c r="L329" s="45"/>
      <c r="M329" s="25" t="s">
        <v>253</v>
      </c>
      <c r="N329" s="25" t="s">
        <v>339</v>
      </c>
    </row>
    <row r="330" spans="2:14" ht="15" x14ac:dyDescent="0.35">
      <c r="B330" s="48" t="s">
        <v>74</v>
      </c>
      <c r="C330" s="48"/>
      <c r="D330" s="48"/>
      <c r="E330" s="48"/>
      <c r="F330" s="49">
        <v>29392</v>
      </c>
      <c r="G330" s="49"/>
      <c r="H330" s="30">
        <v>40115</v>
      </c>
      <c r="I330" s="49">
        <v>40115</v>
      </c>
      <c r="J330" s="49"/>
      <c r="K330" s="49">
        <v>519004</v>
      </c>
      <c r="L330" s="49"/>
      <c r="M330" s="31">
        <v>1</v>
      </c>
      <c r="N330" s="31">
        <v>12.9</v>
      </c>
    </row>
    <row r="331" spans="2:14" x14ac:dyDescent="0.35">
      <c r="B331" s="8"/>
      <c r="C331" s="8"/>
      <c r="D331" s="8"/>
      <c r="E331" s="8"/>
      <c r="F331" s="8"/>
      <c r="G331" s="8"/>
      <c r="H331" s="8"/>
      <c r="I331" s="8"/>
      <c r="J331" s="8"/>
      <c r="K331" s="8"/>
      <c r="L331" s="8"/>
      <c r="M331" s="8"/>
      <c r="N331" s="8"/>
    </row>
  </sheetData>
  <mergeCells count="1280">
    <mergeCell ref="B329:E329"/>
    <mergeCell ref="F329:G329"/>
    <mergeCell ref="I329:J329"/>
    <mergeCell ref="K329:L329"/>
    <mergeCell ref="B330:E330"/>
    <mergeCell ref="F330:G330"/>
    <mergeCell ref="I330:J330"/>
    <mergeCell ref="K330:L330"/>
    <mergeCell ref="B327:E327"/>
    <mergeCell ref="F327:G327"/>
    <mergeCell ref="I327:J327"/>
    <mergeCell ref="K327:L327"/>
    <mergeCell ref="B328:E328"/>
    <mergeCell ref="F328:G328"/>
    <mergeCell ref="I328:J328"/>
    <mergeCell ref="K328:L328"/>
    <mergeCell ref="B325:E325"/>
    <mergeCell ref="F325:G325"/>
    <mergeCell ref="I325:J325"/>
    <mergeCell ref="K325:L325"/>
    <mergeCell ref="B326:E326"/>
    <mergeCell ref="F326:G326"/>
    <mergeCell ref="I326:J326"/>
    <mergeCell ref="K326:L326"/>
    <mergeCell ref="B323:E323"/>
    <mergeCell ref="F323:G323"/>
    <mergeCell ref="I323:J323"/>
    <mergeCell ref="K323:L323"/>
    <mergeCell ref="B324:E324"/>
    <mergeCell ref="F324:G324"/>
    <mergeCell ref="I324:J324"/>
    <mergeCell ref="K324:L324"/>
    <mergeCell ref="B321:E321"/>
    <mergeCell ref="F321:G321"/>
    <mergeCell ref="I321:J321"/>
    <mergeCell ref="K321:L321"/>
    <mergeCell ref="B322:E322"/>
    <mergeCell ref="F322:G322"/>
    <mergeCell ref="I322:J322"/>
    <mergeCell ref="K322:L322"/>
    <mergeCell ref="B319:E319"/>
    <mergeCell ref="F319:G319"/>
    <mergeCell ref="I319:J319"/>
    <mergeCell ref="K319:L319"/>
    <mergeCell ref="B320:E320"/>
    <mergeCell ref="F320:G320"/>
    <mergeCell ref="I320:J320"/>
    <mergeCell ref="K320:L320"/>
    <mergeCell ref="B317:E317"/>
    <mergeCell ref="F317:G317"/>
    <mergeCell ref="I317:J317"/>
    <mergeCell ref="K317:L317"/>
    <mergeCell ref="B318:E318"/>
    <mergeCell ref="F318:G318"/>
    <mergeCell ref="I318:J318"/>
    <mergeCell ref="K318:L318"/>
    <mergeCell ref="B315:E315"/>
    <mergeCell ref="F315:G315"/>
    <mergeCell ref="I315:J315"/>
    <mergeCell ref="K315:L315"/>
    <mergeCell ref="B316:E316"/>
    <mergeCell ref="F316:G316"/>
    <mergeCell ref="I316:J316"/>
    <mergeCell ref="K316:L316"/>
    <mergeCell ref="B313:E313"/>
    <mergeCell ref="F313:G313"/>
    <mergeCell ref="I313:J313"/>
    <mergeCell ref="K313:L313"/>
    <mergeCell ref="B314:E314"/>
    <mergeCell ref="F314:G314"/>
    <mergeCell ref="I314:J314"/>
    <mergeCell ref="K314:L314"/>
    <mergeCell ref="B311:E311"/>
    <mergeCell ref="F311:G311"/>
    <mergeCell ref="I311:J311"/>
    <mergeCell ref="K311:L311"/>
    <mergeCell ref="B312:E312"/>
    <mergeCell ref="F312:G312"/>
    <mergeCell ref="I312:J312"/>
    <mergeCell ref="K312:L312"/>
    <mergeCell ref="B309:E309"/>
    <mergeCell ref="F309:G309"/>
    <mergeCell ref="I309:J309"/>
    <mergeCell ref="K309:L309"/>
    <mergeCell ref="B310:E310"/>
    <mergeCell ref="F310:G310"/>
    <mergeCell ref="I310:J310"/>
    <mergeCell ref="K310:L310"/>
    <mergeCell ref="B307:E307"/>
    <mergeCell ref="F307:G307"/>
    <mergeCell ref="I307:J307"/>
    <mergeCell ref="K307:L307"/>
    <mergeCell ref="B308:E308"/>
    <mergeCell ref="F308:G308"/>
    <mergeCell ref="I308:J308"/>
    <mergeCell ref="K308:L308"/>
    <mergeCell ref="B305:E305"/>
    <mergeCell ref="F305:G305"/>
    <mergeCell ref="I305:J305"/>
    <mergeCell ref="K305:L305"/>
    <mergeCell ref="B306:E306"/>
    <mergeCell ref="F306:G306"/>
    <mergeCell ref="I306:J306"/>
    <mergeCell ref="K306:L306"/>
    <mergeCell ref="B303:E303"/>
    <mergeCell ref="F303:G303"/>
    <mergeCell ref="I303:J303"/>
    <mergeCell ref="K303:L303"/>
    <mergeCell ref="B304:E304"/>
    <mergeCell ref="F304:G304"/>
    <mergeCell ref="I304:J304"/>
    <mergeCell ref="K304:L304"/>
    <mergeCell ref="B301:E301"/>
    <mergeCell ref="F301:G301"/>
    <mergeCell ref="I301:J301"/>
    <mergeCell ref="K301:L301"/>
    <mergeCell ref="B302:E302"/>
    <mergeCell ref="F302:G302"/>
    <mergeCell ref="I302:J302"/>
    <mergeCell ref="K302:L302"/>
    <mergeCell ref="B298:N298"/>
    <mergeCell ref="B299:E299"/>
    <mergeCell ref="F299:G299"/>
    <mergeCell ref="I299:J299"/>
    <mergeCell ref="K299:L299"/>
    <mergeCell ref="B300:E300"/>
    <mergeCell ref="F300:G300"/>
    <mergeCell ref="I300:J300"/>
    <mergeCell ref="K300:L300"/>
    <mergeCell ref="B296:E296"/>
    <mergeCell ref="F296:G296"/>
    <mergeCell ref="I296:J296"/>
    <mergeCell ref="K296:L296"/>
    <mergeCell ref="B297:E297"/>
    <mergeCell ref="F297:G297"/>
    <mergeCell ref="I297:J297"/>
    <mergeCell ref="K297:L297"/>
    <mergeCell ref="B294:E294"/>
    <mergeCell ref="F294:G294"/>
    <mergeCell ref="I294:J294"/>
    <mergeCell ref="K294:L294"/>
    <mergeCell ref="B295:E295"/>
    <mergeCell ref="F295:G295"/>
    <mergeCell ref="I295:J295"/>
    <mergeCell ref="K295:L295"/>
    <mergeCell ref="B292:E292"/>
    <mergeCell ref="F292:G292"/>
    <mergeCell ref="I292:J292"/>
    <mergeCell ref="K292:L292"/>
    <mergeCell ref="B293:E293"/>
    <mergeCell ref="F293:G293"/>
    <mergeCell ref="I293:J293"/>
    <mergeCell ref="K293:L293"/>
    <mergeCell ref="B290:E290"/>
    <mergeCell ref="F290:G290"/>
    <mergeCell ref="I290:J290"/>
    <mergeCell ref="K290:L290"/>
    <mergeCell ref="B291:E291"/>
    <mergeCell ref="F291:G291"/>
    <mergeCell ref="I291:J291"/>
    <mergeCell ref="K291:L291"/>
    <mergeCell ref="B288:E288"/>
    <mergeCell ref="F288:G288"/>
    <mergeCell ref="I288:J288"/>
    <mergeCell ref="K288:L288"/>
    <mergeCell ref="B289:E289"/>
    <mergeCell ref="F289:G289"/>
    <mergeCell ref="I289:J289"/>
    <mergeCell ref="K289:L289"/>
    <mergeCell ref="B286:E286"/>
    <mergeCell ref="F286:G286"/>
    <mergeCell ref="I286:J286"/>
    <mergeCell ref="K286:L286"/>
    <mergeCell ref="B287:E287"/>
    <mergeCell ref="F287:G287"/>
    <mergeCell ref="I287:J287"/>
    <mergeCell ref="K287:L287"/>
    <mergeCell ref="B284:E284"/>
    <mergeCell ref="F284:G284"/>
    <mergeCell ref="I284:J284"/>
    <mergeCell ref="K284:L284"/>
    <mergeCell ref="B285:E285"/>
    <mergeCell ref="F285:G285"/>
    <mergeCell ref="I285:J285"/>
    <mergeCell ref="K285:L285"/>
    <mergeCell ref="B282:E282"/>
    <mergeCell ref="F282:G282"/>
    <mergeCell ref="I282:J282"/>
    <mergeCell ref="K282:L282"/>
    <mergeCell ref="B283:E283"/>
    <mergeCell ref="F283:G283"/>
    <mergeCell ref="I283:J283"/>
    <mergeCell ref="K283:L283"/>
    <mergeCell ref="B280:E280"/>
    <mergeCell ref="F280:G280"/>
    <mergeCell ref="I280:J280"/>
    <mergeCell ref="K280:L280"/>
    <mergeCell ref="B281:E281"/>
    <mergeCell ref="F281:G281"/>
    <mergeCell ref="I281:J281"/>
    <mergeCell ref="K281:L281"/>
    <mergeCell ref="B278:E278"/>
    <mergeCell ref="F278:G278"/>
    <mergeCell ref="I278:J278"/>
    <mergeCell ref="K278:L278"/>
    <mergeCell ref="B279:E279"/>
    <mergeCell ref="F279:G279"/>
    <mergeCell ref="I279:J279"/>
    <mergeCell ref="K279:L279"/>
    <mergeCell ref="B276:E276"/>
    <mergeCell ref="F276:G276"/>
    <mergeCell ref="I276:J276"/>
    <mergeCell ref="K276:L276"/>
    <mergeCell ref="B277:E277"/>
    <mergeCell ref="F277:G277"/>
    <mergeCell ref="I277:J277"/>
    <mergeCell ref="K277:L277"/>
    <mergeCell ref="B274:E274"/>
    <mergeCell ref="F274:G274"/>
    <mergeCell ref="I274:J274"/>
    <mergeCell ref="K274:L274"/>
    <mergeCell ref="B275:E275"/>
    <mergeCell ref="F275:G275"/>
    <mergeCell ref="I275:J275"/>
    <mergeCell ref="K275:L275"/>
    <mergeCell ref="B272:E272"/>
    <mergeCell ref="F272:G272"/>
    <mergeCell ref="I272:J272"/>
    <mergeCell ref="K272:L272"/>
    <mergeCell ref="B273:E273"/>
    <mergeCell ref="F273:G273"/>
    <mergeCell ref="I273:J273"/>
    <mergeCell ref="K273:L273"/>
    <mergeCell ref="B270:E270"/>
    <mergeCell ref="F270:G270"/>
    <mergeCell ref="I270:J270"/>
    <mergeCell ref="K270:L270"/>
    <mergeCell ref="B271:E271"/>
    <mergeCell ref="F271:G271"/>
    <mergeCell ref="I271:J271"/>
    <mergeCell ref="K271:L271"/>
    <mergeCell ref="B268:E268"/>
    <mergeCell ref="F268:G268"/>
    <mergeCell ref="I268:J268"/>
    <mergeCell ref="K268:L268"/>
    <mergeCell ref="B269:E269"/>
    <mergeCell ref="F269:G269"/>
    <mergeCell ref="I269:J269"/>
    <mergeCell ref="K269:L269"/>
    <mergeCell ref="B265:N265"/>
    <mergeCell ref="B266:E266"/>
    <mergeCell ref="F266:G266"/>
    <mergeCell ref="I266:J266"/>
    <mergeCell ref="K266:L266"/>
    <mergeCell ref="B267:E267"/>
    <mergeCell ref="F267:G267"/>
    <mergeCell ref="I267:J267"/>
    <mergeCell ref="K267:L267"/>
    <mergeCell ref="B263:E263"/>
    <mergeCell ref="F263:G263"/>
    <mergeCell ref="I263:J263"/>
    <mergeCell ref="K263:L263"/>
    <mergeCell ref="B264:E264"/>
    <mergeCell ref="F264:G264"/>
    <mergeCell ref="I264:J264"/>
    <mergeCell ref="K264:L264"/>
    <mergeCell ref="B261:E261"/>
    <mergeCell ref="F261:G261"/>
    <mergeCell ref="I261:J261"/>
    <mergeCell ref="K261:L261"/>
    <mergeCell ref="B262:E262"/>
    <mergeCell ref="F262:G262"/>
    <mergeCell ref="I262:J262"/>
    <mergeCell ref="K262:L262"/>
    <mergeCell ref="B259:E259"/>
    <mergeCell ref="F259:G259"/>
    <mergeCell ref="I259:J259"/>
    <mergeCell ref="K259:L259"/>
    <mergeCell ref="B260:E260"/>
    <mergeCell ref="F260:G260"/>
    <mergeCell ref="I260:J260"/>
    <mergeCell ref="K260:L260"/>
    <mergeCell ref="B257:E257"/>
    <mergeCell ref="F257:G257"/>
    <mergeCell ref="I257:J257"/>
    <mergeCell ref="K257:L257"/>
    <mergeCell ref="B258:E258"/>
    <mergeCell ref="F258:G258"/>
    <mergeCell ref="I258:J258"/>
    <mergeCell ref="K258:L258"/>
    <mergeCell ref="B255:E255"/>
    <mergeCell ref="F255:G255"/>
    <mergeCell ref="I255:J255"/>
    <mergeCell ref="K255:L255"/>
    <mergeCell ref="B256:E256"/>
    <mergeCell ref="F256:G256"/>
    <mergeCell ref="I256:J256"/>
    <mergeCell ref="K256:L256"/>
    <mergeCell ref="B253:E253"/>
    <mergeCell ref="F253:G253"/>
    <mergeCell ref="I253:J253"/>
    <mergeCell ref="K253:L253"/>
    <mergeCell ref="B254:E254"/>
    <mergeCell ref="F254:G254"/>
    <mergeCell ref="I254:J254"/>
    <mergeCell ref="K254:L254"/>
    <mergeCell ref="B251:E251"/>
    <mergeCell ref="F251:G251"/>
    <mergeCell ref="I251:J251"/>
    <mergeCell ref="K251:L251"/>
    <mergeCell ref="B252:E252"/>
    <mergeCell ref="F252:G252"/>
    <mergeCell ref="I252:J252"/>
    <mergeCell ref="K252:L252"/>
    <mergeCell ref="B249:E249"/>
    <mergeCell ref="F249:G249"/>
    <mergeCell ref="I249:J249"/>
    <mergeCell ref="K249:L249"/>
    <mergeCell ref="B250:E250"/>
    <mergeCell ref="F250:G250"/>
    <mergeCell ref="I250:J250"/>
    <mergeCell ref="K250:L250"/>
    <mergeCell ref="B247:E247"/>
    <mergeCell ref="F247:G247"/>
    <mergeCell ref="I247:J247"/>
    <mergeCell ref="K247:L247"/>
    <mergeCell ref="B248:E248"/>
    <mergeCell ref="F248:G248"/>
    <mergeCell ref="I248:J248"/>
    <mergeCell ref="K248:L248"/>
    <mergeCell ref="B245:E245"/>
    <mergeCell ref="F245:G245"/>
    <mergeCell ref="I245:J245"/>
    <mergeCell ref="K245:L245"/>
    <mergeCell ref="B246:E246"/>
    <mergeCell ref="F246:G246"/>
    <mergeCell ref="I246:J246"/>
    <mergeCell ref="K246:L246"/>
    <mergeCell ref="B243:E243"/>
    <mergeCell ref="F243:G243"/>
    <mergeCell ref="I243:J243"/>
    <mergeCell ref="K243:L243"/>
    <mergeCell ref="B244:E244"/>
    <mergeCell ref="F244:G244"/>
    <mergeCell ref="I244:J244"/>
    <mergeCell ref="K244:L244"/>
    <mergeCell ref="B241:E241"/>
    <mergeCell ref="F241:G241"/>
    <mergeCell ref="I241:J241"/>
    <mergeCell ref="K241:L241"/>
    <mergeCell ref="B242:E242"/>
    <mergeCell ref="F242:G242"/>
    <mergeCell ref="I242:J242"/>
    <mergeCell ref="K242:L242"/>
    <mergeCell ref="B239:E239"/>
    <mergeCell ref="F239:G239"/>
    <mergeCell ref="I239:J239"/>
    <mergeCell ref="K239:L239"/>
    <mergeCell ref="B240:E240"/>
    <mergeCell ref="F240:G240"/>
    <mergeCell ref="I240:J240"/>
    <mergeCell ref="K240:L240"/>
    <mergeCell ref="B237:E237"/>
    <mergeCell ref="F237:G237"/>
    <mergeCell ref="I237:J237"/>
    <mergeCell ref="K237:L237"/>
    <mergeCell ref="B238:E238"/>
    <mergeCell ref="F238:G238"/>
    <mergeCell ref="I238:J238"/>
    <mergeCell ref="K238:L238"/>
    <mergeCell ref="B235:E235"/>
    <mergeCell ref="F235:G235"/>
    <mergeCell ref="I235:J235"/>
    <mergeCell ref="K235:L235"/>
    <mergeCell ref="B236:E236"/>
    <mergeCell ref="F236:G236"/>
    <mergeCell ref="I236:J236"/>
    <mergeCell ref="K236:L236"/>
    <mergeCell ref="B232:N232"/>
    <mergeCell ref="B233:E233"/>
    <mergeCell ref="F233:G233"/>
    <mergeCell ref="I233:J233"/>
    <mergeCell ref="K233:L233"/>
    <mergeCell ref="B234:E234"/>
    <mergeCell ref="F234:G234"/>
    <mergeCell ref="I234:J234"/>
    <mergeCell ref="K234:L234"/>
    <mergeCell ref="B230:E230"/>
    <mergeCell ref="F230:G230"/>
    <mergeCell ref="I230:J230"/>
    <mergeCell ref="K230:L230"/>
    <mergeCell ref="B231:E231"/>
    <mergeCell ref="F231:G231"/>
    <mergeCell ref="I231:J231"/>
    <mergeCell ref="K231:L231"/>
    <mergeCell ref="B228:E228"/>
    <mergeCell ref="F228:G228"/>
    <mergeCell ref="I228:J228"/>
    <mergeCell ref="K228:L228"/>
    <mergeCell ref="B229:E229"/>
    <mergeCell ref="F229:G229"/>
    <mergeCell ref="I229:J229"/>
    <mergeCell ref="K229:L229"/>
    <mergeCell ref="B226:E226"/>
    <mergeCell ref="F226:G226"/>
    <mergeCell ref="I226:J226"/>
    <mergeCell ref="K226:L226"/>
    <mergeCell ref="B227:E227"/>
    <mergeCell ref="F227:G227"/>
    <mergeCell ref="I227:J227"/>
    <mergeCell ref="K227:L227"/>
    <mergeCell ref="B224:E224"/>
    <mergeCell ref="F224:G224"/>
    <mergeCell ref="I224:J224"/>
    <mergeCell ref="K224:L224"/>
    <mergeCell ref="B225:E225"/>
    <mergeCell ref="F225:G225"/>
    <mergeCell ref="I225:J225"/>
    <mergeCell ref="K225:L225"/>
    <mergeCell ref="B222:E222"/>
    <mergeCell ref="F222:G222"/>
    <mergeCell ref="I222:J222"/>
    <mergeCell ref="K222:L222"/>
    <mergeCell ref="B223:E223"/>
    <mergeCell ref="F223:G223"/>
    <mergeCell ref="I223:J223"/>
    <mergeCell ref="K223:L223"/>
    <mergeCell ref="B220:E220"/>
    <mergeCell ref="F220:G220"/>
    <mergeCell ref="I220:J220"/>
    <mergeCell ref="K220:L220"/>
    <mergeCell ref="B221:E221"/>
    <mergeCell ref="F221:G221"/>
    <mergeCell ref="I221:J221"/>
    <mergeCell ref="K221:L221"/>
    <mergeCell ref="B218:E218"/>
    <mergeCell ref="F218:G218"/>
    <mergeCell ref="I218:J218"/>
    <mergeCell ref="K218:L218"/>
    <mergeCell ref="B219:E219"/>
    <mergeCell ref="F219:G219"/>
    <mergeCell ref="I219:J219"/>
    <mergeCell ref="K219:L219"/>
    <mergeCell ref="B216:E216"/>
    <mergeCell ref="F216:G216"/>
    <mergeCell ref="I216:J216"/>
    <mergeCell ref="K216:L216"/>
    <mergeCell ref="B217:E217"/>
    <mergeCell ref="F217:G217"/>
    <mergeCell ref="I217:J217"/>
    <mergeCell ref="K217:L217"/>
    <mergeCell ref="B214:E214"/>
    <mergeCell ref="F214:G214"/>
    <mergeCell ref="I214:J214"/>
    <mergeCell ref="K214:L214"/>
    <mergeCell ref="B215:E215"/>
    <mergeCell ref="F215:G215"/>
    <mergeCell ref="I215:J215"/>
    <mergeCell ref="K215:L215"/>
    <mergeCell ref="B212:E212"/>
    <mergeCell ref="F212:G212"/>
    <mergeCell ref="I212:J212"/>
    <mergeCell ref="K212:L212"/>
    <mergeCell ref="B213:E213"/>
    <mergeCell ref="F213:G213"/>
    <mergeCell ref="I213:J213"/>
    <mergeCell ref="K213:L213"/>
    <mergeCell ref="B210:E210"/>
    <mergeCell ref="F210:G210"/>
    <mergeCell ref="I210:J210"/>
    <mergeCell ref="K210:L210"/>
    <mergeCell ref="B211:E211"/>
    <mergeCell ref="F211:G211"/>
    <mergeCell ref="I211:J211"/>
    <mergeCell ref="K211:L211"/>
    <mergeCell ref="B208:E208"/>
    <mergeCell ref="F208:G208"/>
    <mergeCell ref="I208:J208"/>
    <mergeCell ref="K208:L208"/>
    <mergeCell ref="B209:E209"/>
    <mergeCell ref="F209:G209"/>
    <mergeCell ref="I209:J209"/>
    <mergeCell ref="K209:L209"/>
    <mergeCell ref="B206:E206"/>
    <mergeCell ref="F206:G206"/>
    <mergeCell ref="I206:J206"/>
    <mergeCell ref="K206:L206"/>
    <mergeCell ref="B207:E207"/>
    <mergeCell ref="F207:G207"/>
    <mergeCell ref="I207:J207"/>
    <mergeCell ref="K207:L207"/>
    <mergeCell ref="B204:E204"/>
    <mergeCell ref="F204:G204"/>
    <mergeCell ref="I204:J204"/>
    <mergeCell ref="K204:L204"/>
    <mergeCell ref="B205:E205"/>
    <mergeCell ref="F205:G205"/>
    <mergeCell ref="I205:J205"/>
    <mergeCell ref="K205:L205"/>
    <mergeCell ref="B202:E202"/>
    <mergeCell ref="F202:G202"/>
    <mergeCell ref="I202:J202"/>
    <mergeCell ref="K202:L202"/>
    <mergeCell ref="B203:E203"/>
    <mergeCell ref="F203:G203"/>
    <mergeCell ref="I203:J203"/>
    <mergeCell ref="K203:L203"/>
    <mergeCell ref="B199:N199"/>
    <mergeCell ref="B200:E200"/>
    <mergeCell ref="F200:G200"/>
    <mergeCell ref="I200:J200"/>
    <mergeCell ref="K200:L200"/>
    <mergeCell ref="B201:E201"/>
    <mergeCell ref="F201:G201"/>
    <mergeCell ref="I201:J201"/>
    <mergeCell ref="K201:L201"/>
    <mergeCell ref="B197:E197"/>
    <mergeCell ref="F197:G197"/>
    <mergeCell ref="I197:J197"/>
    <mergeCell ref="K197:L197"/>
    <mergeCell ref="B198:E198"/>
    <mergeCell ref="F198:G198"/>
    <mergeCell ref="I198:J198"/>
    <mergeCell ref="K198:L198"/>
    <mergeCell ref="B195:E195"/>
    <mergeCell ref="F195:G195"/>
    <mergeCell ref="I195:J195"/>
    <mergeCell ref="K195:L195"/>
    <mergeCell ref="B196:E196"/>
    <mergeCell ref="F196:G196"/>
    <mergeCell ref="I196:J196"/>
    <mergeCell ref="K196:L196"/>
    <mergeCell ref="B193:E193"/>
    <mergeCell ref="F193:G193"/>
    <mergeCell ref="I193:J193"/>
    <mergeCell ref="K193:L193"/>
    <mergeCell ref="B194:E194"/>
    <mergeCell ref="F194:G194"/>
    <mergeCell ref="I194:J194"/>
    <mergeCell ref="K194:L194"/>
    <mergeCell ref="B191:E191"/>
    <mergeCell ref="F191:G191"/>
    <mergeCell ref="I191:J191"/>
    <mergeCell ref="K191:L191"/>
    <mergeCell ref="B192:E192"/>
    <mergeCell ref="F192:G192"/>
    <mergeCell ref="I192:J192"/>
    <mergeCell ref="K192:L192"/>
    <mergeCell ref="B189:E189"/>
    <mergeCell ref="F189:G189"/>
    <mergeCell ref="I189:J189"/>
    <mergeCell ref="K189:L189"/>
    <mergeCell ref="B190:E190"/>
    <mergeCell ref="F190:G190"/>
    <mergeCell ref="I190:J190"/>
    <mergeCell ref="K190:L190"/>
    <mergeCell ref="B187:E187"/>
    <mergeCell ref="F187:G187"/>
    <mergeCell ref="I187:J187"/>
    <mergeCell ref="K187:L187"/>
    <mergeCell ref="B188:E188"/>
    <mergeCell ref="F188:G188"/>
    <mergeCell ref="I188:J188"/>
    <mergeCell ref="K188:L188"/>
    <mergeCell ref="B185:E185"/>
    <mergeCell ref="F185:G185"/>
    <mergeCell ref="I185:J185"/>
    <mergeCell ref="K185:L185"/>
    <mergeCell ref="B186:E186"/>
    <mergeCell ref="F186:G186"/>
    <mergeCell ref="I186:J186"/>
    <mergeCell ref="K186:L186"/>
    <mergeCell ref="B183:E183"/>
    <mergeCell ref="F183:G183"/>
    <mergeCell ref="I183:J183"/>
    <mergeCell ref="K183:L183"/>
    <mergeCell ref="B184:E184"/>
    <mergeCell ref="F184:G184"/>
    <mergeCell ref="I184:J184"/>
    <mergeCell ref="K184:L184"/>
    <mergeCell ref="I181:J181"/>
    <mergeCell ref="K181:L181"/>
    <mergeCell ref="B182:E182"/>
    <mergeCell ref="F182:G182"/>
    <mergeCell ref="I182:J182"/>
    <mergeCell ref="K182:L182"/>
    <mergeCell ref="I179:J179"/>
    <mergeCell ref="K179:L179"/>
    <mergeCell ref="B180:E180"/>
    <mergeCell ref="F180:G180"/>
    <mergeCell ref="I180:J180"/>
    <mergeCell ref="K180:L180"/>
    <mergeCell ref="B177:E177"/>
    <mergeCell ref="F177:G177"/>
    <mergeCell ref="I177:J177"/>
    <mergeCell ref="K177:L177"/>
    <mergeCell ref="B178:E178"/>
    <mergeCell ref="F178:G178"/>
    <mergeCell ref="I178:J178"/>
    <mergeCell ref="K178:L178"/>
    <mergeCell ref="B175:E175"/>
    <mergeCell ref="F175:G175"/>
    <mergeCell ref="I175:J175"/>
    <mergeCell ref="K175:L175"/>
    <mergeCell ref="B176:E176"/>
    <mergeCell ref="F176:G176"/>
    <mergeCell ref="I176:J176"/>
    <mergeCell ref="K176:L176"/>
    <mergeCell ref="B173:E173"/>
    <mergeCell ref="F173:G173"/>
    <mergeCell ref="I173:J173"/>
    <mergeCell ref="K173:L173"/>
    <mergeCell ref="B174:E174"/>
    <mergeCell ref="F174:G174"/>
    <mergeCell ref="I174:J174"/>
    <mergeCell ref="K174:L174"/>
    <mergeCell ref="B171:E171"/>
    <mergeCell ref="F171:G171"/>
    <mergeCell ref="I171:J171"/>
    <mergeCell ref="K171:L171"/>
    <mergeCell ref="B172:E172"/>
    <mergeCell ref="F172:G172"/>
    <mergeCell ref="I172:J172"/>
    <mergeCell ref="K172:L172"/>
    <mergeCell ref="B169:E169"/>
    <mergeCell ref="F169:G169"/>
    <mergeCell ref="I169:J169"/>
    <mergeCell ref="K169:L169"/>
    <mergeCell ref="B170:E170"/>
    <mergeCell ref="F170:G170"/>
    <mergeCell ref="I170:J170"/>
    <mergeCell ref="K170:L170"/>
    <mergeCell ref="B166:N166"/>
    <mergeCell ref="B167:E167"/>
    <mergeCell ref="F167:G167"/>
    <mergeCell ref="I167:J167"/>
    <mergeCell ref="K167:L167"/>
    <mergeCell ref="B168:E168"/>
    <mergeCell ref="F168:G168"/>
    <mergeCell ref="I168:J168"/>
    <mergeCell ref="K168:L168"/>
    <mergeCell ref="B164:E164"/>
    <mergeCell ref="F164:G164"/>
    <mergeCell ref="I164:J164"/>
    <mergeCell ref="K164:L164"/>
    <mergeCell ref="B165:E165"/>
    <mergeCell ref="F165:G165"/>
    <mergeCell ref="I165:J165"/>
    <mergeCell ref="K165:L165"/>
    <mergeCell ref="B162:E162"/>
    <mergeCell ref="F162:G162"/>
    <mergeCell ref="I162:J162"/>
    <mergeCell ref="K162:L162"/>
    <mergeCell ref="B163:E163"/>
    <mergeCell ref="F163:G163"/>
    <mergeCell ref="I163:J163"/>
    <mergeCell ref="K163:L163"/>
    <mergeCell ref="B160:E160"/>
    <mergeCell ref="F160:G160"/>
    <mergeCell ref="I160:J160"/>
    <mergeCell ref="K160:L160"/>
    <mergeCell ref="B161:E161"/>
    <mergeCell ref="F161:G161"/>
    <mergeCell ref="I161:J161"/>
    <mergeCell ref="K161:L161"/>
    <mergeCell ref="B158:E158"/>
    <mergeCell ref="F158:G158"/>
    <mergeCell ref="I158:J158"/>
    <mergeCell ref="K158:L158"/>
    <mergeCell ref="B159:E159"/>
    <mergeCell ref="F159:G159"/>
    <mergeCell ref="I159:J159"/>
    <mergeCell ref="K159:L159"/>
    <mergeCell ref="B156:E156"/>
    <mergeCell ref="F156:G156"/>
    <mergeCell ref="I156:J156"/>
    <mergeCell ref="K156:L156"/>
    <mergeCell ref="B157:E157"/>
    <mergeCell ref="F157:G157"/>
    <mergeCell ref="I157:J157"/>
    <mergeCell ref="K157:L157"/>
    <mergeCell ref="B154:E154"/>
    <mergeCell ref="F154:G154"/>
    <mergeCell ref="I154:J154"/>
    <mergeCell ref="K154:L154"/>
    <mergeCell ref="B155:E155"/>
    <mergeCell ref="F155:G155"/>
    <mergeCell ref="I155:J155"/>
    <mergeCell ref="K155:L155"/>
    <mergeCell ref="B152:E152"/>
    <mergeCell ref="F152:G152"/>
    <mergeCell ref="I152:J152"/>
    <mergeCell ref="K152:L152"/>
    <mergeCell ref="B153:E153"/>
    <mergeCell ref="F153:G153"/>
    <mergeCell ref="I153:J153"/>
    <mergeCell ref="K153:L153"/>
    <mergeCell ref="B150:E150"/>
    <mergeCell ref="F150:G150"/>
    <mergeCell ref="I150:J150"/>
    <mergeCell ref="K150:L150"/>
    <mergeCell ref="B151:E151"/>
    <mergeCell ref="F151:G151"/>
    <mergeCell ref="I151:J151"/>
    <mergeCell ref="K151:L151"/>
    <mergeCell ref="B148:E148"/>
    <mergeCell ref="F148:G148"/>
    <mergeCell ref="I148:J148"/>
    <mergeCell ref="K148:L148"/>
    <mergeCell ref="B149:E149"/>
    <mergeCell ref="F149:G149"/>
    <mergeCell ref="I149:J149"/>
    <mergeCell ref="K149:L149"/>
    <mergeCell ref="B146:E146"/>
    <mergeCell ref="F146:G146"/>
    <mergeCell ref="I146:J146"/>
    <mergeCell ref="K146:L146"/>
    <mergeCell ref="B147:E147"/>
    <mergeCell ref="F147:G147"/>
    <mergeCell ref="I147:J147"/>
    <mergeCell ref="K147:L147"/>
    <mergeCell ref="B144:E144"/>
    <mergeCell ref="F144:G144"/>
    <mergeCell ref="I144:J144"/>
    <mergeCell ref="K144:L144"/>
    <mergeCell ref="B145:E145"/>
    <mergeCell ref="F145:G145"/>
    <mergeCell ref="I145:J145"/>
    <mergeCell ref="K145:L145"/>
    <mergeCell ref="B142:E142"/>
    <mergeCell ref="F142:G142"/>
    <mergeCell ref="I142:J142"/>
    <mergeCell ref="K142:L142"/>
    <mergeCell ref="B143:E143"/>
    <mergeCell ref="F143:G143"/>
    <mergeCell ref="I143:J143"/>
    <mergeCell ref="K143:L143"/>
    <mergeCell ref="B140:E140"/>
    <mergeCell ref="F140:G140"/>
    <mergeCell ref="I140:J140"/>
    <mergeCell ref="K140:L140"/>
    <mergeCell ref="B141:E141"/>
    <mergeCell ref="F141:G141"/>
    <mergeCell ref="I141:J141"/>
    <mergeCell ref="K141:L141"/>
    <mergeCell ref="B138:E138"/>
    <mergeCell ref="F138:G138"/>
    <mergeCell ref="I138:J138"/>
    <mergeCell ref="K138:L138"/>
    <mergeCell ref="B139:E139"/>
    <mergeCell ref="F139:G139"/>
    <mergeCell ref="I139:J139"/>
    <mergeCell ref="K139:L139"/>
    <mergeCell ref="B136:E136"/>
    <mergeCell ref="F136:G136"/>
    <mergeCell ref="I136:J136"/>
    <mergeCell ref="K136:L136"/>
    <mergeCell ref="B137:E137"/>
    <mergeCell ref="F137:G137"/>
    <mergeCell ref="I137:J137"/>
    <mergeCell ref="K137:L137"/>
    <mergeCell ref="B133:N133"/>
    <mergeCell ref="B134:E134"/>
    <mergeCell ref="F134:G134"/>
    <mergeCell ref="I134:J134"/>
    <mergeCell ref="K134:L134"/>
    <mergeCell ref="B135:E135"/>
    <mergeCell ref="F135:G135"/>
    <mergeCell ref="I135:J135"/>
    <mergeCell ref="K135:L135"/>
    <mergeCell ref="B131:E131"/>
    <mergeCell ref="F131:G131"/>
    <mergeCell ref="I131:J131"/>
    <mergeCell ref="K131:L131"/>
    <mergeCell ref="B132:E132"/>
    <mergeCell ref="F132:G132"/>
    <mergeCell ref="I132:J132"/>
    <mergeCell ref="K132:L132"/>
    <mergeCell ref="B129:E129"/>
    <mergeCell ref="F129:G129"/>
    <mergeCell ref="I129:J129"/>
    <mergeCell ref="K129:L129"/>
    <mergeCell ref="B130:E130"/>
    <mergeCell ref="F130:G130"/>
    <mergeCell ref="I130:J130"/>
    <mergeCell ref="K130:L130"/>
    <mergeCell ref="B127:E127"/>
    <mergeCell ref="F127:G127"/>
    <mergeCell ref="I127:J127"/>
    <mergeCell ref="K127:L127"/>
    <mergeCell ref="B128:E128"/>
    <mergeCell ref="F128:G128"/>
    <mergeCell ref="I128:J128"/>
    <mergeCell ref="K128:L128"/>
    <mergeCell ref="B125:E125"/>
    <mergeCell ref="F125:G125"/>
    <mergeCell ref="I125:J125"/>
    <mergeCell ref="K125:L125"/>
    <mergeCell ref="B126:E126"/>
    <mergeCell ref="F126:G126"/>
    <mergeCell ref="I126:J126"/>
    <mergeCell ref="K126:L126"/>
    <mergeCell ref="B123:E123"/>
    <mergeCell ref="F123:G123"/>
    <mergeCell ref="I123:J123"/>
    <mergeCell ref="K123:L123"/>
    <mergeCell ref="B124:E124"/>
    <mergeCell ref="F124:G124"/>
    <mergeCell ref="I124:J124"/>
    <mergeCell ref="K124:L124"/>
    <mergeCell ref="B121:E121"/>
    <mergeCell ref="F121:G121"/>
    <mergeCell ref="I121:J121"/>
    <mergeCell ref="K121:L121"/>
    <mergeCell ref="B122:E122"/>
    <mergeCell ref="F122:G122"/>
    <mergeCell ref="I122:J122"/>
    <mergeCell ref="K122:L122"/>
    <mergeCell ref="B119:E119"/>
    <mergeCell ref="F119:G119"/>
    <mergeCell ref="I119:J119"/>
    <mergeCell ref="K119:L119"/>
    <mergeCell ref="B120:E120"/>
    <mergeCell ref="F120:G120"/>
    <mergeCell ref="I120:J120"/>
    <mergeCell ref="K120:L120"/>
    <mergeCell ref="B117:E117"/>
    <mergeCell ref="F117:G117"/>
    <mergeCell ref="I117:J117"/>
    <mergeCell ref="K117:L117"/>
    <mergeCell ref="B118:E118"/>
    <mergeCell ref="F118:G118"/>
    <mergeCell ref="I118:J118"/>
    <mergeCell ref="K118:L118"/>
    <mergeCell ref="B115:E115"/>
    <mergeCell ref="F115:G115"/>
    <mergeCell ref="I115:J115"/>
    <mergeCell ref="K115:L115"/>
    <mergeCell ref="B116:E116"/>
    <mergeCell ref="F116:G116"/>
    <mergeCell ref="I116:J116"/>
    <mergeCell ref="K116:L116"/>
    <mergeCell ref="B113:E113"/>
    <mergeCell ref="F113:G113"/>
    <mergeCell ref="I113:J113"/>
    <mergeCell ref="K113:L113"/>
    <mergeCell ref="B114:E114"/>
    <mergeCell ref="F114:G114"/>
    <mergeCell ref="I114:J114"/>
    <mergeCell ref="K114:L114"/>
    <mergeCell ref="B111:E111"/>
    <mergeCell ref="F111:G111"/>
    <mergeCell ref="I111:J111"/>
    <mergeCell ref="K111:L111"/>
    <mergeCell ref="B112:E112"/>
    <mergeCell ref="F112:G112"/>
    <mergeCell ref="I112:J112"/>
    <mergeCell ref="K112:L112"/>
    <mergeCell ref="B109:E109"/>
    <mergeCell ref="F109:G109"/>
    <mergeCell ref="I109:J109"/>
    <mergeCell ref="K109:L109"/>
    <mergeCell ref="B110:E110"/>
    <mergeCell ref="F110:G110"/>
    <mergeCell ref="I110:J110"/>
    <mergeCell ref="K110:L110"/>
    <mergeCell ref="B107:E107"/>
    <mergeCell ref="F107:G107"/>
    <mergeCell ref="I107:J107"/>
    <mergeCell ref="K107:L107"/>
    <mergeCell ref="B108:E108"/>
    <mergeCell ref="F108:G108"/>
    <mergeCell ref="I108:J108"/>
    <mergeCell ref="K108:L108"/>
    <mergeCell ref="B105:E105"/>
    <mergeCell ref="F105:G105"/>
    <mergeCell ref="I105:J105"/>
    <mergeCell ref="K105:L105"/>
    <mergeCell ref="B106:E106"/>
    <mergeCell ref="F106:G106"/>
    <mergeCell ref="I106:J106"/>
    <mergeCell ref="K106:L106"/>
    <mergeCell ref="B103:E103"/>
    <mergeCell ref="F103:G103"/>
    <mergeCell ref="I103:J103"/>
    <mergeCell ref="K103:L103"/>
    <mergeCell ref="B104:E104"/>
    <mergeCell ref="F104:G104"/>
    <mergeCell ref="I104:J104"/>
    <mergeCell ref="K104:L104"/>
    <mergeCell ref="B100:E100"/>
    <mergeCell ref="F100:G100"/>
    <mergeCell ref="I100:J100"/>
    <mergeCell ref="K100:L100"/>
    <mergeCell ref="B101:N101"/>
    <mergeCell ref="B102:E102"/>
    <mergeCell ref="F102:G102"/>
    <mergeCell ref="I102:J102"/>
    <mergeCell ref="K102:L102"/>
    <mergeCell ref="B98:E98"/>
    <mergeCell ref="F98:G98"/>
    <mergeCell ref="I98:J98"/>
    <mergeCell ref="K98:L98"/>
    <mergeCell ref="B99:E99"/>
    <mergeCell ref="F99:G99"/>
    <mergeCell ref="I99:J99"/>
    <mergeCell ref="K99:L99"/>
    <mergeCell ref="B96:E96"/>
    <mergeCell ref="F96:G96"/>
    <mergeCell ref="I96:J96"/>
    <mergeCell ref="K96:L96"/>
    <mergeCell ref="B97:E97"/>
    <mergeCell ref="F97:G97"/>
    <mergeCell ref="I97:J97"/>
    <mergeCell ref="K97:L97"/>
    <mergeCell ref="B94:E94"/>
    <mergeCell ref="F94:G94"/>
    <mergeCell ref="I94:J94"/>
    <mergeCell ref="K94:L94"/>
    <mergeCell ref="B95:E95"/>
    <mergeCell ref="F95:G95"/>
    <mergeCell ref="I95:J95"/>
    <mergeCell ref="K95:L95"/>
    <mergeCell ref="B92:E92"/>
    <mergeCell ref="F92:G92"/>
    <mergeCell ref="I92:J92"/>
    <mergeCell ref="K92:L92"/>
    <mergeCell ref="B93:E93"/>
    <mergeCell ref="F93:G93"/>
    <mergeCell ref="I93:J93"/>
    <mergeCell ref="K93:L93"/>
    <mergeCell ref="B90:E90"/>
    <mergeCell ref="F90:G90"/>
    <mergeCell ref="I90:J90"/>
    <mergeCell ref="K90:L90"/>
    <mergeCell ref="B91:E91"/>
    <mergeCell ref="F91:G91"/>
    <mergeCell ref="I91:J91"/>
    <mergeCell ref="K91:L91"/>
    <mergeCell ref="B88:E88"/>
    <mergeCell ref="F88:G88"/>
    <mergeCell ref="I88:J88"/>
    <mergeCell ref="K88:L88"/>
    <mergeCell ref="B89:E89"/>
    <mergeCell ref="F89:G89"/>
    <mergeCell ref="I89:J89"/>
    <mergeCell ref="K89:L89"/>
    <mergeCell ref="B86:E86"/>
    <mergeCell ref="F86:G86"/>
    <mergeCell ref="I86:J86"/>
    <mergeCell ref="K86:L86"/>
    <mergeCell ref="B87:E87"/>
    <mergeCell ref="F87:G87"/>
    <mergeCell ref="I87:J87"/>
    <mergeCell ref="K87:L87"/>
    <mergeCell ref="B84:E84"/>
    <mergeCell ref="F84:G84"/>
    <mergeCell ref="I84:J84"/>
    <mergeCell ref="K84:L84"/>
    <mergeCell ref="B85:E85"/>
    <mergeCell ref="F85:G85"/>
    <mergeCell ref="I85:J85"/>
    <mergeCell ref="K85:L85"/>
    <mergeCell ref="B82:E82"/>
    <mergeCell ref="F82:G82"/>
    <mergeCell ref="I82:J82"/>
    <mergeCell ref="K82:L82"/>
    <mergeCell ref="B83:E83"/>
    <mergeCell ref="F83:G83"/>
    <mergeCell ref="I83:J83"/>
    <mergeCell ref="K83:L83"/>
    <mergeCell ref="B80:E80"/>
    <mergeCell ref="F80:G80"/>
    <mergeCell ref="I80:J80"/>
    <mergeCell ref="K80:L80"/>
    <mergeCell ref="B81:E81"/>
    <mergeCell ref="F81:G81"/>
    <mergeCell ref="I81:J81"/>
    <mergeCell ref="K81:L81"/>
    <mergeCell ref="B78:E78"/>
    <mergeCell ref="F78:G78"/>
    <mergeCell ref="I78:J78"/>
    <mergeCell ref="K78:L78"/>
    <mergeCell ref="B79:E79"/>
    <mergeCell ref="F79:G79"/>
    <mergeCell ref="I79:J79"/>
    <mergeCell ref="K79:L79"/>
    <mergeCell ref="B76:E76"/>
    <mergeCell ref="F76:G76"/>
    <mergeCell ref="I76:J76"/>
    <mergeCell ref="K76:L76"/>
    <mergeCell ref="B77:E77"/>
    <mergeCell ref="F77:G77"/>
    <mergeCell ref="I77:J77"/>
    <mergeCell ref="K77:L77"/>
    <mergeCell ref="B74:E74"/>
    <mergeCell ref="F74:G74"/>
    <mergeCell ref="I74:J74"/>
    <mergeCell ref="K74:L74"/>
    <mergeCell ref="B75:E75"/>
    <mergeCell ref="F75:G75"/>
    <mergeCell ref="I75:J75"/>
    <mergeCell ref="K75:L75"/>
    <mergeCell ref="B72:E72"/>
    <mergeCell ref="F72:G72"/>
    <mergeCell ref="I72:J72"/>
    <mergeCell ref="K72:L72"/>
    <mergeCell ref="B73:E73"/>
    <mergeCell ref="F73:G73"/>
    <mergeCell ref="I73:J73"/>
    <mergeCell ref="K73:L73"/>
    <mergeCell ref="B69:N69"/>
    <mergeCell ref="B70:E70"/>
    <mergeCell ref="F70:G70"/>
    <mergeCell ref="I70:J70"/>
    <mergeCell ref="K70:L70"/>
    <mergeCell ref="B71:E71"/>
    <mergeCell ref="F71:G71"/>
    <mergeCell ref="I71:J71"/>
    <mergeCell ref="K71:L71"/>
    <mergeCell ref="B67:E67"/>
    <mergeCell ref="F67:G67"/>
    <mergeCell ref="I67:J67"/>
    <mergeCell ref="K67:L67"/>
    <mergeCell ref="B68:E68"/>
    <mergeCell ref="F68:G68"/>
    <mergeCell ref="I68:J68"/>
    <mergeCell ref="K68:L68"/>
    <mergeCell ref="B65:E65"/>
    <mergeCell ref="F65:G65"/>
    <mergeCell ref="I65:J65"/>
    <mergeCell ref="K65:L65"/>
    <mergeCell ref="B66:E66"/>
    <mergeCell ref="F66:G66"/>
    <mergeCell ref="I66:J66"/>
    <mergeCell ref="K66:L66"/>
    <mergeCell ref="B63:E63"/>
    <mergeCell ref="F63:G63"/>
    <mergeCell ref="I63:J63"/>
    <mergeCell ref="K63:L63"/>
    <mergeCell ref="B64:E64"/>
    <mergeCell ref="F64:G64"/>
    <mergeCell ref="I64:J64"/>
    <mergeCell ref="K64:L64"/>
    <mergeCell ref="B61:E61"/>
    <mergeCell ref="F61:G61"/>
    <mergeCell ref="I61:J61"/>
    <mergeCell ref="K61:L61"/>
    <mergeCell ref="B62:E62"/>
    <mergeCell ref="F62:G62"/>
    <mergeCell ref="I62:J62"/>
    <mergeCell ref="K62:L62"/>
    <mergeCell ref="B59:E59"/>
    <mergeCell ref="F59:G59"/>
    <mergeCell ref="I59:J59"/>
    <mergeCell ref="K59:L59"/>
    <mergeCell ref="B60:E60"/>
    <mergeCell ref="F60:G60"/>
    <mergeCell ref="I60:J60"/>
    <mergeCell ref="K60:L60"/>
    <mergeCell ref="B57:E57"/>
    <mergeCell ref="F57:G57"/>
    <mergeCell ref="I57:J57"/>
    <mergeCell ref="K57:L57"/>
    <mergeCell ref="B58:E58"/>
    <mergeCell ref="F58:G58"/>
    <mergeCell ref="I58:J58"/>
    <mergeCell ref="K58:L58"/>
    <mergeCell ref="B55:E55"/>
    <mergeCell ref="F55:G55"/>
    <mergeCell ref="I55:J55"/>
    <mergeCell ref="K55:L55"/>
    <mergeCell ref="B56:E56"/>
    <mergeCell ref="F56:G56"/>
    <mergeCell ref="I56:J56"/>
    <mergeCell ref="K56:L56"/>
    <mergeCell ref="B53:E53"/>
    <mergeCell ref="F53:G53"/>
    <mergeCell ref="I53:J53"/>
    <mergeCell ref="K53:L53"/>
    <mergeCell ref="B54:E54"/>
    <mergeCell ref="F54:G54"/>
    <mergeCell ref="I54:J54"/>
    <mergeCell ref="K54:L54"/>
    <mergeCell ref="I51:J51"/>
    <mergeCell ref="K51:L51"/>
    <mergeCell ref="B52:E52"/>
    <mergeCell ref="F52:G52"/>
    <mergeCell ref="I52:J52"/>
    <mergeCell ref="K52:L52"/>
    <mergeCell ref="I49:J49"/>
    <mergeCell ref="K49:L49"/>
    <mergeCell ref="B50:E50"/>
    <mergeCell ref="F50:G50"/>
    <mergeCell ref="I50:J50"/>
    <mergeCell ref="K50:L50"/>
    <mergeCell ref="B47:E47"/>
    <mergeCell ref="F47:G47"/>
    <mergeCell ref="I47:J47"/>
    <mergeCell ref="K47:L47"/>
    <mergeCell ref="B48:E48"/>
    <mergeCell ref="F48:G48"/>
    <mergeCell ref="I48:J48"/>
    <mergeCell ref="K48:L48"/>
    <mergeCell ref="B45:E45"/>
    <mergeCell ref="F45:G45"/>
    <mergeCell ref="I45:J45"/>
    <mergeCell ref="K45:L45"/>
    <mergeCell ref="B46:E46"/>
    <mergeCell ref="F46:G46"/>
    <mergeCell ref="I46:J46"/>
    <mergeCell ref="K46:L46"/>
    <mergeCell ref="B43:E43"/>
    <mergeCell ref="F43:G43"/>
    <mergeCell ref="I43:J43"/>
    <mergeCell ref="K43:L43"/>
    <mergeCell ref="B44:E44"/>
    <mergeCell ref="F44:G44"/>
    <mergeCell ref="I44:J44"/>
    <mergeCell ref="K44:L44"/>
    <mergeCell ref="B41:E41"/>
    <mergeCell ref="F41:G41"/>
    <mergeCell ref="I41:J41"/>
    <mergeCell ref="K41:L41"/>
    <mergeCell ref="B42:E42"/>
    <mergeCell ref="F42:G42"/>
    <mergeCell ref="I42:J42"/>
    <mergeCell ref="K42:L42"/>
    <mergeCell ref="B39:E39"/>
    <mergeCell ref="F39:G39"/>
    <mergeCell ref="I39:J39"/>
    <mergeCell ref="K39:L39"/>
    <mergeCell ref="B40:E40"/>
    <mergeCell ref="F40:G40"/>
    <mergeCell ref="I40:J40"/>
    <mergeCell ref="K40:L40"/>
    <mergeCell ref="B36:E36"/>
    <mergeCell ref="F36:G36"/>
    <mergeCell ref="I36:J36"/>
    <mergeCell ref="K36:L36"/>
    <mergeCell ref="B37:N37"/>
    <mergeCell ref="B38:E38"/>
    <mergeCell ref="F38:G38"/>
    <mergeCell ref="I38:J38"/>
    <mergeCell ref="K38:L38"/>
    <mergeCell ref="B34:E34"/>
    <mergeCell ref="F34:G34"/>
    <mergeCell ref="I34:J34"/>
    <mergeCell ref="K34:L34"/>
    <mergeCell ref="B35:E35"/>
    <mergeCell ref="F35:G35"/>
    <mergeCell ref="I35:J35"/>
    <mergeCell ref="K35:L35"/>
    <mergeCell ref="B32:E32"/>
    <mergeCell ref="F32:G32"/>
    <mergeCell ref="I32:J32"/>
    <mergeCell ref="K32:L32"/>
    <mergeCell ref="B33:E33"/>
    <mergeCell ref="F33:G33"/>
    <mergeCell ref="I33:J33"/>
    <mergeCell ref="K33:L33"/>
    <mergeCell ref="B30:E30"/>
    <mergeCell ref="F30:G30"/>
    <mergeCell ref="I30:J30"/>
    <mergeCell ref="K30:L30"/>
    <mergeCell ref="B31:E31"/>
    <mergeCell ref="F31:G31"/>
    <mergeCell ref="I31:J31"/>
    <mergeCell ref="K31:L31"/>
    <mergeCell ref="B28:E28"/>
    <mergeCell ref="F28:G28"/>
    <mergeCell ref="I28:J28"/>
    <mergeCell ref="K28:L28"/>
    <mergeCell ref="B29:E29"/>
    <mergeCell ref="F29:G29"/>
    <mergeCell ref="I29:J29"/>
    <mergeCell ref="K29:L29"/>
    <mergeCell ref="B26:E26"/>
    <mergeCell ref="F26:G26"/>
    <mergeCell ref="I26:J26"/>
    <mergeCell ref="K26:L26"/>
    <mergeCell ref="B27:E27"/>
    <mergeCell ref="F27:G27"/>
    <mergeCell ref="I27:J27"/>
    <mergeCell ref="K27:L27"/>
    <mergeCell ref="B24:E24"/>
    <mergeCell ref="F24:G24"/>
    <mergeCell ref="I24:J24"/>
    <mergeCell ref="K24:L24"/>
    <mergeCell ref="B25:E25"/>
    <mergeCell ref="F25:G25"/>
    <mergeCell ref="I25:J25"/>
    <mergeCell ref="K25:L25"/>
    <mergeCell ref="B22:E22"/>
    <mergeCell ref="F22:G22"/>
    <mergeCell ref="I22:J22"/>
    <mergeCell ref="K22:L22"/>
    <mergeCell ref="B23:E23"/>
    <mergeCell ref="F23:G23"/>
    <mergeCell ref="I23:J23"/>
    <mergeCell ref="K23:L23"/>
    <mergeCell ref="B20:E20"/>
    <mergeCell ref="F20:G20"/>
    <mergeCell ref="I20:J20"/>
    <mergeCell ref="K20:L20"/>
    <mergeCell ref="B21:E21"/>
    <mergeCell ref="F21:G21"/>
    <mergeCell ref="I21:J21"/>
    <mergeCell ref="K21:L21"/>
    <mergeCell ref="B18:E18"/>
    <mergeCell ref="F18:G18"/>
    <mergeCell ref="I18:J18"/>
    <mergeCell ref="K18:L18"/>
    <mergeCell ref="B19:E19"/>
    <mergeCell ref="F19:G19"/>
    <mergeCell ref="I19:J19"/>
    <mergeCell ref="K19:L19"/>
    <mergeCell ref="B16:E16"/>
    <mergeCell ref="F16:G16"/>
    <mergeCell ref="I16:J16"/>
    <mergeCell ref="K16:L16"/>
    <mergeCell ref="B17:E17"/>
    <mergeCell ref="F17:G17"/>
    <mergeCell ref="I17:J17"/>
    <mergeCell ref="K17:L17"/>
    <mergeCell ref="F14:G14"/>
    <mergeCell ref="I14:J14"/>
    <mergeCell ref="K14:L14"/>
    <mergeCell ref="B15:E15"/>
    <mergeCell ref="F15:G15"/>
    <mergeCell ref="I15:J15"/>
    <mergeCell ref="K15:L15"/>
    <mergeCell ref="B12:E12"/>
    <mergeCell ref="F12:G12"/>
    <mergeCell ref="I12:J12"/>
    <mergeCell ref="K12:L12"/>
    <mergeCell ref="B13:E13"/>
    <mergeCell ref="F13:G13"/>
    <mergeCell ref="I13:J13"/>
    <mergeCell ref="K13:L13"/>
    <mergeCell ref="B10:E10"/>
    <mergeCell ref="F10:G10"/>
    <mergeCell ref="I10:J10"/>
    <mergeCell ref="K10:L10"/>
    <mergeCell ref="B11:E11"/>
    <mergeCell ref="F11:G11"/>
    <mergeCell ref="I11:J11"/>
    <mergeCell ref="K11:L11"/>
    <mergeCell ref="B3:B4"/>
    <mergeCell ref="C3:N3"/>
    <mergeCell ref="E4:F4"/>
    <mergeCell ref="G4:I4"/>
    <mergeCell ref="J4:K4"/>
    <mergeCell ref="L4:N4"/>
    <mergeCell ref="B179:E179"/>
    <mergeCell ref="F179:G179"/>
    <mergeCell ref="B181:E181"/>
    <mergeCell ref="F181:G181"/>
    <mergeCell ref="B49:E49"/>
    <mergeCell ref="F49:G49"/>
    <mergeCell ref="B51:E51"/>
    <mergeCell ref="F51:G51"/>
    <mergeCell ref="B8:E8"/>
    <mergeCell ref="F8:G8"/>
    <mergeCell ref="I8:J8"/>
    <mergeCell ref="K8:L8"/>
    <mergeCell ref="B9:E9"/>
    <mergeCell ref="F9:G9"/>
    <mergeCell ref="I9:J9"/>
    <mergeCell ref="K9:L9"/>
    <mergeCell ref="B5:N5"/>
    <mergeCell ref="B6:E6"/>
    <mergeCell ref="F6:G6"/>
    <mergeCell ref="I6:J6"/>
    <mergeCell ref="K6:L6"/>
    <mergeCell ref="B7:E7"/>
    <mergeCell ref="F7:G7"/>
    <mergeCell ref="I7:J7"/>
    <mergeCell ref="K7:L7"/>
    <mergeCell ref="B14:E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1F534-8848-4572-B186-14AE2804397D}">
  <dimension ref="A1:L83"/>
  <sheetViews>
    <sheetView workbookViewId="0"/>
  </sheetViews>
  <sheetFormatPr defaultRowHeight="14.5" x14ac:dyDescent="0.35"/>
  <sheetData>
    <row r="1" spans="1:12" x14ac:dyDescent="0.35">
      <c r="A1" s="37" t="s">
        <v>454</v>
      </c>
    </row>
    <row r="5" spans="1:12" ht="29" x14ac:dyDescent="0.35">
      <c r="A5" s="32" t="s">
        <v>344</v>
      </c>
      <c r="B5" s="8">
        <v>4415253</v>
      </c>
      <c r="C5" s="32" t="s">
        <v>345</v>
      </c>
      <c r="D5" s="8">
        <v>14</v>
      </c>
      <c r="E5" s="32" t="s">
        <v>346</v>
      </c>
      <c r="F5" s="8">
        <v>5</v>
      </c>
      <c r="G5" s="32" t="s">
        <v>347</v>
      </c>
      <c r="H5" s="8">
        <v>14</v>
      </c>
      <c r="I5" s="32" t="s">
        <v>348</v>
      </c>
      <c r="J5" s="8">
        <v>0</v>
      </c>
      <c r="K5" s="32" t="s">
        <v>349</v>
      </c>
      <c r="L5" s="8" t="s">
        <v>350</v>
      </c>
    </row>
    <row r="7" spans="1:12" x14ac:dyDescent="0.35">
      <c r="A7" s="6" t="s">
        <v>351</v>
      </c>
      <c r="B7" s="7" t="s">
        <v>352</v>
      </c>
      <c r="C7" s="7" t="s">
        <v>353</v>
      </c>
      <c r="D7" s="7" t="s">
        <v>354</v>
      </c>
      <c r="E7" s="7" t="s">
        <v>355</v>
      </c>
      <c r="F7" s="7" t="s">
        <v>356</v>
      </c>
      <c r="G7" s="7" t="s">
        <v>357</v>
      </c>
    </row>
    <row r="8" spans="1:12" x14ac:dyDescent="0.35">
      <c r="A8" s="7" t="s">
        <v>358</v>
      </c>
      <c r="B8" s="6">
        <v>3</v>
      </c>
      <c r="C8" s="6">
        <v>2</v>
      </c>
      <c r="D8" s="6">
        <v>2</v>
      </c>
      <c r="E8" s="6">
        <v>2</v>
      </c>
      <c r="F8" s="6">
        <v>2</v>
      </c>
      <c r="G8" s="6">
        <v>1000</v>
      </c>
    </row>
    <row r="9" spans="1:12" x14ac:dyDescent="0.35">
      <c r="A9" s="7" t="s">
        <v>359</v>
      </c>
      <c r="B9" s="6">
        <v>9</v>
      </c>
      <c r="C9" s="6">
        <v>7</v>
      </c>
      <c r="D9" s="6">
        <v>7</v>
      </c>
      <c r="E9" s="6">
        <v>7</v>
      </c>
      <c r="F9" s="6">
        <v>6</v>
      </c>
      <c r="G9" s="6">
        <v>1000</v>
      </c>
    </row>
    <row r="10" spans="1:12" x14ac:dyDescent="0.35">
      <c r="A10" s="7" t="s">
        <v>360</v>
      </c>
      <c r="B10" s="6">
        <v>7</v>
      </c>
      <c r="C10" s="6">
        <v>8</v>
      </c>
      <c r="D10" s="6">
        <v>8</v>
      </c>
      <c r="E10" s="6">
        <v>9</v>
      </c>
      <c r="F10" s="6">
        <v>8</v>
      </c>
      <c r="G10" s="6">
        <v>1000</v>
      </c>
    </row>
    <row r="11" spans="1:12" x14ac:dyDescent="0.35">
      <c r="A11" s="7" t="s">
        <v>361</v>
      </c>
      <c r="B11" s="6">
        <v>14</v>
      </c>
      <c r="C11" s="6">
        <v>14</v>
      </c>
      <c r="D11" s="6">
        <v>14</v>
      </c>
      <c r="E11" s="6">
        <v>14</v>
      </c>
      <c r="F11" s="6">
        <v>14</v>
      </c>
      <c r="G11" s="6">
        <v>1000</v>
      </c>
    </row>
    <row r="12" spans="1:12" x14ac:dyDescent="0.35">
      <c r="A12" s="7" t="s">
        <v>362</v>
      </c>
      <c r="B12" s="6">
        <v>13</v>
      </c>
      <c r="C12" s="6">
        <v>13</v>
      </c>
      <c r="D12" s="6">
        <v>13</v>
      </c>
      <c r="E12" s="6">
        <v>13</v>
      </c>
      <c r="F12" s="6">
        <v>10</v>
      </c>
      <c r="G12" s="6">
        <v>1000</v>
      </c>
    </row>
    <row r="13" spans="1:12" x14ac:dyDescent="0.35">
      <c r="A13" s="7" t="s">
        <v>363</v>
      </c>
      <c r="B13" s="6">
        <v>4</v>
      </c>
      <c r="C13" s="6">
        <v>5</v>
      </c>
      <c r="D13" s="6">
        <v>5</v>
      </c>
      <c r="E13" s="6">
        <v>8</v>
      </c>
      <c r="F13" s="6">
        <v>5</v>
      </c>
      <c r="G13" s="6">
        <v>1000</v>
      </c>
    </row>
    <row r="14" spans="1:12" x14ac:dyDescent="0.35">
      <c r="A14" s="7" t="s">
        <v>364</v>
      </c>
      <c r="B14" s="6">
        <v>10</v>
      </c>
      <c r="C14" s="6">
        <v>9</v>
      </c>
      <c r="D14" s="6">
        <v>9</v>
      </c>
      <c r="E14" s="6">
        <v>10</v>
      </c>
      <c r="F14" s="6">
        <v>12</v>
      </c>
      <c r="G14" s="6">
        <v>1000</v>
      </c>
    </row>
    <row r="15" spans="1:12" x14ac:dyDescent="0.35">
      <c r="A15" s="7" t="s">
        <v>365</v>
      </c>
      <c r="B15" s="6">
        <v>11</v>
      </c>
      <c r="C15" s="6">
        <v>11</v>
      </c>
      <c r="D15" s="6">
        <v>11</v>
      </c>
      <c r="E15" s="6">
        <v>11</v>
      </c>
      <c r="F15" s="6">
        <v>13</v>
      </c>
      <c r="G15" s="6">
        <v>1000</v>
      </c>
    </row>
    <row r="16" spans="1:12" x14ac:dyDescent="0.35">
      <c r="A16" s="7" t="s">
        <v>366</v>
      </c>
      <c r="B16" s="6">
        <v>12</v>
      </c>
      <c r="C16" s="6">
        <v>12</v>
      </c>
      <c r="D16" s="6">
        <v>12</v>
      </c>
      <c r="E16" s="6">
        <v>12</v>
      </c>
      <c r="F16" s="6">
        <v>11</v>
      </c>
      <c r="G16" s="6">
        <v>1000</v>
      </c>
    </row>
    <row r="17" spans="1:7" x14ac:dyDescent="0.35">
      <c r="A17" s="7" t="s">
        <v>367</v>
      </c>
      <c r="B17" s="6">
        <v>6</v>
      </c>
      <c r="C17" s="6">
        <v>3</v>
      </c>
      <c r="D17" s="6">
        <v>3</v>
      </c>
      <c r="E17" s="6">
        <v>4</v>
      </c>
      <c r="F17" s="6">
        <v>9</v>
      </c>
      <c r="G17" s="6">
        <v>1000</v>
      </c>
    </row>
    <row r="18" spans="1:7" x14ac:dyDescent="0.35">
      <c r="A18" s="7" t="s">
        <v>368</v>
      </c>
      <c r="B18" s="6">
        <v>1</v>
      </c>
      <c r="C18" s="6">
        <v>1</v>
      </c>
      <c r="D18" s="6">
        <v>1</v>
      </c>
      <c r="E18" s="6">
        <v>1</v>
      </c>
      <c r="F18" s="6">
        <v>3</v>
      </c>
      <c r="G18" s="6">
        <v>1000</v>
      </c>
    </row>
    <row r="19" spans="1:7" x14ac:dyDescent="0.35">
      <c r="A19" s="7" t="s">
        <v>369</v>
      </c>
      <c r="B19" s="6">
        <v>2</v>
      </c>
      <c r="C19" s="6">
        <v>6</v>
      </c>
      <c r="D19" s="6">
        <v>6</v>
      </c>
      <c r="E19" s="6">
        <v>6</v>
      </c>
      <c r="F19" s="6">
        <v>1</v>
      </c>
      <c r="G19" s="6">
        <v>1000</v>
      </c>
    </row>
    <row r="20" spans="1:7" x14ac:dyDescent="0.35">
      <c r="A20" s="7" t="s">
        <v>370</v>
      </c>
      <c r="B20" s="6">
        <v>5</v>
      </c>
      <c r="C20" s="6">
        <v>4</v>
      </c>
      <c r="D20" s="6">
        <v>4</v>
      </c>
      <c r="E20" s="6">
        <v>3</v>
      </c>
      <c r="F20" s="6">
        <v>4</v>
      </c>
      <c r="G20" s="6">
        <v>1000</v>
      </c>
    </row>
    <row r="21" spans="1:7" x14ac:dyDescent="0.35">
      <c r="A21" s="7" t="s">
        <v>371</v>
      </c>
      <c r="B21" s="6">
        <v>8</v>
      </c>
      <c r="C21" s="6">
        <v>10</v>
      </c>
      <c r="D21" s="6">
        <v>10</v>
      </c>
      <c r="E21" s="6">
        <v>5</v>
      </c>
      <c r="F21" s="6">
        <v>7</v>
      </c>
      <c r="G21" s="6">
        <v>1000</v>
      </c>
    </row>
    <row r="23" spans="1:7" ht="29" x14ac:dyDescent="0.35">
      <c r="A23" s="6" t="s">
        <v>372</v>
      </c>
      <c r="B23" s="7" t="s">
        <v>352</v>
      </c>
      <c r="C23" s="7" t="s">
        <v>353</v>
      </c>
      <c r="D23" s="7" t="s">
        <v>354</v>
      </c>
      <c r="E23" s="7" t="s">
        <v>355</v>
      </c>
      <c r="F23" s="7" t="s">
        <v>356</v>
      </c>
    </row>
    <row r="24" spans="1:7" ht="43.5" x14ac:dyDescent="0.35">
      <c r="A24" s="7" t="s">
        <v>373</v>
      </c>
      <c r="B24" s="6" t="s">
        <v>374</v>
      </c>
      <c r="C24" s="6" t="s">
        <v>375</v>
      </c>
      <c r="D24" s="6" t="s">
        <v>375</v>
      </c>
      <c r="E24" s="6" t="s">
        <v>375</v>
      </c>
      <c r="F24" s="6" t="s">
        <v>376</v>
      </c>
    </row>
    <row r="25" spans="1:7" ht="43.5" x14ac:dyDescent="0.35">
      <c r="A25" s="7" t="s">
        <v>377</v>
      </c>
      <c r="B25" s="6" t="s">
        <v>378</v>
      </c>
      <c r="C25" s="6" t="s">
        <v>379</v>
      </c>
      <c r="D25" s="6" t="s">
        <v>379</v>
      </c>
      <c r="E25" s="6" t="s">
        <v>379</v>
      </c>
      <c r="F25" s="6" t="s">
        <v>380</v>
      </c>
    </row>
    <row r="26" spans="1:7" ht="43.5" x14ac:dyDescent="0.35">
      <c r="A26" s="7" t="s">
        <v>381</v>
      </c>
      <c r="B26" s="6" t="s">
        <v>382</v>
      </c>
      <c r="C26" s="6" t="s">
        <v>383</v>
      </c>
      <c r="D26" s="6" t="s">
        <v>383</v>
      </c>
      <c r="E26" s="6" t="s">
        <v>383</v>
      </c>
      <c r="F26" s="6" t="s">
        <v>383</v>
      </c>
    </row>
    <row r="27" spans="1:7" ht="43.5" x14ac:dyDescent="0.35">
      <c r="A27" s="7" t="s">
        <v>384</v>
      </c>
      <c r="B27" s="6" t="s">
        <v>385</v>
      </c>
      <c r="C27" s="6" t="s">
        <v>386</v>
      </c>
      <c r="D27" s="6" t="s">
        <v>386</v>
      </c>
      <c r="E27" s="6" t="s">
        <v>386</v>
      </c>
      <c r="F27" s="6" t="s">
        <v>386</v>
      </c>
    </row>
    <row r="28" spans="1:7" ht="43.5" x14ac:dyDescent="0.35">
      <c r="A28" s="7" t="s">
        <v>387</v>
      </c>
      <c r="B28" s="6" t="s">
        <v>388</v>
      </c>
      <c r="C28" s="6" t="s">
        <v>389</v>
      </c>
      <c r="D28" s="6" t="s">
        <v>389</v>
      </c>
      <c r="E28" s="6" t="s">
        <v>389</v>
      </c>
      <c r="F28" s="6" t="s">
        <v>389</v>
      </c>
    </row>
    <row r="29" spans="1:7" ht="43.5" x14ac:dyDescent="0.35">
      <c r="A29" s="7" t="s">
        <v>390</v>
      </c>
      <c r="B29" s="6" t="s">
        <v>391</v>
      </c>
      <c r="C29" s="6" t="s">
        <v>392</v>
      </c>
      <c r="D29" s="6" t="s">
        <v>392</v>
      </c>
      <c r="E29" s="6" t="s">
        <v>392</v>
      </c>
      <c r="F29" s="6" t="s">
        <v>392</v>
      </c>
    </row>
    <row r="30" spans="1:7" ht="43.5" x14ac:dyDescent="0.35">
      <c r="A30" s="7" t="s">
        <v>393</v>
      </c>
      <c r="B30" s="6" t="s">
        <v>394</v>
      </c>
      <c r="C30" s="6" t="s">
        <v>395</v>
      </c>
      <c r="D30" s="6" t="s">
        <v>395</v>
      </c>
      <c r="E30" s="6" t="s">
        <v>395</v>
      </c>
      <c r="F30" s="6" t="s">
        <v>395</v>
      </c>
    </row>
    <row r="31" spans="1:7" ht="43.5" x14ac:dyDescent="0.35">
      <c r="A31" s="7" t="s">
        <v>396</v>
      </c>
      <c r="B31" s="6" t="s">
        <v>397</v>
      </c>
      <c r="C31" s="6" t="s">
        <v>398</v>
      </c>
      <c r="D31" s="6" t="s">
        <v>398</v>
      </c>
      <c r="E31" s="6" t="s">
        <v>398</v>
      </c>
      <c r="F31" s="6" t="s">
        <v>398</v>
      </c>
    </row>
    <row r="32" spans="1:7" ht="43.5" x14ac:dyDescent="0.35">
      <c r="A32" s="7" t="s">
        <v>399</v>
      </c>
      <c r="B32" s="6" t="s">
        <v>400</v>
      </c>
      <c r="C32" s="6" t="s">
        <v>401</v>
      </c>
      <c r="D32" s="6" t="s">
        <v>401</v>
      </c>
      <c r="E32" s="6" t="s">
        <v>401</v>
      </c>
      <c r="F32" s="6" t="s">
        <v>401</v>
      </c>
    </row>
    <row r="33" spans="1:6" ht="43.5" x14ac:dyDescent="0.35">
      <c r="A33" s="7" t="s">
        <v>402</v>
      </c>
      <c r="B33" s="6" t="s">
        <v>403</v>
      </c>
      <c r="C33" s="6" t="s">
        <v>404</v>
      </c>
      <c r="D33" s="6" t="s">
        <v>404</v>
      </c>
      <c r="E33" s="6" t="s">
        <v>404</v>
      </c>
      <c r="F33" s="6" t="s">
        <v>404</v>
      </c>
    </row>
    <row r="34" spans="1:6" ht="43.5" x14ac:dyDescent="0.35">
      <c r="A34" s="7" t="s">
        <v>405</v>
      </c>
      <c r="B34" s="6" t="s">
        <v>406</v>
      </c>
      <c r="C34" s="6" t="s">
        <v>407</v>
      </c>
      <c r="D34" s="6" t="s">
        <v>407</v>
      </c>
      <c r="E34" s="6" t="s">
        <v>407</v>
      </c>
      <c r="F34" s="6" t="s">
        <v>407</v>
      </c>
    </row>
    <row r="35" spans="1:6" ht="43.5" x14ac:dyDescent="0.35">
      <c r="A35" s="7" t="s">
        <v>408</v>
      </c>
      <c r="B35" s="6" t="s">
        <v>409</v>
      </c>
      <c r="C35" s="6" t="s">
        <v>410</v>
      </c>
      <c r="D35" s="6" t="s">
        <v>410</v>
      </c>
      <c r="E35" s="6" t="s">
        <v>410</v>
      </c>
      <c r="F35" s="6" t="s">
        <v>410</v>
      </c>
    </row>
    <row r="36" spans="1:6" ht="43.5" x14ac:dyDescent="0.35">
      <c r="A36" s="7" t="s">
        <v>411</v>
      </c>
      <c r="B36" s="6" t="s">
        <v>412</v>
      </c>
      <c r="C36" s="6" t="s">
        <v>413</v>
      </c>
      <c r="D36" s="6" t="s">
        <v>413</v>
      </c>
      <c r="E36" s="6" t="s">
        <v>413</v>
      </c>
      <c r="F36" s="6" t="s">
        <v>413</v>
      </c>
    </row>
    <row r="37" spans="1:6" ht="43.5" x14ac:dyDescent="0.35">
      <c r="A37" s="7" t="s">
        <v>414</v>
      </c>
      <c r="B37" s="6" t="s">
        <v>415</v>
      </c>
      <c r="C37" s="6" t="s">
        <v>416</v>
      </c>
      <c r="D37" s="6" t="s">
        <v>416</v>
      </c>
      <c r="E37" s="6" t="s">
        <v>416</v>
      </c>
      <c r="F37" s="6" t="s">
        <v>416</v>
      </c>
    </row>
    <row r="39" spans="1:6" ht="29" x14ac:dyDescent="0.35">
      <c r="A39" s="6" t="s">
        <v>417</v>
      </c>
      <c r="B39" s="7" t="s">
        <v>352</v>
      </c>
      <c r="C39" s="7" t="s">
        <v>353</v>
      </c>
      <c r="D39" s="7" t="s">
        <v>354</v>
      </c>
      <c r="E39" s="7" t="s">
        <v>355</v>
      </c>
      <c r="F39" s="7" t="s">
        <v>356</v>
      </c>
    </row>
    <row r="40" spans="1:6" x14ac:dyDescent="0.35">
      <c r="A40" s="7" t="s">
        <v>373</v>
      </c>
      <c r="B40" s="6" t="s">
        <v>418</v>
      </c>
      <c r="C40" s="6">
        <v>13</v>
      </c>
      <c r="D40" s="6">
        <v>13</v>
      </c>
      <c r="E40" s="6">
        <v>13</v>
      </c>
      <c r="F40" s="6">
        <v>20</v>
      </c>
    </row>
    <row r="41" spans="1:6" x14ac:dyDescent="0.35">
      <c r="A41" s="7" t="s">
        <v>377</v>
      </c>
      <c r="B41" s="6" t="s">
        <v>419</v>
      </c>
      <c r="C41" s="6">
        <v>12</v>
      </c>
      <c r="D41" s="6">
        <v>12</v>
      </c>
      <c r="E41" s="6">
        <v>12</v>
      </c>
      <c r="F41" s="6">
        <v>14</v>
      </c>
    </row>
    <row r="42" spans="1:6" x14ac:dyDescent="0.35">
      <c r="A42" s="7" t="s">
        <v>381</v>
      </c>
      <c r="B42" s="6" t="s">
        <v>420</v>
      </c>
      <c r="C42" s="6">
        <v>11</v>
      </c>
      <c r="D42" s="6">
        <v>11</v>
      </c>
      <c r="E42" s="6">
        <v>11</v>
      </c>
      <c r="F42" s="6">
        <v>11</v>
      </c>
    </row>
    <row r="43" spans="1:6" x14ac:dyDescent="0.35">
      <c r="A43" s="7" t="s">
        <v>384</v>
      </c>
      <c r="B43" s="6" t="s">
        <v>421</v>
      </c>
      <c r="C43" s="6">
        <v>10</v>
      </c>
      <c r="D43" s="6">
        <v>10</v>
      </c>
      <c r="E43" s="6">
        <v>10</v>
      </c>
      <c r="F43" s="6">
        <v>10</v>
      </c>
    </row>
    <row r="44" spans="1:6" x14ac:dyDescent="0.35">
      <c r="A44" s="7" t="s">
        <v>387</v>
      </c>
      <c r="B44" s="6" t="s">
        <v>422</v>
      </c>
      <c r="C44" s="6">
        <v>9</v>
      </c>
      <c r="D44" s="6">
        <v>9</v>
      </c>
      <c r="E44" s="6">
        <v>9</v>
      </c>
      <c r="F44" s="6">
        <v>9</v>
      </c>
    </row>
    <row r="45" spans="1:6" x14ac:dyDescent="0.35">
      <c r="A45" s="7" t="s">
        <v>390</v>
      </c>
      <c r="B45" s="6" t="s">
        <v>423</v>
      </c>
      <c r="C45" s="6">
        <v>8</v>
      </c>
      <c r="D45" s="6">
        <v>8</v>
      </c>
      <c r="E45" s="6">
        <v>8</v>
      </c>
      <c r="F45" s="6">
        <v>8</v>
      </c>
    </row>
    <row r="46" spans="1:6" x14ac:dyDescent="0.35">
      <c r="A46" s="7" t="s">
        <v>393</v>
      </c>
      <c r="B46" s="6" t="s">
        <v>424</v>
      </c>
      <c r="C46" s="6">
        <v>7</v>
      </c>
      <c r="D46" s="6">
        <v>7</v>
      </c>
      <c r="E46" s="6">
        <v>7</v>
      </c>
      <c r="F46" s="6">
        <v>7</v>
      </c>
    </row>
    <row r="47" spans="1:6" x14ac:dyDescent="0.35">
      <c r="A47" s="7" t="s">
        <v>396</v>
      </c>
      <c r="B47" s="6" t="s">
        <v>425</v>
      </c>
      <c r="C47" s="6">
        <v>6</v>
      </c>
      <c r="D47" s="6">
        <v>6</v>
      </c>
      <c r="E47" s="6">
        <v>6</v>
      </c>
      <c r="F47" s="6">
        <v>6</v>
      </c>
    </row>
    <row r="48" spans="1:6" x14ac:dyDescent="0.35">
      <c r="A48" s="7" t="s">
        <v>399</v>
      </c>
      <c r="B48" s="6" t="s">
        <v>426</v>
      </c>
      <c r="C48" s="6">
        <v>5</v>
      </c>
      <c r="D48" s="6">
        <v>5</v>
      </c>
      <c r="E48" s="6">
        <v>5</v>
      </c>
      <c r="F48" s="6">
        <v>5</v>
      </c>
    </row>
    <row r="49" spans="1:10" x14ac:dyDescent="0.35">
      <c r="A49" s="7" t="s">
        <v>402</v>
      </c>
      <c r="B49" s="6" t="s">
        <v>427</v>
      </c>
      <c r="C49" s="6">
        <v>4</v>
      </c>
      <c r="D49" s="6">
        <v>4</v>
      </c>
      <c r="E49" s="6">
        <v>4</v>
      </c>
      <c r="F49" s="6">
        <v>4</v>
      </c>
    </row>
    <row r="50" spans="1:10" x14ac:dyDescent="0.35">
      <c r="A50" s="7" t="s">
        <v>405</v>
      </c>
      <c r="B50" s="6" t="s">
        <v>428</v>
      </c>
      <c r="C50" s="6">
        <v>3</v>
      </c>
      <c r="D50" s="6">
        <v>3</v>
      </c>
      <c r="E50" s="6">
        <v>3</v>
      </c>
      <c r="F50" s="6">
        <v>3</v>
      </c>
    </row>
    <row r="51" spans="1:10" x14ac:dyDescent="0.35">
      <c r="A51" s="7" t="s">
        <v>408</v>
      </c>
      <c r="B51" s="6" t="s">
        <v>429</v>
      </c>
      <c r="C51" s="6">
        <v>2</v>
      </c>
      <c r="D51" s="6">
        <v>2</v>
      </c>
      <c r="E51" s="6">
        <v>2</v>
      </c>
      <c r="F51" s="6">
        <v>2</v>
      </c>
    </row>
    <row r="52" spans="1:10" x14ac:dyDescent="0.35">
      <c r="A52" s="7" t="s">
        <v>411</v>
      </c>
      <c r="B52" s="6" t="s">
        <v>430</v>
      </c>
      <c r="C52" s="6">
        <v>1</v>
      </c>
      <c r="D52" s="6">
        <v>1</v>
      </c>
      <c r="E52" s="6">
        <v>1</v>
      </c>
      <c r="F52" s="6">
        <v>1</v>
      </c>
    </row>
    <row r="53" spans="1:10" x14ac:dyDescent="0.35">
      <c r="A53" s="7" t="s">
        <v>414</v>
      </c>
      <c r="B53" s="6" t="s">
        <v>431</v>
      </c>
      <c r="C53" s="6">
        <v>0</v>
      </c>
      <c r="D53" s="6">
        <v>0</v>
      </c>
      <c r="E53" s="6">
        <v>0</v>
      </c>
      <c r="F53" s="6">
        <v>0</v>
      </c>
    </row>
    <row r="55" spans="1:10" ht="29" x14ac:dyDescent="0.35">
      <c r="A55" s="6" t="s">
        <v>432</v>
      </c>
      <c r="B55" s="7" t="s">
        <v>352</v>
      </c>
      <c r="C55" s="7" t="s">
        <v>353</v>
      </c>
      <c r="D55" s="7" t="s">
        <v>354</v>
      </c>
      <c r="E55" s="7" t="s">
        <v>355</v>
      </c>
      <c r="F55" s="7" t="s">
        <v>356</v>
      </c>
      <c r="G55" s="7" t="s">
        <v>433</v>
      </c>
      <c r="H55" s="7" t="s">
        <v>434</v>
      </c>
      <c r="I55" s="7" t="s">
        <v>435</v>
      </c>
      <c r="J55" s="7" t="s">
        <v>436</v>
      </c>
    </row>
    <row r="56" spans="1:10" x14ac:dyDescent="0.35">
      <c r="A56" s="7" t="s">
        <v>358</v>
      </c>
      <c r="B56" s="6" t="s">
        <v>420</v>
      </c>
      <c r="C56" s="6">
        <v>12</v>
      </c>
      <c r="D56" s="6">
        <v>12</v>
      </c>
      <c r="E56" s="6">
        <v>12</v>
      </c>
      <c r="F56" s="6">
        <v>14</v>
      </c>
      <c r="G56" s="6">
        <v>1027.8</v>
      </c>
      <c r="H56" s="6">
        <v>1000</v>
      </c>
      <c r="I56" s="6" t="e" vm="1">
        <f>_FV(-27,"8")</f>
        <v>#VALUE!</v>
      </c>
      <c r="J56" s="6" t="e" vm="2">
        <f>_FV(-2,"78")</f>
        <v>#VALUE!</v>
      </c>
    </row>
    <row r="57" spans="1:10" x14ac:dyDescent="0.35">
      <c r="A57" s="7" t="s">
        <v>359</v>
      </c>
      <c r="B57" s="6" t="s">
        <v>426</v>
      </c>
      <c r="C57" s="6">
        <v>7</v>
      </c>
      <c r="D57" s="6">
        <v>7</v>
      </c>
      <c r="E57" s="6">
        <v>7</v>
      </c>
      <c r="F57" s="6">
        <v>8</v>
      </c>
      <c r="G57" s="6">
        <v>1000.9</v>
      </c>
      <c r="H57" s="6">
        <v>1000</v>
      </c>
      <c r="I57" s="6" t="e" vm="3">
        <f>_FV(0,"9")</f>
        <v>#VALUE!</v>
      </c>
      <c r="J57" s="6" t="e" vm="4">
        <f>_FV(0,"09")</f>
        <v>#VALUE!</v>
      </c>
    </row>
    <row r="58" spans="1:10" x14ac:dyDescent="0.35">
      <c r="A58" s="7" t="s">
        <v>360</v>
      </c>
      <c r="B58" s="6" t="s">
        <v>424</v>
      </c>
      <c r="C58" s="6">
        <v>6</v>
      </c>
      <c r="D58" s="6">
        <v>6</v>
      </c>
      <c r="E58" s="6">
        <v>5</v>
      </c>
      <c r="F58" s="6">
        <v>6</v>
      </c>
      <c r="G58" s="6">
        <v>996.9</v>
      </c>
      <c r="H58" s="6">
        <v>1000</v>
      </c>
      <c r="I58" s="33">
        <v>43525</v>
      </c>
      <c r="J58" s="6" t="s">
        <v>437</v>
      </c>
    </row>
    <row r="59" spans="1:10" x14ac:dyDescent="0.35">
      <c r="A59" s="7" t="s">
        <v>361</v>
      </c>
      <c r="B59" s="6" t="s">
        <v>431</v>
      </c>
      <c r="C59" s="6">
        <v>0</v>
      </c>
      <c r="D59" s="6">
        <v>0</v>
      </c>
      <c r="E59" s="6">
        <v>0</v>
      </c>
      <c r="F59" s="6">
        <v>0</v>
      </c>
      <c r="G59" s="6">
        <v>966.9</v>
      </c>
      <c r="H59" s="6">
        <v>1000</v>
      </c>
      <c r="I59" s="34">
        <v>12055</v>
      </c>
      <c r="J59" s="33">
        <v>43555</v>
      </c>
    </row>
    <row r="60" spans="1:10" x14ac:dyDescent="0.35">
      <c r="A60" s="7" t="s">
        <v>362</v>
      </c>
      <c r="B60" s="6" t="s">
        <v>430</v>
      </c>
      <c r="C60" s="6">
        <v>1</v>
      </c>
      <c r="D60" s="6">
        <v>1</v>
      </c>
      <c r="E60" s="6">
        <v>1</v>
      </c>
      <c r="F60" s="6">
        <v>4</v>
      </c>
      <c r="G60" s="6">
        <v>974.9</v>
      </c>
      <c r="H60" s="6">
        <v>1000</v>
      </c>
      <c r="I60" s="33">
        <v>43490</v>
      </c>
      <c r="J60" s="6" t="s">
        <v>438</v>
      </c>
    </row>
    <row r="61" spans="1:10" x14ac:dyDescent="0.35">
      <c r="A61" s="7" t="s">
        <v>363</v>
      </c>
      <c r="B61" s="6" t="s">
        <v>421</v>
      </c>
      <c r="C61" s="6">
        <v>9</v>
      </c>
      <c r="D61" s="6">
        <v>9</v>
      </c>
      <c r="E61" s="6">
        <v>6</v>
      </c>
      <c r="F61" s="6">
        <v>9</v>
      </c>
      <c r="G61" s="6">
        <v>1009.8</v>
      </c>
      <c r="H61" s="6">
        <v>1000</v>
      </c>
      <c r="I61" s="6" t="e" vm="1">
        <f>_FV(-9,"8")</f>
        <v>#VALUE!</v>
      </c>
      <c r="J61" s="6" t="e" vm="5">
        <f>_FV(0,"98")</f>
        <v>#VALUE!</v>
      </c>
    </row>
    <row r="62" spans="1:10" x14ac:dyDescent="0.35">
      <c r="A62" s="7" t="s">
        <v>364</v>
      </c>
      <c r="B62" s="6" t="s">
        <v>427</v>
      </c>
      <c r="C62" s="6">
        <v>5</v>
      </c>
      <c r="D62" s="6">
        <v>5</v>
      </c>
      <c r="E62" s="6">
        <v>4</v>
      </c>
      <c r="F62" s="6">
        <v>2</v>
      </c>
      <c r="G62" s="6">
        <v>986.9</v>
      </c>
      <c r="H62" s="6">
        <v>1000</v>
      </c>
      <c r="I62" s="33">
        <v>43478</v>
      </c>
      <c r="J62" s="33">
        <v>43496</v>
      </c>
    </row>
    <row r="63" spans="1:10" x14ac:dyDescent="0.35">
      <c r="A63" s="7" t="s">
        <v>365</v>
      </c>
      <c r="B63" s="6" t="s">
        <v>428</v>
      </c>
      <c r="C63" s="6">
        <v>3</v>
      </c>
      <c r="D63" s="6">
        <v>3</v>
      </c>
      <c r="E63" s="6">
        <v>3</v>
      </c>
      <c r="F63" s="6">
        <v>1</v>
      </c>
      <c r="G63" s="6">
        <v>979.9</v>
      </c>
      <c r="H63" s="6">
        <v>1000</v>
      </c>
      <c r="I63" s="33">
        <v>43485</v>
      </c>
      <c r="J63" s="33">
        <v>43497</v>
      </c>
    </row>
    <row r="64" spans="1:10" x14ac:dyDescent="0.35">
      <c r="A64" s="7" t="s">
        <v>366</v>
      </c>
      <c r="B64" s="6" t="s">
        <v>429</v>
      </c>
      <c r="C64" s="6">
        <v>2</v>
      </c>
      <c r="D64" s="6">
        <v>2</v>
      </c>
      <c r="E64" s="6">
        <v>2</v>
      </c>
      <c r="F64" s="6">
        <v>3</v>
      </c>
      <c r="G64" s="6">
        <v>977.9</v>
      </c>
      <c r="H64" s="6">
        <v>1000</v>
      </c>
      <c r="I64" s="33">
        <v>43487</v>
      </c>
      <c r="J64" s="33">
        <v>43517</v>
      </c>
    </row>
    <row r="65" spans="1:10" x14ac:dyDescent="0.35">
      <c r="A65" s="7" t="s">
        <v>367</v>
      </c>
      <c r="B65" s="6" t="s">
        <v>423</v>
      </c>
      <c r="C65" s="6">
        <v>11</v>
      </c>
      <c r="D65" s="6">
        <v>11</v>
      </c>
      <c r="E65" s="6">
        <v>10</v>
      </c>
      <c r="F65" s="6">
        <v>5</v>
      </c>
      <c r="G65" s="6">
        <v>1011.8</v>
      </c>
      <c r="H65" s="6">
        <v>1000</v>
      </c>
      <c r="I65" s="6" t="e" vm="1">
        <f>_FV(-11,"8")</f>
        <v>#VALUE!</v>
      </c>
      <c r="J65" s="6" t="e" vm="6">
        <f>_FV(-1,"18")</f>
        <v>#VALUE!</v>
      </c>
    </row>
    <row r="66" spans="1:10" x14ac:dyDescent="0.35">
      <c r="A66" s="7" t="s">
        <v>368</v>
      </c>
      <c r="B66" s="6" t="s">
        <v>418</v>
      </c>
      <c r="C66" s="6">
        <v>13</v>
      </c>
      <c r="D66" s="6">
        <v>13</v>
      </c>
      <c r="E66" s="6">
        <v>13</v>
      </c>
      <c r="F66" s="6">
        <v>11</v>
      </c>
      <c r="G66" s="6">
        <v>1029.8</v>
      </c>
      <c r="H66" s="6">
        <v>1000</v>
      </c>
      <c r="I66" s="6" t="e" vm="1">
        <f>_FV(-29,"8")</f>
        <v>#VALUE!</v>
      </c>
      <c r="J66" s="6" t="e" vm="5">
        <f>_FV(-2,"98")</f>
        <v>#VALUE!</v>
      </c>
    </row>
    <row r="67" spans="1:10" x14ac:dyDescent="0.35">
      <c r="A67" s="7" t="s">
        <v>369</v>
      </c>
      <c r="B67" s="6" t="s">
        <v>419</v>
      </c>
      <c r="C67" s="6">
        <v>8</v>
      </c>
      <c r="D67" s="6">
        <v>8</v>
      </c>
      <c r="E67" s="6">
        <v>8</v>
      </c>
      <c r="F67" s="6">
        <v>20</v>
      </c>
      <c r="G67" s="6">
        <v>1022.8</v>
      </c>
      <c r="H67" s="6">
        <v>1000</v>
      </c>
      <c r="I67" s="6" t="e" vm="1">
        <f>_FV(-22,"8")</f>
        <v>#VALUE!</v>
      </c>
      <c r="J67" s="6" t="e" vm="7">
        <f>_FV(-2,"28")</f>
        <v>#VALUE!</v>
      </c>
    </row>
    <row r="68" spans="1:10" x14ac:dyDescent="0.35">
      <c r="A68" s="7" t="s">
        <v>370</v>
      </c>
      <c r="B68" s="6" t="s">
        <v>422</v>
      </c>
      <c r="C68" s="6">
        <v>10</v>
      </c>
      <c r="D68" s="6">
        <v>10</v>
      </c>
      <c r="E68" s="6">
        <v>11</v>
      </c>
      <c r="F68" s="6">
        <v>10</v>
      </c>
      <c r="G68" s="6">
        <v>1016.8</v>
      </c>
      <c r="H68" s="6">
        <v>1000</v>
      </c>
      <c r="I68" s="6" t="e" vm="1">
        <f>_FV(-16,"8")</f>
        <v>#VALUE!</v>
      </c>
      <c r="J68" s="6" t="e" vm="8">
        <f>_FV(-1,"68")</f>
        <v>#VALUE!</v>
      </c>
    </row>
    <row r="69" spans="1:10" x14ac:dyDescent="0.35">
      <c r="A69" s="7" t="s">
        <v>371</v>
      </c>
      <c r="B69" s="6" t="s">
        <v>425</v>
      </c>
      <c r="C69" s="6">
        <v>4</v>
      </c>
      <c r="D69" s="6">
        <v>4</v>
      </c>
      <c r="E69" s="6">
        <v>9</v>
      </c>
      <c r="F69" s="6">
        <v>7</v>
      </c>
      <c r="G69" s="6">
        <v>996.9</v>
      </c>
      <c r="H69" s="6">
        <v>1000</v>
      </c>
      <c r="I69" s="33">
        <v>43525</v>
      </c>
      <c r="J69" s="6" t="s">
        <v>437</v>
      </c>
    </row>
    <row r="71" spans="1:10" ht="29" x14ac:dyDescent="0.35">
      <c r="A71" s="35" t="s">
        <v>439</v>
      </c>
      <c r="B71" s="36" t="s">
        <v>440</v>
      </c>
    </row>
    <row r="72" spans="1:10" ht="29" x14ac:dyDescent="0.35">
      <c r="A72" s="35" t="s">
        <v>441</v>
      </c>
      <c r="B72" s="36" t="s">
        <v>431</v>
      </c>
    </row>
    <row r="73" spans="1:10" ht="29" x14ac:dyDescent="0.35">
      <c r="A73" s="35" t="s">
        <v>442</v>
      </c>
      <c r="B73" s="36">
        <v>14000</v>
      </c>
    </row>
    <row r="74" spans="1:10" ht="29" x14ac:dyDescent="0.35">
      <c r="A74" s="35" t="s">
        <v>443</v>
      </c>
      <c r="B74" s="36">
        <v>14000</v>
      </c>
    </row>
    <row r="75" spans="1:10" ht="58" x14ac:dyDescent="0.35">
      <c r="A75" s="35" t="s">
        <v>444</v>
      </c>
      <c r="B75" s="36">
        <v>0</v>
      </c>
    </row>
    <row r="76" spans="1:10" ht="43.5" x14ac:dyDescent="0.35">
      <c r="A76" s="35" t="s">
        <v>445</v>
      </c>
      <c r="B76" s="36"/>
    </row>
    <row r="77" spans="1:10" ht="43.5" x14ac:dyDescent="0.35">
      <c r="A77" s="35" t="s">
        <v>446</v>
      </c>
      <c r="B77" s="36"/>
    </row>
    <row r="78" spans="1:10" ht="43.5" x14ac:dyDescent="0.35">
      <c r="A78" s="35" t="s">
        <v>447</v>
      </c>
      <c r="B78" s="36">
        <v>0</v>
      </c>
    </row>
    <row r="80" spans="1:10" x14ac:dyDescent="0.35">
      <c r="A80" s="15" t="s">
        <v>448</v>
      </c>
    </row>
    <row r="82" spans="1:1" x14ac:dyDescent="0.35">
      <c r="A82" t="s">
        <v>449</v>
      </c>
    </row>
    <row r="83" spans="1:1" x14ac:dyDescent="0.35">
      <c r="A83" t="s">
        <v>450</v>
      </c>
    </row>
  </sheetData>
  <hyperlinks>
    <hyperlink ref="A80" r:id="rId1" display="https://miau.my-x.hu/myx-free/coco/test/441525320190417130804.html" xr:uid="{8F8B39E5-4661-4818-A932-7D06B5862499}"/>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vt:i4>
      </vt:variant>
    </vt:vector>
  </HeadingPairs>
  <TitlesOfParts>
    <vt:vector size="4" baseType="lpstr">
      <vt:lpstr>Munka1</vt:lpstr>
      <vt:lpstr>Munka3</vt:lpstr>
      <vt:lpstr>Munka2</vt:lpstr>
      <vt:lpstr>Munka4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belep</dc:creator>
  <cp:lastModifiedBy>Lttd</cp:lastModifiedBy>
  <dcterms:created xsi:type="dcterms:W3CDTF">2019-04-17T10:28:34Z</dcterms:created>
  <dcterms:modified xsi:type="dcterms:W3CDTF">2019-05-11T18:03:24Z</dcterms:modified>
</cp:coreProperties>
</file>