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3BAC7C94-F325-4CDC-ACA5-61B5F337E5AC}" xr6:coauthVersionLast="41" xr6:coauthVersionMax="41" xr10:uidLastSave="{00000000-0000-0000-0000-000000000000}"/>
  <bookViews>
    <workbookView xWindow="-110" yWindow="-110" windowWidth="19420" windowHeight="10560" xr2:uid="{BAB4AA52-3BAC-469E-BA0F-B8A54DED5BEA}"/>
  </bookViews>
  <sheets>
    <sheet name="info" sheetId="3" r:id="rId1"/>
    <sheet name="oam" sheetId="1" r:id="rId2"/>
    <sheet name="mode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2" l="1"/>
  <c r="G47" i="2"/>
  <c r="G44" i="2"/>
  <c r="G45" i="2"/>
  <c r="G42" i="2"/>
  <c r="I24" i="1"/>
  <c r="C24" i="1"/>
  <c r="D24" i="1"/>
  <c r="E24" i="1"/>
  <c r="F24" i="1"/>
  <c r="G24" i="1"/>
  <c r="B24" i="1"/>
  <c r="G29" i="2"/>
  <c r="F29" i="2"/>
  <c r="E29" i="2"/>
  <c r="D29" i="2"/>
  <c r="C29" i="2"/>
  <c r="B29" i="2"/>
  <c r="K15" i="1"/>
  <c r="K16" i="1"/>
  <c r="K17" i="1"/>
  <c r="K18" i="1"/>
  <c r="K19" i="1"/>
  <c r="K20" i="1"/>
  <c r="K21" i="1"/>
  <c r="K22" i="1"/>
  <c r="K14" i="1"/>
  <c r="J14" i="1"/>
  <c r="J15" i="1"/>
  <c r="J16" i="1"/>
  <c r="J17" i="1"/>
  <c r="J18" i="1"/>
  <c r="J19" i="1"/>
  <c r="J20" i="1"/>
  <c r="J21" i="1"/>
  <c r="J22" i="1"/>
  <c r="I14" i="1"/>
  <c r="I15" i="1"/>
  <c r="I16" i="1"/>
  <c r="I17" i="1"/>
  <c r="I18" i="1"/>
  <c r="I19" i="1"/>
  <c r="I20" i="1"/>
  <c r="I21" i="1"/>
  <c r="I22" i="1"/>
  <c r="I13" i="1"/>
  <c r="H14" i="1"/>
  <c r="H15" i="1"/>
  <c r="H16" i="1"/>
  <c r="H17" i="1"/>
  <c r="H18" i="1"/>
  <c r="H19" i="1"/>
  <c r="H20" i="1"/>
  <c r="H21" i="1"/>
  <c r="H22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B15" i="1"/>
  <c r="B16" i="1"/>
  <c r="B17" i="1"/>
  <c r="B18" i="1"/>
  <c r="B19" i="1"/>
  <c r="B20" i="1"/>
  <c r="B21" i="1"/>
  <c r="B22" i="1"/>
  <c r="B14" i="1"/>
  <c r="H13" i="1"/>
  <c r="G13" i="1"/>
  <c r="F13" i="1"/>
  <c r="E13" i="1"/>
  <c r="D13" i="1"/>
  <c r="C13" i="1"/>
  <c r="B13" i="1"/>
  <c r="A22" i="1"/>
  <c r="A21" i="1"/>
  <c r="A20" i="1"/>
  <c r="A19" i="1"/>
  <c r="A18" i="1"/>
  <c r="A17" i="1"/>
  <c r="A16" i="1"/>
  <c r="A15" i="1"/>
  <c r="A14" i="1"/>
  <c r="I12" i="1" l="1"/>
</calcChain>
</file>

<file path=xl/sharedStrings.xml><?xml version="1.0" encoding="utf-8"?>
<sst xmlns="http://schemas.openxmlformats.org/spreadsheetml/2006/main" count="169" uniqueCount="91">
  <si>
    <t>person 1</t>
  </si>
  <si>
    <t>P2</t>
  </si>
  <si>
    <t>P3</t>
  </si>
  <si>
    <t>P4</t>
  </si>
  <si>
    <t>P5</t>
  </si>
  <si>
    <t>P6</t>
  </si>
  <si>
    <t>P8</t>
  </si>
  <si>
    <t>P9</t>
  </si>
  <si>
    <t>P10</t>
  </si>
  <si>
    <t>Experience (in years)</t>
  </si>
  <si>
    <t>Direction</t>
  </si>
  <si>
    <t>Education (binary)</t>
  </si>
  <si>
    <t>Languages plus</t>
  </si>
  <si>
    <t>Driving Skill</t>
  </si>
  <si>
    <t>Driving Plus</t>
  </si>
  <si>
    <t>Citizenships Plus</t>
  </si>
  <si>
    <t>Expected Salary</t>
  </si>
  <si>
    <t>x</t>
  </si>
  <si>
    <t>References</t>
  </si>
  <si>
    <t>p11</t>
  </si>
  <si>
    <t>???</t>
  </si>
  <si>
    <t>p4</t>
  </si>
  <si>
    <t>Azonos�t�:</t>
  </si>
  <si>
    <t>Objektumok:</t>
  </si>
  <si>
    <t>Attrib�tumok:</t>
  </si>
  <si>
    <t>Lepcs�k:</t>
  </si>
  <si>
    <t>Eltol�s:</t>
  </si>
  <si>
    <t>Le�r�s:</t>
  </si>
  <si>
    <t>COCO STD: 1407393</t>
  </si>
  <si>
    <t>Rangsor</t>
  </si>
  <si>
    <t>X(A1)</t>
  </si>
  <si>
    <t>X(A2)</t>
  </si>
  <si>
    <t>X(A3)</t>
  </si>
  <si>
    <t>X(A4)</t>
  </si>
  <si>
    <t>X(A5)</t>
  </si>
  <si>
    <t>X(A6)</t>
  </si>
  <si>
    <t>Y(A7)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</si>
  <si>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</si>
  <si>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</si>
  <si>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</si>
  <si>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</si>
  <si>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</si>
  <si>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</si>
  <si>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</si>
  <si>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</si>
  <si>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</si>
  <si>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L�pcs�k(1)</t>
  </si>
  <si>
    <t>S1</t>
  </si>
  <si>
    <t>(50285.7+64000)/(2)=57142.85</t>
  </si>
  <si>
    <t>(0+0)/(2)=0</t>
  </si>
  <si>
    <t>(22857.1+45714.3)/(2)=34285.7</t>
  </si>
  <si>
    <t>(41142.9+41142.9)/(2)=41142.85</t>
  </si>
  <si>
    <t>S2</t>
  </si>
  <si>
    <t>(13714.3+0)/(2)=6857.15</t>
  </si>
  <si>
    <t>S3</t>
  </si>
  <si>
    <t>(18285.7+64000)/(2)=41142.85</t>
  </si>
  <si>
    <t>(4571.4+27428.6)/(2)=16000</t>
  </si>
  <si>
    <t>S4</t>
  </si>
  <si>
    <t>(0+27428.6)/(2)=13714.3</t>
  </si>
  <si>
    <t>S5</t>
  </si>
  <si>
    <t>S6</t>
  </si>
  <si>
    <t>S7</t>
  </si>
  <si>
    <t>S8</t>
  </si>
  <si>
    <t>S9</t>
  </si>
  <si>
    <t>57142.9</t>
  </si>
  <si>
    <t>34285.7</t>
  </si>
  <si>
    <t>41142.9</t>
  </si>
  <si>
    <t>13714.3</t>
  </si>
  <si>
    <t>COCO:STD</t>
  </si>
  <si>
    <t>Becsl�s</t>
  </si>
  <si>
    <t>T�ny+0</t>
  </si>
  <si>
    <t>S1 �sszeg:</t>
  </si>
  <si>
    <t>132571.5</t>
  </si>
  <si>
    <t>S9 �sszeg:</t>
  </si>
  <si>
    <t>Becsl�s �sszeg:</t>
  </si>
  <si>
    <t>438857.2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</si>
  <si>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</si>
  <si>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</si>
  <si>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</si>
  <si>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</si>
  <si>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</si>
  <si>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</si>
  <si>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 xml:space="preserve">Maxim�lis mem�ria haszn�lat: </t>
    </r>
    <r>
      <rPr>
        <b/>
        <sz val="11"/>
        <color theme="1"/>
        <rFont val="Calibri"/>
        <family val="2"/>
        <charset val="238"/>
        <scheme val="minor"/>
      </rPr>
      <t>1.32 Mb</t>
    </r>
  </si>
  <si>
    <r>
      <t xml:space="preserve">A futtat�s id�tartama: </t>
    </r>
    <r>
      <rPr>
        <b/>
        <sz val="11"/>
        <color theme="1"/>
        <rFont val="Calibri"/>
        <family val="2"/>
        <charset val="238"/>
        <scheme val="minor"/>
      </rPr>
      <t>0.06 mp (0 p)</t>
    </r>
  </si>
  <si>
    <t>estimation</t>
  </si>
  <si>
    <t>ratio</t>
  </si>
  <si>
    <t>6857</t>
  </si>
  <si>
    <t>mode-layer</t>
  </si>
  <si>
    <t>https://impos.com.au/blog/hospitality-issues-2017/</t>
  </si>
  <si>
    <t>5. Hiring the Best Staff</t>
  </si>
  <si>
    <t>stairs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</si>
</sst>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800000000000000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52277A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5" fillId="0" borderId="0" xfId="2"/>
    <xf numFmtId="164" fontId="0" fillId="0" borderId="0" xfId="0" applyNumberFormat="1"/>
    <xf numFmtId="0" fontId="2" fillId="2" borderId="0" xfId="0" applyFont="1" applyFill="1"/>
    <xf numFmtId="9" fontId="0" fillId="0" borderId="0" xfId="1" applyFont="1"/>
    <xf numFmtId="0" fontId="0" fillId="3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7" fillId="4" borderId="0" xfId="0" applyFont="1" applyFill="1"/>
    <xf numFmtId="0" fontId="7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7" fontId="7" fillId="4" borderId="0" xfId="0" quotePrefix="1" applyNumberFormat="1" applyFont="1" applyFill="1" applyAlignment="1">
      <alignment horizontal="center" vertical="center" wrapText="1"/>
    </xf>
  </cellXfs>
  <cellStyles count="3">
    <cellStyle name="Hivatkozás" xfId="2" builtinId="8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47625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D03F10C-4A9B-4E40-BDA1-722620E5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os.com.au/blog/hospitality-issues-2017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14073932019040316524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0D72A-4439-4FEF-B6B6-05FAC2CDD34F}">
  <dimension ref="A1:A2"/>
  <sheetViews>
    <sheetView tabSelected="1" workbookViewId="0"/>
  </sheetViews>
  <sheetFormatPr defaultRowHeight="14.5" x14ac:dyDescent="0.35"/>
  <sheetData>
    <row r="1" spans="1:1" x14ac:dyDescent="0.35">
      <c r="A1" s="11" t="s">
        <v>88</v>
      </c>
    </row>
    <row r="2" spans="1:1" ht="77.5" x14ac:dyDescent="0.35">
      <c r="A2" s="17" t="s">
        <v>89</v>
      </c>
    </row>
  </sheetData>
  <hyperlinks>
    <hyperlink ref="A1" r:id="rId1" xr:uid="{2747EDA6-5B55-4BE7-949B-88131C52B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7E56-3218-4CD0-BDEE-67DC04D7928C}">
  <dimension ref="A1:K25"/>
  <sheetViews>
    <sheetView zoomScale="80" zoomScaleNormal="80" workbookViewId="0"/>
  </sheetViews>
  <sheetFormatPr defaultRowHeight="14.5" x14ac:dyDescent="0.35"/>
  <cols>
    <col min="1" max="1" width="11.1796875" bestFit="1" customWidth="1"/>
    <col min="2" max="2" width="19.7265625" customWidth="1"/>
    <col min="3" max="3" width="16.81640625" customWidth="1"/>
    <col min="4" max="4" width="14.1796875" customWidth="1"/>
    <col min="5" max="5" width="10.7265625" customWidth="1"/>
    <col min="6" max="6" width="11" customWidth="1"/>
    <col min="7" max="7" width="15.453125" customWidth="1"/>
    <col min="8" max="8" width="14.26953125" customWidth="1"/>
    <col min="9" max="9" width="10.453125" bestFit="1" customWidth="1"/>
    <col min="10" max="10" width="10.54296875" bestFit="1" customWidth="1"/>
  </cols>
  <sheetData>
    <row r="1" spans="1:11" x14ac:dyDescent="0.35">
      <c r="A1" t="s">
        <v>10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</row>
    <row r="2" spans="1:11" x14ac:dyDescent="0.35">
      <c r="B2" t="s">
        <v>9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18</v>
      </c>
    </row>
    <row r="3" spans="1:11" x14ac:dyDescent="0.35">
      <c r="A3" t="s">
        <v>0</v>
      </c>
      <c r="B3">
        <v>12</v>
      </c>
      <c r="C3">
        <v>1</v>
      </c>
      <c r="D3">
        <v>1</v>
      </c>
      <c r="E3">
        <v>1</v>
      </c>
      <c r="F3">
        <v>1</v>
      </c>
      <c r="G3">
        <v>1</v>
      </c>
      <c r="H3">
        <v>20000</v>
      </c>
      <c r="I3" t="s">
        <v>17</v>
      </c>
    </row>
    <row r="4" spans="1:11" x14ac:dyDescent="0.35">
      <c r="A4" t="s">
        <v>1</v>
      </c>
      <c r="B4">
        <v>5</v>
      </c>
      <c r="C4">
        <v>0</v>
      </c>
      <c r="D4">
        <v>5</v>
      </c>
      <c r="E4">
        <v>0</v>
      </c>
      <c r="F4">
        <v>0</v>
      </c>
      <c r="G4">
        <v>2</v>
      </c>
      <c r="H4">
        <v>50000</v>
      </c>
    </row>
    <row r="5" spans="1:11" x14ac:dyDescent="0.35">
      <c r="A5" t="s">
        <v>2</v>
      </c>
      <c r="B5">
        <v>8</v>
      </c>
      <c r="C5">
        <v>1</v>
      </c>
      <c r="D5">
        <v>2</v>
      </c>
      <c r="E5">
        <v>0</v>
      </c>
      <c r="F5">
        <v>0</v>
      </c>
      <c r="G5">
        <v>1</v>
      </c>
      <c r="H5">
        <v>100000</v>
      </c>
    </row>
    <row r="6" spans="1:11" x14ac:dyDescent="0.35">
      <c r="A6" t="s">
        <v>3</v>
      </c>
      <c r="B6">
        <v>20</v>
      </c>
      <c r="C6">
        <v>1</v>
      </c>
      <c r="D6">
        <v>0</v>
      </c>
      <c r="E6">
        <v>1</v>
      </c>
      <c r="F6">
        <v>2</v>
      </c>
      <c r="G6">
        <v>3</v>
      </c>
      <c r="H6">
        <v>70000</v>
      </c>
      <c r="I6" t="s">
        <v>17</v>
      </c>
    </row>
    <row r="7" spans="1:11" x14ac:dyDescent="0.35">
      <c r="A7" t="s">
        <v>4</v>
      </c>
      <c r="B7">
        <v>15</v>
      </c>
      <c r="C7">
        <v>1</v>
      </c>
      <c r="D7">
        <v>4</v>
      </c>
      <c r="E7">
        <v>1</v>
      </c>
      <c r="F7">
        <v>3</v>
      </c>
      <c r="G7">
        <v>2</v>
      </c>
      <c r="H7">
        <v>75000</v>
      </c>
      <c r="I7" t="s">
        <v>17</v>
      </c>
    </row>
    <row r="8" spans="1:11" x14ac:dyDescent="0.35">
      <c r="A8" t="s">
        <v>5</v>
      </c>
      <c r="B8">
        <v>3</v>
      </c>
      <c r="C8">
        <v>0</v>
      </c>
      <c r="D8">
        <v>1</v>
      </c>
      <c r="E8">
        <v>0</v>
      </c>
      <c r="F8">
        <v>0</v>
      </c>
      <c r="G8">
        <v>4</v>
      </c>
      <c r="H8">
        <v>45000</v>
      </c>
    </row>
    <row r="9" spans="1:11" x14ac:dyDescent="0.35">
      <c r="A9" t="s">
        <v>6</v>
      </c>
      <c r="B9">
        <v>4</v>
      </c>
      <c r="C9">
        <v>1</v>
      </c>
      <c r="D9">
        <v>3</v>
      </c>
      <c r="E9">
        <v>0</v>
      </c>
      <c r="F9">
        <v>0</v>
      </c>
      <c r="G9">
        <v>2</v>
      </c>
      <c r="H9">
        <v>15000</v>
      </c>
    </row>
    <row r="10" spans="1:11" x14ac:dyDescent="0.35">
      <c r="A10" t="s">
        <v>7</v>
      </c>
      <c r="B10">
        <v>7</v>
      </c>
      <c r="C10">
        <v>0</v>
      </c>
      <c r="D10">
        <v>6</v>
      </c>
      <c r="E10">
        <v>1</v>
      </c>
      <c r="F10">
        <v>1</v>
      </c>
      <c r="G10">
        <v>1</v>
      </c>
      <c r="H10">
        <v>25000</v>
      </c>
    </row>
    <row r="11" spans="1:11" x14ac:dyDescent="0.35">
      <c r="A11" t="s">
        <v>8</v>
      </c>
      <c r="B11">
        <v>9</v>
      </c>
      <c r="C11">
        <v>1</v>
      </c>
      <c r="D11">
        <v>2</v>
      </c>
      <c r="E11">
        <v>1</v>
      </c>
      <c r="F11">
        <v>2</v>
      </c>
      <c r="G11">
        <v>2</v>
      </c>
      <c r="H11">
        <v>35000</v>
      </c>
      <c r="I11" t="s">
        <v>17</v>
      </c>
    </row>
    <row r="12" spans="1:11" x14ac:dyDescent="0.35">
      <c r="I12" s="12">
        <f>CORREL(H14:H22,J14:J22)</f>
        <v>0.68502627657574688</v>
      </c>
    </row>
    <row r="13" spans="1:11" x14ac:dyDescent="0.35">
      <c r="B13" t="str">
        <f>B2</f>
        <v>Experience (in years)</v>
      </c>
      <c r="C13" t="str">
        <f t="shared" ref="C13:I13" si="0">C2</f>
        <v>Education (binary)</v>
      </c>
      <c r="D13" t="str">
        <f t="shared" si="0"/>
        <v>Languages plus</v>
      </c>
      <c r="E13" t="str">
        <f t="shared" si="0"/>
        <v>Driving Skill</v>
      </c>
      <c r="F13" t="str">
        <f t="shared" si="0"/>
        <v>Driving Plus</v>
      </c>
      <c r="G13" t="str">
        <f t="shared" si="0"/>
        <v>Citizenships Plus</v>
      </c>
      <c r="H13" t="str">
        <f t="shared" si="0"/>
        <v>Expected Salary</v>
      </c>
      <c r="I13" t="str">
        <f t="shared" si="0"/>
        <v>References</v>
      </c>
      <c r="J13" t="s">
        <v>84</v>
      </c>
      <c r="K13" t="s">
        <v>85</v>
      </c>
    </row>
    <row r="14" spans="1:11" x14ac:dyDescent="0.35">
      <c r="A14" t="str">
        <f>A3</f>
        <v>person 1</v>
      </c>
      <c r="B14">
        <f>RANK(B3,B$3:B$11,B$1)</f>
        <v>3</v>
      </c>
      <c r="C14">
        <f t="shared" ref="C14:G14" si="1">RANK(C3,C$3:C$11,C$1)</f>
        <v>1</v>
      </c>
      <c r="D14">
        <f t="shared" si="1"/>
        <v>7</v>
      </c>
      <c r="E14">
        <f t="shared" si="1"/>
        <v>1</v>
      </c>
      <c r="F14">
        <f t="shared" si="1"/>
        <v>4</v>
      </c>
      <c r="G14">
        <f t="shared" si="1"/>
        <v>7</v>
      </c>
      <c r="H14">
        <f t="shared" ref="H14:I14" si="2">H3</f>
        <v>20000</v>
      </c>
      <c r="I14" s="13" t="str">
        <f t="shared" si="2"/>
        <v>x</v>
      </c>
      <c r="J14">
        <f>VALUE(model!H41)</f>
        <v>41142.9</v>
      </c>
      <c r="K14" s="14">
        <f>(H14-J14)/H14</f>
        <v>-1.057145</v>
      </c>
    </row>
    <row r="15" spans="1:11" x14ac:dyDescent="0.35">
      <c r="A15" t="str">
        <f t="shared" ref="A15:A22" si="3">A4</f>
        <v>P2</v>
      </c>
      <c r="B15">
        <f t="shared" ref="B15:G22" si="4">RANK(B4,B$3:B$11,B$1)</f>
        <v>7</v>
      </c>
      <c r="C15">
        <f t="shared" si="4"/>
        <v>7</v>
      </c>
      <c r="D15">
        <f t="shared" si="4"/>
        <v>2</v>
      </c>
      <c r="E15">
        <f t="shared" si="4"/>
        <v>6</v>
      </c>
      <c r="F15">
        <f t="shared" si="4"/>
        <v>6</v>
      </c>
      <c r="G15">
        <f t="shared" si="4"/>
        <v>3</v>
      </c>
      <c r="H15">
        <f t="shared" ref="H15:I15" si="5">H4</f>
        <v>50000</v>
      </c>
      <c r="I15">
        <f t="shared" si="5"/>
        <v>0</v>
      </c>
      <c r="J15">
        <f>model!H42</f>
        <v>41142.9</v>
      </c>
      <c r="K15" s="14">
        <f t="shared" ref="K15:K22" si="6">(H15-J15)/H15</f>
        <v>0.17714199999999997</v>
      </c>
    </row>
    <row r="16" spans="1:11" x14ac:dyDescent="0.35">
      <c r="A16" t="str">
        <f t="shared" si="3"/>
        <v>P3</v>
      </c>
      <c r="B16">
        <f t="shared" si="4"/>
        <v>5</v>
      </c>
      <c r="C16">
        <f t="shared" si="4"/>
        <v>1</v>
      </c>
      <c r="D16">
        <f t="shared" si="4"/>
        <v>5</v>
      </c>
      <c r="E16">
        <f t="shared" si="4"/>
        <v>6</v>
      </c>
      <c r="F16">
        <f t="shared" si="4"/>
        <v>6</v>
      </c>
      <c r="G16">
        <f t="shared" si="4"/>
        <v>7</v>
      </c>
      <c r="H16">
        <f t="shared" ref="H16:I16" si="7">H5</f>
        <v>100000</v>
      </c>
      <c r="I16">
        <f t="shared" si="7"/>
        <v>0</v>
      </c>
      <c r="J16">
        <f>model!H43</f>
        <v>54857.1</v>
      </c>
      <c r="K16" s="14">
        <f t="shared" si="6"/>
        <v>0.45142900000000002</v>
      </c>
    </row>
    <row r="17" spans="1:11" x14ac:dyDescent="0.35">
      <c r="A17" t="str">
        <f t="shared" si="3"/>
        <v>P4</v>
      </c>
      <c r="B17">
        <f t="shared" si="4"/>
        <v>1</v>
      </c>
      <c r="C17">
        <f t="shared" si="4"/>
        <v>1</v>
      </c>
      <c r="D17" s="16">
        <f t="shared" si="4"/>
        <v>9</v>
      </c>
      <c r="E17" s="16">
        <f t="shared" si="4"/>
        <v>1</v>
      </c>
      <c r="F17" s="16">
        <f t="shared" si="4"/>
        <v>2</v>
      </c>
      <c r="G17" s="16">
        <f t="shared" si="4"/>
        <v>2</v>
      </c>
      <c r="H17">
        <f t="shared" ref="H17:I17" si="8">H6</f>
        <v>70000</v>
      </c>
      <c r="I17" s="2" t="str">
        <f t="shared" si="8"/>
        <v>x</v>
      </c>
      <c r="J17">
        <f>model!H44</f>
        <v>64000</v>
      </c>
      <c r="K17" s="14">
        <f t="shared" si="6"/>
        <v>8.5714285714285715E-2</v>
      </c>
    </row>
    <row r="18" spans="1:11" x14ac:dyDescent="0.35">
      <c r="A18" t="str">
        <f t="shared" si="3"/>
        <v>P5</v>
      </c>
      <c r="B18">
        <f t="shared" si="4"/>
        <v>2</v>
      </c>
      <c r="C18">
        <f t="shared" si="4"/>
        <v>1</v>
      </c>
      <c r="D18">
        <f t="shared" si="4"/>
        <v>3</v>
      </c>
      <c r="E18">
        <f t="shared" si="4"/>
        <v>1</v>
      </c>
      <c r="F18">
        <f t="shared" si="4"/>
        <v>1</v>
      </c>
      <c r="G18">
        <f t="shared" si="4"/>
        <v>3</v>
      </c>
      <c r="H18">
        <f t="shared" ref="H18:I18" si="9">H7</f>
        <v>75000</v>
      </c>
      <c r="I18" s="1" t="str">
        <f t="shared" si="9"/>
        <v>x</v>
      </c>
      <c r="J18">
        <f>model!H45</f>
        <v>80000</v>
      </c>
      <c r="K18" s="14">
        <f t="shared" si="6"/>
        <v>-6.6666666666666666E-2</v>
      </c>
    </row>
    <row r="19" spans="1:11" x14ac:dyDescent="0.35">
      <c r="A19" t="str">
        <f t="shared" si="3"/>
        <v>P6</v>
      </c>
      <c r="B19">
        <f t="shared" si="4"/>
        <v>9</v>
      </c>
      <c r="C19">
        <f t="shared" si="4"/>
        <v>7</v>
      </c>
      <c r="D19">
        <f t="shared" si="4"/>
        <v>7</v>
      </c>
      <c r="E19">
        <f t="shared" si="4"/>
        <v>6</v>
      </c>
      <c r="F19">
        <f t="shared" si="4"/>
        <v>6</v>
      </c>
      <c r="G19">
        <f t="shared" si="4"/>
        <v>1</v>
      </c>
      <c r="H19">
        <f t="shared" ref="H19:I19" si="10">H8</f>
        <v>45000</v>
      </c>
      <c r="I19">
        <f t="shared" si="10"/>
        <v>0</v>
      </c>
      <c r="J19">
        <f>model!H46</f>
        <v>41142.9</v>
      </c>
      <c r="K19" s="14">
        <f t="shared" si="6"/>
        <v>8.5713333333333294E-2</v>
      </c>
    </row>
    <row r="20" spans="1:11" x14ac:dyDescent="0.35">
      <c r="A20" t="str">
        <f t="shared" si="3"/>
        <v>P8</v>
      </c>
      <c r="B20">
        <f t="shared" si="4"/>
        <v>8</v>
      </c>
      <c r="C20">
        <f t="shared" si="4"/>
        <v>1</v>
      </c>
      <c r="D20">
        <f t="shared" si="4"/>
        <v>4</v>
      </c>
      <c r="E20">
        <f t="shared" si="4"/>
        <v>6</v>
      </c>
      <c r="F20">
        <f t="shared" si="4"/>
        <v>6</v>
      </c>
      <c r="G20">
        <f t="shared" si="4"/>
        <v>3</v>
      </c>
      <c r="H20">
        <f t="shared" ref="H20:I20" si="11">H9</f>
        <v>15000</v>
      </c>
      <c r="I20">
        <f t="shared" si="11"/>
        <v>0</v>
      </c>
      <c r="J20">
        <f>model!H47</f>
        <v>20571.400000000001</v>
      </c>
      <c r="K20" s="14">
        <f t="shared" si="6"/>
        <v>-0.37142666666666674</v>
      </c>
    </row>
    <row r="21" spans="1:11" x14ac:dyDescent="0.35">
      <c r="A21" t="str">
        <f t="shared" si="3"/>
        <v>P9</v>
      </c>
      <c r="B21">
        <f t="shared" si="4"/>
        <v>6</v>
      </c>
      <c r="C21">
        <f t="shared" si="4"/>
        <v>7</v>
      </c>
      <c r="D21">
        <f t="shared" si="4"/>
        <v>1</v>
      </c>
      <c r="E21">
        <f t="shared" si="4"/>
        <v>1</v>
      </c>
      <c r="F21">
        <f t="shared" si="4"/>
        <v>4</v>
      </c>
      <c r="G21">
        <f t="shared" si="4"/>
        <v>7</v>
      </c>
      <c r="H21">
        <f t="shared" ref="H21:I21" si="12">H10</f>
        <v>25000</v>
      </c>
      <c r="I21">
        <f t="shared" si="12"/>
        <v>0</v>
      </c>
      <c r="J21">
        <f>model!H48</f>
        <v>34285.699999999997</v>
      </c>
      <c r="K21" s="14">
        <f t="shared" si="6"/>
        <v>-0.37142799999999987</v>
      </c>
    </row>
    <row r="22" spans="1:11" x14ac:dyDescent="0.35">
      <c r="A22" t="str">
        <f t="shared" si="3"/>
        <v>P10</v>
      </c>
      <c r="B22">
        <f t="shared" si="4"/>
        <v>4</v>
      </c>
      <c r="C22">
        <f t="shared" si="4"/>
        <v>1</v>
      </c>
      <c r="D22">
        <f t="shared" si="4"/>
        <v>5</v>
      </c>
      <c r="E22">
        <f t="shared" si="4"/>
        <v>1</v>
      </c>
      <c r="F22">
        <f t="shared" si="4"/>
        <v>2</v>
      </c>
      <c r="G22">
        <f t="shared" si="4"/>
        <v>3</v>
      </c>
      <c r="H22">
        <f t="shared" ref="H22:I22" si="13">H11</f>
        <v>35000</v>
      </c>
      <c r="I22" s="1" t="str">
        <f t="shared" si="13"/>
        <v>x</v>
      </c>
      <c r="J22">
        <f>model!H49</f>
        <v>61714.3</v>
      </c>
      <c r="K22" s="14">
        <f t="shared" si="6"/>
        <v>-0.76326571428571433</v>
      </c>
    </row>
    <row r="23" spans="1:11" x14ac:dyDescent="0.35">
      <c r="A23" t="s">
        <v>19</v>
      </c>
      <c r="B23">
        <v>1</v>
      </c>
      <c r="C23">
        <v>1</v>
      </c>
      <c r="D23" s="15">
        <v>3</v>
      </c>
      <c r="E23" s="15">
        <v>4</v>
      </c>
      <c r="F23" s="15">
        <v>5</v>
      </c>
      <c r="G23" s="15">
        <v>6</v>
      </c>
      <c r="H23" t="s">
        <v>20</v>
      </c>
      <c r="I23">
        <v>50000</v>
      </c>
      <c r="J23" t="s">
        <v>21</v>
      </c>
      <c r="K23" s="14"/>
    </row>
    <row r="24" spans="1:11" x14ac:dyDescent="0.35">
      <c r="A24" s="18" t="s">
        <v>87</v>
      </c>
      <c r="B24">
        <f>VLOOKUP(B23,model!$A$30:$G$38,oam!B25,0)</f>
        <v>57142.9</v>
      </c>
      <c r="C24">
        <f>VLOOKUP(C23,model!$A$30:$G$38,oam!C25,0)</f>
        <v>0</v>
      </c>
      <c r="D24">
        <f>VLOOKUP(D23,model!$A$30:$G$38,oam!D25,0)</f>
        <v>16000</v>
      </c>
      <c r="E24">
        <f>VLOOKUP(E23,model!$A$30:$G$38,oam!E25,0)</f>
        <v>0</v>
      </c>
      <c r="F24">
        <f>VLOOKUP(F23,model!$A$30:$G$38,oam!F25,0)</f>
        <v>0</v>
      </c>
      <c r="G24">
        <f>VLOOKUP(G23,model!$A$30:$G$38,oam!G25,0)</f>
        <v>0</v>
      </c>
      <c r="I24">
        <f>SUM(B24:G24)</f>
        <v>73142.899999999994</v>
      </c>
    </row>
    <row r="25" spans="1:11" x14ac:dyDescent="0.35">
      <c r="B25">
        <v>2</v>
      </c>
      <c r="C25">
        <v>3</v>
      </c>
      <c r="D25">
        <v>4</v>
      </c>
      <c r="E25">
        <v>5</v>
      </c>
      <c r="F25">
        <v>6</v>
      </c>
      <c r="G25">
        <v>7</v>
      </c>
    </row>
  </sheetData>
  <conditionalFormatting sqref="B14:G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:K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4DA7-C7C2-46C5-9A20-8740FC5197D6}">
  <dimension ref="A5:L63"/>
  <sheetViews>
    <sheetView topLeftCell="A22" zoomScale="40" zoomScaleNormal="40" workbookViewId="0">
      <selection activeCell="A29" sqref="A29"/>
    </sheetView>
  </sheetViews>
  <sheetFormatPr defaultRowHeight="14.5" x14ac:dyDescent="0.35"/>
  <sheetData>
    <row r="5" spans="1:12" ht="43.5" x14ac:dyDescent="0.35">
      <c r="A5" s="3" t="s">
        <v>22</v>
      </c>
      <c r="B5" s="4">
        <v>1407393</v>
      </c>
      <c r="C5" s="3" t="s">
        <v>23</v>
      </c>
      <c r="D5" s="4">
        <v>9</v>
      </c>
      <c r="E5" s="3" t="s">
        <v>24</v>
      </c>
      <c r="F5" s="4">
        <v>6</v>
      </c>
      <c r="G5" s="3" t="s">
        <v>25</v>
      </c>
      <c r="H5" s="4">
        <v>9</v>
      </c>
      <c r="I5" s="3" t="s">
        <v>26</v>
      </c>
      <c r="J5" s="4">
        <v>0</v>
      </c>
      <c r="K5" s="3" t="s">
        <v>27</v>
      </c>
      <c r="L5" s="4" t="s">
        <v>28</v>
      </c>
    </row>
    <row r="7" spans="1:12" x14ac:dyDescent="0.35">
      <c r="A7" s="5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</row>
    <row r="8" spans="1:12" x14ac:dyDescent="0.35">
      <c r="A8" s="6" t="s">
        <v>37</v>
      </c>
      <c r="B8" s="5">
        <v>3</v>
      </c>
      <c r="C8" s="5">
        <v>1</v>
      </c>
      <c r="D8" s="5">
        <v>7</v>
      </c>
      <c r="E8" s="5">
        <v>1</v>
      </c>
      <c r="F8" s="5">
        <v>4</v>
      </c>
      <c r="G8" s="5">
        <v>7</v>
      </c>
      <c r="H8" s="5">
        <v>20000</v>
      </c>
    </row>
    <row r="9" spans="1:12" x14ac:dyDescent="0.35">
      <c r="A9" s="6" t="s">
        <v>38</v>
      </c>
      <c r="B9" s="5">
        <v>7</v>
      </c>
      <c r="C9" s="5">
        <v>7</v>
      </c>
      <c r="D9" s="5">
        <v>2</v>
      </c>
      <c r="E9" s="5">
        <v>6</v>
      </c>
      <c r="F9" s="5">
        <v>6</v>
      </c>
      <c r="G9" s="5">
        <v>3</v>
      </c>
      <c r="H9" s="5">
        <v>50000</v>
      </c>
    </row>
    <row r="10" spans="1:12" x14ac:dyDescent="0.35">
      <c r="A10" s="6" t="s">
        <v>39</v>
      </c>
      <c r="B10" s="5">
        <v>5</v>
      </c>
      <c r="C10" s="5">
        <v>1</v>
      </c>
      <c r="D10" s="5">
        <v>5</v>
      </c>
      <c r="E10" s="5">
        <v>6</v>
      </c>
      <c r="F10" s="5">
        <v>6</v>
      </c>
      <c r="G10" s="5">
        <v>7</v>
      </c>
      <c r="H10" s="5">
        <v>100000</v>
      </c>
    </row>
    <row r="11" spans="1:12" x14ac:dyDescent="0.35">
      <c r="A11" s="6" t="s">
        <v>40</v>
      </c>
      <c r="B11" s="5">
        <v>1</v>
      </c>
      <c r="C11" s="5">
        <v>1</v>
      </c>
      <c r="D11" s="5">
        <v>9</v>
      </c>
      <c r="E11" s="5">
        <v>1</v>
      </c>
      <c r="F11" s="5">
        <v>2</v>
      </c>
      <c r="G11" s="5">
        <v>2</v>
      </c>
      <c r="H11" s="5">
        <v>70000</v>
      </c>
    </row>
    <row r="12" spans="1:12" x14ac:dyDescent="0.35">
      <c r="A12" s="6" t="s">
        <v>41</v>
      </c>
      <c r="B12" s="5">
        <v>2</v>
      </c>
      <c r="C12" s="5">
        <v>1</v>
      </c>
      <c r="D12" s="5">
        <v>3</v>
      </c>
      <c r="E12" s="5">
        <v>1</v>
      </c>
      <c r="F12" s="5">
        <v>1</v>
      </c>
      <c r="G12" s="5">
        <v>3</v>
      </c>
      <c r="H12" s="5">
        <v>75000</v>
      </c>
    </row>
    <row r="13" spans="1:12" x14ac:dyDescent="0.35">
      <c r="A13" s="6" t="s">
        <v>42</v>
      </c>
      <c r="B13" s="5">
        <v>9</v>
      </c>
      <c r="C13" s="5">
        <v>7</v>
      </c>
      <c r="D13" s="5">
        <v>7</v>
      </c>
      <c r="E13" s="5">
        <v>6</v>
      </c>
      <c r="F13" s="5">
        <v>6</v>
      </c>
      <c r="G13" s="5">
        <v>1</v>
      </c>
      <c r="H13" s="5">
        <v>45000</v>
      </c>
    </row>
    <row r="14" spans="1:12" x14ac:dyDescent="0.35">
      <c r="A14" s="6" t="s">
        <v>43</v>
      </c>
      <c r="B14" s="5">
        <v>8</v>
      </c>
      <c r="C14" s="5">
        <v>1</v>
      </c>
      <c r="D14" s="5">
        <v>4</v>
      </c>
      <c r="E14" s="5">
        <v>6</v>
      </c>
      <c r="F14" s="5">
        <v>6</v>
      </c>
      <c r="G14" s="5">
        <v>3</v>
      </c>
      <c r="H14" s="5">
        <v>15000</v>
      </c>
    </row>
    <row r="15" spans="1:12" x14ac:dyDescent="0.35">
      <c r="A15" s="6" t="s">
        <v>44</v>
      </c>
      <c r="B15" s="5">
        <v>6</v>
      </c>
      <c r="C15" s="5">
        <v>7</v>
      </c>
      <c r="D15" s="5">
        <v>1</v>
      </c>
      <c r="E15" s="5">
        <v>1</v>
      </c>
      <c r="F15" s="5">
        <v>4</v>
      </c>
      <c r="G15" s="5">
        <v>7</v>
      </c>
      <c r="H15" s="5">
        <v>25000</v>
      </c>
    </row>
    <row r="16" spans="1:12" x14ac:dyDescent="0.35">
      <c r="A16" s="6" t="s">
        <v>45</v>
      </c>
      <c r="B16" s="5">
        <v>4</v>
      </c>
      <c r="C16" s="5">
        <v>1</v>
      </c>
      <c r="D16" s="5">
        <v>5</v>
      </c>
      <c r="E16" s="5">
        <v>1</v>
      </c>
      <c r="F16" s="5">
        <v>2</v>
      </c>
      <c r="G16" s="5">
        <v>3</v>
      </c>
      <c r="H16" s="5">
        <v>35000</v>
      </c>
    </row>
    <row r="18" spans="1:7" ht="29" x14ac:dyDescent="0.35">
      <c r="A18" s="5" t="s">
        <v>46</v>
      </c>
      <c r="B18" s="6" t="s">
        <v>30</v>
      </c>
      <c r="C18" s="6" t="s">
        <v>31</v>
      </c>
      <c r="D18" s="6" t="s">
        <v>32</v>
      </c>
      <c r="E18" s="6" t="s">
        <v>33</v>
      </c>
      <c r="F18" s="6" t="s">
        <v>34</v>
      </c>
      <c r="G18" s="6" t="s">
        <v>35</v>
      </c>
    </row>
    <row r="19" spans="1:7" ht="58" x14ac:dyDescent="0.35">
      <c r="A19" s="6" t="s">
        <v>47</v>
      </c>
      <c r="B19" s="5" t="s">
        <v>48</v>
      </c>
      <c r="C19" s="5" t="s">
        <v>49</v>
      </c>
      <c r="D19" s="5" t="s">
        <v>50</v>
      </c>
      <c r="E19" s="5" t="s">
        <v>49</v>
      </c>
      <c r="F19" s="5" t="s">
        <v>49</v>
      </c>
      <c r="G19" s="5" t="s">
        <v>51</v>
      </c>
    </row>
    <row r="20" spans="1:7" ht="58" x14ac:dyDescent="0.35">
      <c r="A20" s="6" t="s">
        <v>52</v>
      </c>
      <c r="B20" s="5" t="s">
        <v>48</v>
      </c>
      <c r="C20" s="5" t="s">
        <v>49</v>
      </c>
      <c r="D20" s="5" t="s">
        <v>50</v>
      </c>
      <c r="E20" s="5" t="s">
        <v>49</v>
      </c>
      <c r="F20" s="5" t="s">
        <v>49</v>
      </c>
      <c r="G20" s="5" t="s">
        <v>53</v>
      </c>
    </row>
    <row r="21" spans="1:7" ht="58" x14ac:dyDescent="0.35">
      <c r="A21" s="6" t="s">
        <v>54</v>
      </c>
      <c r="B21" s="5" t="s">
        <v>55</v>
      </c>
      <c r="C21" s="5" t="s">
        <v>49</v>
      </c>
      <c r="D21" s="5" t="s">
        <v>56</v>
      </c>
      <c r="E21" s="5" t="s">
        <v>49</v>
      </c>
      <c r="F21" s="5" t="s">
        <v>49</v>
      </c>
      <c r="G21" s="5" t="s">
        <v>53</v>
      </c>
    </row>
    <row r="22" spans="1:7" ht="58" x14ac:dyDescent="0.35">
      <c r="A22" s="6" t="s">
        <v>57</v>
      </c>
      <c r="B22" s="5" t="s">
        <v>55</v>
      </c>
      <c r="C22" s="5" t="s">
        <v>49</v>
      </c>
      <c r="D22" s="5" t="s">
        <v>58</v>
      </c>
      <c r="E22" s="5" t="s">
        <v>49</v>
      </c>
      <c r="F22" s="5" t="s">
        <v>49</v>
      </c>
      <c r="G22" s="5" t="s">
        <v>49</v>
      </c>
    </row>
    <row r="23" spans="1:7" ht="58" x14ac:dyDescent="0.35">
      <c r="A23" s="6" t="s">
        <v>59</v>
      </c>
      <c r="B23" s="5" t="s">
        <v>55</v>
      </c>
      <c r="C23" s="5" t="s">
        <v>49</v>
      </c>
      <c r="D23" s="5" t="s">
        <v>58</v>
      </c>
      <c r="E23" s="5" t="s">
        <v>49</v>
      </c>
      <c r="F23" s="5" t="s">
        <v>49</v>
      </c>
      <c r="G23" s="5" t="s">
        <v>49</v>
      </c>
    </row>
    <row r="24" spans="1:7" ht="29" x14ac:dyDescent="0.35">
      <c r="A24" s="6" t="s">
        <v>60</v>
      </c>
      <c r="B24" s="5" t="s">
        <v>49</v>
      </c>
      <c r="C24" s="5" t="s">
        <v>49</v>
      </c>
      <c r="D24" s="5" t="s">
        <v>49</v>
      </c>
      <c r="E24" s="5" t="s">
        <v>49</v>
      </c>
      <c r="F24" s="5" t="s">
        <v>49</v>
      </c>
      <c r="G24" s="5" t="s">
        <v>49</v>
      </c>
    </row>
    <row r="25" spans="1:7" ht="29" x14ac:dyDescent="0.35">
      <c r="A25" s="6" t="s">
        <v>61</v>
      </c>
      <c r="B25" s="5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</row>
    <row r="26" spans="1:7" ht="29" x14ac:dyDescent="0.35">
      <c r="A26" s="6" t="s">
        <v>62</v>
      </c>
      <c r="B26" s="5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</row>
    <row r="27" spans="1:7" ht="29" x14ac:dyDescent="0.35">
      <c r="A27" s="6" t="s">
        <v>63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</row>
    <row r="29" spans="1:7" ht="43.5" x14ac:dyDescent="0.35">
      <c r="A29" s="19" t="s">
        <v>90</v>
      </c>
      <c r="B29" s="20" t="str">
        <f>oam!B13</f>
        <v>Experience (in years)</v>
      </c>
      <c r="C29" s="20" t="str">
        <f>oam!C13</f>
        <v>Education (binary)</v>
      </c>
      <c r="D29" s="20" t="str">
        <f>oam!D13</f>
        <v>Languages plus</v>
      </c>
      <c r="E29" s="20" t="str">
        <f>oam!E13</f>
        <v>Driving Skill</v>
      </c>
      <c r="F29" s="20" t="str">
        <f>oam!F13</f>
        <v>Driving Plus</v>
      </c>
      <c r="G29" s="20" t="str">
        <f>oam!G13</f>
        <v>Citizenships Plus</v>
      </c>
    </row>
    <row r="30" spans="1:7" x14ac:dyDescent="0.35">
      <c r="A30" s="20">
        <v>1</v>
      </c>
      <c r="B30" s="19">
        <v>57142.9</v>
      </c>
      <c r="C30" s="19">
        <v>0</v>
      </c>
      <c r="D30" s="19">
        <v>34285.699999999997</v>
      </c>
      <c r="E30" s="19">
        <v>0</v>
      </c>
      <c r="F30" s="19">
        <v>0</v>
      </c>
      <c r="G30" s="19">
        <v>41142.9</v>
      </c>
    </row>
    <row r="31" spans="1:7" x14ac:dyDescent="0.35">
      <c r="A31" s="20">
        <v>2</v>
      </c>
      <c r="B31" s="19">
        <v>57142.9</v>
      </c>
      <c r="C31" s="19">
        <v>0</v>
      </c>
      <c r="D31" s="19">
        <v>34285.699999999997</v>
      </c>
      <c r="E31" s="19">
        <v>0</v>
      </c>
      <c r="F31" s="19">
        <v>0</v>
      </c>
      <c r="G31" s="21" t="s">
        <v>86</v>
      </c>
    </row>
    <row r="32" spans="1:7" x14ac:dyDescent="0.35">
      <c r="A32" s="20">
        <v>3</v>
      </c>
      <c r="B32" s="19">
        <v>41142.9</v>
      </c>
      <c r="C32" s="19">
        <v>0</v>
      </c>
      <c r="D32" s="19">
        <v>16000</v>
      </c>
      <c r="E32" s="19">
        <v>0</v>
      </c>
      <c r="F32" s="19">
        <v>0</v>
      </c>
      <c r="G32" s="21" t="s">
        <v>86</v>
      </c>
    </row>
    <row r="33" spans="1:11" x14ac:dyDescent="0.35">
      <c r="A33" s="20">
        <v>4</v>
      </c>
      <c r="B33" s="19">
        <v>41142.9</v>
      </c>
      <c r="C33" s="19">
        <v>0</v>
      </c>
      <c r="D33" s="19">
        <v>13714.3</v>
      </c>
      <c r="E33" s="19">
        <v>0</v>
      </c>
      <c r="F33" s="19">
        <v>0</v>
      </c>
      <c r="G33" s="19">
        <v>0</v>
      </c>
    </row>
    <row r="34" spans="1:11" x14ac:dyDescent="0.35">
      <c r="A34" s="20">
        <v>5</v>
      </c>
      <c r="B34" s="19">
        <v>41142.9</v>
      </c>
      <c r="C34" s="19">
        <v>0</v>
      </c>
      <c r="D34" s="19">
        <v>13714.3</v>
      </c>
      <c r="E34" s="19">
        <v>0</v>
      </c>
      <c r="F34" s="19">
        <v>0</v>
      </c>
      <c r="G34" s="19">
        <v>0</v>
      </c>
    </row>
    <row r="35" spans="1:11" x14ac:dyDescent="0.35">
      <c r="A35" s="20">
        <v>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11" x14ac:dyDescent="0.35">
      <c r="A36" s="20">
        <v>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11" x14ac:dyDescent="0.35">
      <c r="A37" s="20">
        <v>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11" x14ac:dyDescent="0.35">
      <c r="A38" s="20">
        <v>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40" spans="1:11" ht="29" x14ac:dyDescent="0.35">
      <c r="A40" s="5" t="s">
        <v>68</v>
      </c>
      <c r="B40" s="6" t="s">
        <v>30</v>
      </c>
      <c r="C40" s="6" t="s">
        <v>31</v>
      </c>
      <c r="D40" s="6" t="s">
        <v>32</v>
      </c>
      <c r="E40" s="6" t="s">
        <v>33</v>
      </c>
      <c r="F40" s="6" t="s">
        <v>34</v>
      </c>
      <c r="G40" s="6" t="s">
        <v>35</v>
      </c>
      <c r="H40" s="6" t="s">
        <v>69</v>
      </c>
      <c r="I40" s="6" t="s">
        <v>70</v>
      </c>
      <c r="J40" s="6"/>
      <c r="K40" s="6"/>
    </row>
    <row r="41" spans="1:11" x14ac:dyDescent="0.35">
      <c r="A41" s="6" t="s">
        <v>37</v>
      </c>
      <c r="B41" s="5" t="s">
        <v>66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41142.9</v>
      </c>
      <c r="I41" s="5">
        <v>20000</v>
      </c>
      <c r="J41" s="5"/>
      <c r="K41" s="5"/>
    </row>
    <row r="42" spans="1:11" x14ac:dyDescent="0.35">
      <c r="A42" s="6" t="s">
        <v>38</v>
      </c>
      <c r="B42" s="5">
        <v>0</v>
      </c>
      <c r="C42" s="5">
        <v>0</v>
      </c>
      <c r="D42" s="5" t="s">
        <v>65</v>
      </c>
      <c r="E42" s="5">
        <v>0</v>
      </c>
      <c r="F42" s="5">
        <v>0</v>
      </c>
      <c r="G42" s="7" t="str">
        <f>G31</f>
        <v>6857</v>
      </c>
      <c r="H42" s="5">
        <v>41142.9</v>
      </c>
      <c r="I42" s="5">
        <v>50000</v>
      </c>
      <c r="J42" s="7"/>
      <c r="K42" s="5"/>
    </row>
    <row r="43" spans="1:11" x14ac:dyDescent="0.35">
      <c r="A43" s="6" t="s">
        <v>39</v>
      </c>
      <c r="B43" s="5" t="s">
        <v>66</v>
      </c>
      <c r="C43" s="5">
        <v>0</v>
      </c>
      <c r="D43" s="5" t="s">
        <v>67</v>
      </c>
      <c r="E43" s="5">
        <v>0</v>
      </c>
      <c r="F43" s="5">
        <v>0</v>
      </c>
      <c r="G43" s="5">
        <v>0</v>
      </c>
      <c r="H43" s="5">
        <v>54857.1</v>
      </c>
      <c r="I43" s="5">
        <v>100000</v>
      </c>
      <c r="J43" s="5"/>
      <c r="K43" s="5"/>
    </row>
    <row r="44" spans="1:11" x14ac:dyDescent="0.35">
      <c r="A44" s="6" t="s">
        <v>40</v>
      </c>
      <c r="B44" s="5" t="s">
        <v>64</v>
      </c>
      <c r="C44" s="5">
        <v>0</v>
      </c>
      <c r="D44" s="5">
        <v>0</v>
      </c>
      <c r="E44" s="5">
        <v>0</v>
      </c>
      <c r="F44" s="5">
        <v>0</v>
      </c>
      <c r="G44" s="7" t="str">
        <f>G42</f>
        <v>6857</v>
      </c>
      <c r="H44" s="5">
        <v>64000</v>
      </c>
      <c r="I44" s="5">
        <v>70000</v>
      </c>
      <c r="J44" s="5"/>
      <c r="K44" s="5"/>
    </row>
    <row r="45" spans="1:11" x14ac:dyDescent="0.35">
      <c r="A45" s="6" t="s">
        <v>41</v>
      </c>
      <c r="B45" s="5" t="s">
        <v>64</v>
      </c>
      <c r="C45" s="5">
        <v>0</v>
      </c>
      <c r="D45" s="5">
        <v>16000</v>
      </c>
      <c r="E45" s="5">
        <v>0</v>
      </c>
      <c r="F45" s="5">
        <v>0</v>
      </c>
      <c r="G45" s="7" t="str">
        <f>G44</f>
        <v>6857</v>
      </c>
      <c r="H45" s="5">
        <v>80000</v>
      </c>
      <c r="I45" s="5">
        <v>75000</v>
      </c>
      <c r="J45" s="5"/>
      <c r="K45" s="5"/>
    </row>
    <row r="46" spans="1:11" x14ac:dyDescent="0.35">
      <c r="A46" s="6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 t="s">
        <v>66</v>
      </c>
      <c r="H46" s="5">
        <v>41142.9</v>
      </c>
      <c r="I46" s="5">
        <v>45000</v>
      </c>
      <c r="J46" s="7"/>
      <c r="K46" s="5"/>
    </row>
    <row r="47" spans="1:11" x14ac:dyDescent="0.35">
      <c r="A47" s="6" t="s">
        <v>43</v>
      </c>
      <c r="B47" s="5">
        <v>0</v>
      </c>
      <c r="C47" s="5">
        <v>0</v>
      </c>
      <c r="D47" s="5" t="s">
        <v>67</v>
      </c>
      <c r="E47" s="5">
        <v>0</v>
      </c>
      <c r="F47" s="5">
        <v>0</v>
      </c>
      <c r="G47" s="7" t="str">
        <f>G45</f>
        <v>6857</v>
      </c>
      <c r="H47" s="5">
        <v>20571.400000000001</v>
      </c>
      <c r="I47" s="5">
        <v>15000</v>
      </c>
      <c r="J47" s="5"/>
      <c r="K47" s="5"/>
    </row>
    <row r="48" spans="1:11" x14ac:dyDescent="0.35">
      <c r="A48" s="6" t="s">
        <v>44</v>
      </c>
      <c r="B48" s="5">
        <v>0</v>
      </c>
      <c r="C48" s="5">
        <v>0</v>
      </c>
      <c r="D48" s="5" t="s">
        <v>65</v>
      </c>
      <c r="E48" s="5">
        <v>0</v>
      </c>
      <c r="F48" s="5">
        <v>0</v>
      </c>
      <c r="G48" s="5">
        <v>0</v>
      </c>
      <c r="H48" s="5">
        <v>34285.699999999997</v>
      </c>
      <c r="I48" s="5">
        <v>25000</v>
      </c>
      <c r="J48" s="5"/>
      <c r="K48" s="5"/>
    </row>
    <row r="49" spans="1:11" x14ac:dyDescent="0.35">
      <c r="A49" s="6" t="s">
        <v>45</v>
      </c>
      <c r="B49" s="5" t="s">
        <v>66</v>
      </c>
      <c r="C49" s="5">
        <v>0</v>
      </c>
      <c r="D49" s="5" t="s">
        <v>67</v>
      </c>
      <c r="E49" s="5">
        <v>0</v>
      </c>
      <c r="F49" s="5">
        <v>0</v>
      </c>
      <c r="G49" s="7" t="str">
        <f>G45</f>
        <v>6857</v>
      </c>
      <c r="H49" s="5">
        <v>61714.3</v>
      </c>
      <c r="I49" s="5">
        <v>35000</v>
      </c>
      <c r="J49" s="5"/>
      <c r="K49" s="5"/>
    </row>
    <row r="51" spans="1:11" ht="29" x14ac:dyDescent="0.35">
      <c r="A51" s="8" t="s">
        <v>71</v>
      </c>
      <c r="B51" s="9" t="s">
        <v>72</v>
      </c>
    </row>
    <row r="52" spans="1:11" ht="29" x14ac:dyDescent="0.35">
      <c r="A52" s="8" t="s">
        <v>73</v>
      </c>
      <c r="B52" s="9">
        <v>0</v>
      </c>
    </row>
    <row r="53" spans="1:11" ht="29" x14ac:dyDescent="0.35">
      <c r="A53" s="8" t="s">
        <v>74</v>
      </c>
      <c r="B53" s="9" t="s">
        <v>75</v>
      </c>
    </row>
    <row r="54" spans="1:11" ht="29" x14ac:dyDescent="0.35">
      <c r="A54" s="8" t="s">
        <v>76</v>
      </c>
      <c r="B54" s="9">
        <v>435000</v>
      </c>
    </row>
    <row r="55" spans="1:11" ht="58" x14ac:dyDescent="0.35">
      <c r="A55" s="8" t="s">
        <v>77</v>
      </c>
      <c r="B55" s="10">
        <v>714813</v>
      </c>
    </row>
    <row r="56" spans="1:11" ht="43.5" x14ac:dyDescent="0.35">
      <c r="A56" s="8" t="s">
        <v>78</v>
      </c>
      <c r="B56" s="9"/>
    </row>
    <row r="57" spans="1:11" ht="43.5" x14ac:dyDescent="0.35">
      <c r="A57" s="8" t="s">
        <v>79</v>
      </c>
      <c r="B57" s="9"/>
    </row>
    <row r="58" spans="1:11" ht="43.5" x14ac:dyDescent="0.35">
      <c r="A58" s="8" t="s">
        <v>80</v>
      </c>
      <c r="B58" s="9">
        <v>0</v>
      </c>
    </row>
    <row r="60" spans="1:11" x14ac:dyDescent="0.35">
      <c r="A60" s="11" t="s">
        <v>81</v>
      </c>
    </row>
    <row r="62" spans="1:11" x14ac:dyDescent="0.35">
      <c r="A62" t="s">
        <v>82</v>
      </c>
    </row>
    <row r="63" spans="1:11" x14ac:dyDescent="0.35">
      <c r="A63" t="s">
        <v>83</v>
      </c>
    </row>
  </sheetData>
  <hyperlinks>
    <hyperlink ref="A60" r:id="rId1" display="https://miau.my-x.hu/myx-free/coco/test/140739320190403165243.html" xr:uid="{376C7EB0-9FEC-44D3-A1F4-2E1C8364269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info</vt:lpstr>
      <vt:lpstr>oam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belep</dc:creator>
  <cp:lastModifiedBy>Lttd</cp:lastModifiedBy>
  <dcterms:created xsi:type="dcterms:W3CDTF">2019-04-03T14:26:05Z</dcterms:created>
  <dcterms:modified xsi:type="dcterms:W3CDTF">2019-04-03T15:41:58Z</dcterms:modified>
</cp:coreProperties>
</file>