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atitude\Downloads\"/>
    </mc:Choice>
  </mc:AlternateContent>
  <xr:revisionPtr revIDLastSave="0" documentId="13_ncr:1_{EBE1C5DE-72A2-4054-BEA2-30ED6F44E8DF}" xr6:coauthVersionLast="43" xr6:coauthVersionMax="43" xr10:uidLastSave="{00000000-0000-0000-0000-000000000000}"/>
  <bookViews>
    <workbookView xWindow="-110" yWindow="-110" windowWidth="19420" windowHeight="10560" tabRatio="698" activeTab="10" xr2:uid="{CB6557E4-6000-4DEC-8B5E-327B5C5AE7EB}"/>
  </bookViews>
  <sheets>
    <sheet name="H3" sheetId="38" r:id="rId1"/>
    <sheet name="Intercon" sheetId="1" r:id="rId2"/>
    <sheet name="H4" sheetId="16" r:id="rId3"/>
    <sheet name="Hyatt" sheetId="3" r:id="rId4"/>
    <sheet name="H5" sheetId="44" r:id="rId5"/>
    <sheet name="Hilton" sheetId="4" r:id="rId6"/>
    <sheet name="H1" sheetId="29" r:id="rId7"/>
    <sheet name="Marriot" sheetId="12" r:id="rId8"/>
    <sheet name="H2" sheetId="46" r:id="rId9"/>
    <sheet name="Accor" sheetId="45" r:id="rId10"/>
    <sheet name="Sheet1" sheetId="47" r:id="rId11"/>
    <sheet name="Munka1" sheetId="48" r:id="rId12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Intercon!$J$16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8"/>
  <pivotCaches>
    <pivotCache cacheId="4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15" i="48" l="1"/>
  <c r="M20" i="47"/>
  <c r="L19" i="47"/>
  <c r="M19" i="47"/>
  <c r="L18" i="47"/>
  <c r="L17" i="47"/>
  <c r="L16" i="47"/>
  <c r="L15" i="47"/>
  <c r="L14" i="47"/>
  <c r="K20" i="47"/>
  <c r="K19" i="47"/>
  <c r="J20" i="47"/>
  <c r="I20" i="47"/>
  <c r="H20" i="47"/>
  <c r="G20" i="47"/>
  <c r="F20" i="47"/>
  <c r="E20" i="47"/>
  <c r="X414" i="48"/>
  <c r="AB414" i="48"/>
  <c r="AC414" i="48"/>
  <c r="S3" i="48"/>
  <c r="S4" i="48"/>
  <c r="S5" i="48"/>
  <c r="S6" i="48"/>
  <c r="S7" i="48"/>
  <c r="S8" i="48"/>
  <c r="S9" i="48"/>
  <c r="S10" i="48"/>
  <c r="S11" i="48"/>
  <c r="S12" i="48"/>
  <c r="S13" i="48"/>
  <c r="S14" i="48"/>
  <c r="S15" i="48"/>
  <c r="S16" i="48"/>
  <c r="S17" i="48"/>
  <c r="S18" i="48"/>
  <c r="S19" i="48"/>
  <c r="S20" i="48"/>
  <c r="S21" i="48"/>
  <c r="S22" i="48"/>
  <c r="S23" i="48"/>
  <c r="S24" i="48"/>
  <c r="S25" i="48"/>
  <c r="S26" i="48"/>
  <c r="S27" i="48"/>
  <c r="S28" i="48"/>
  <c r="S29" i="48"/>
  <c r="S30" i="48"/>
  <c r="S31" i="48"/>
  <c r="S32" i="48"/>
  <c r="S33" i="48"/>
  <c r="S34" i="48"/>
  <c r="S35" i="48"/>
  <c r="S36" i="48"/>
  <c r="S37" i="48"/>
  <c r="S38" i="48"/>
  <c r="S39" i="48"/>
  <c r="S40" i="48"/>
  <c r="S41" i="48"/>
  <c r="S42" i="48"/>
  <c r="S43" i="48"/>
  <c r="S44" i="48"/>
  <c r="S45" i="48"/>
  <c r="S46" i="48"/>
  <c r="S47" i="48"/>
  <c r="S48" i="48"/>
  <c r="S49" i="48"/>
  <c r="S50" i="48"/>
  <c r="S51" i="48"/>
  <c r="S52" i="48"/>
  <c r="S53" i="48"/>
  <c r="S54" i="48"/>
  <c r="S55" i="48"/>
  <c r="S56" i="48"/>
  <c r="S57" i="48"/>
  <c r="S58" i="48"/>
  <c r="S59" i="48"/>
  <c r="S60" i="48"/>
  <c r="S61" i="48"/>
  <c r="S62" i="48"/>
  <c r="S63" i="48"/>
  <c r="S64" i="48"/>
  <c r="S65" i="48"/>
  <c r="S66" i="48"/>
  <c r="S67" i="48"/>
  <c r="S68" i="48"/>
  <c r="S69" i="48"/>
  <c r="S70" i="48"/>
  <c r="S71" i="48"/>
  <c r="S72" i="48"/>
  <c r="S73" i="48"/>
  <c r="S74" i="48"/>
  <c r="S75" i="48"/>
  <c r="S76" i="48"/>
  <c r="S77" i="48"/>
  <c r="S78" i="48"/>
  <c r="S79" i="48"/>
  <c r="S80" i="48"/>
  <c r="S81" i="48"/>
  <c r="S82" i="48"/>
  <c r="S83" i="48"/>
  <c r="S84" i="48"/>
  <c r="S85" i="48"/>
  <c r="S86" i="48"/>
  <c r="S87" i="48"/>
  <c r="S88" i="48"/>
  <c r="S89" i="48"/>
  <c r="S90" i="48"/>
  <c r="S91" i="48"/>
  <c r="S92" i="48"/>
  <c r="S93" i="48"/>
  <c r="S94" i="48"/>
  <c r="S95" i="48"/>
  <c r="S96" i="48"/>
  <c r="S97" i="48"/>
  <c r="S98" i="48"/>
  <c r="S99" i="48"/>
  <c r="S100" i="48"/>
  <c r="S101" i="48"/>
  <c r="S102" i="48"/>
  <c r="S2" i="48"/>
  <c r="R4" i="48"/>
  <c r="R5" i="48"/>
  <c r="R6" i="48"/>
  <c r="R7" i="48"/>
  <c r="R8" i="48"/>
  <c r="R9" i="48"/>
  <c r="R10" i="48"/>
  <c r="R11" i="48"/>
  <c r="R12" i="48"/>
  <c r="R13" i="48"/>
  <c r="R14" i="48"/>
  <c r="R15" i="48"/>
  <c r="R16" i="48"/>
  <c r="R17" i="48"/>
  <c r="R18" i="48"/>
  <c r="R19" i="48"/>
  <c r="R20" i="48"/>
  <c r="R21" i="48"/>
  <c r="R22" i="48"/>
  <c r="R23" i="48"/>
  <c r="R24" i="48"/>
  <c r="R25" i="48"/>
  <c r="R26" i="48"/>
  <c r="R27" i="48"/>
  <c r="R28" i="48"/>
  <c r="R29" i="48"/>
  <c r="R30" i="48"/>
  <c r="R31" i="48"/>
  <c r="R32" i="48"/>
  <c r="R33" i="48"/>
  <c r="R34" i="48"/>
  <c r="R35" i="48"/>
  <c r="R36" i="48"/>
  <c r="R37" i="48"/>
  <c r="R38" i="48"/>
  <c r="R39" i="48"/>
  <c r="R40" i="48"/>
  <c r="R41" i="48"/>
  <c r="R42" i="48"/>
  <c r="R43" i="48"/>
  <c r="R44" i="48"/>
  <c r="R45" i="48"/>
  <c r="R46" i="48"/>
  <c r="R47" i="48"/>
  <c r="R48" i="48"/>
  <c r="R49" i="48"/>
  <c r="R50" i="48"/>
  <c r="R51" i="48"/>
  <c r="R52" i="48"/>
  <c r="R53" i="48"/>
  <c r="R54" i="48"/>
  <c r="R55" i="48"/>
  <c r="R56" i="48"/>
  <c r="R57" i="48"/>
  <c r="R58" i="48"/>
  <c r="R59" i="48"/>
  <c r="R60" i="48"/>
  <c r="R61" i="48"/>
  <c r="R62" i="48"/>
  <c r="R63" i="48"/>
  <c r="R64" i="48"/>
  <c r="R65" i="48"/>
  <c r="R66" i="48"/>
  <c r="R67" i="48"/>
  <c r="R68" i="48"/>
  <c r="R69" i="48"/>
  <c r="R70" i="48"/>
  <c r="R71" i="48"/>
  <c r="R72" i="48"/>
  <c r="R73" i="48"/>
  <c r="R74" i="48"/>
  <c r="R75" i="48"/>
  <c r="R76" i="48"/>
  <c r="R77" i="48"/>
  <c r="R78" i="48"/>
  <c r="R79" i="48"/>
  <c r="R80" i="48"/>
  <c r="R81" i="48"/>
  <c r="R82" i="48"/>
  <c r="R83" i="48"/>
  <c r="R84" i="48"/>
  <c r="R85" i="48"/>
  <c r="R86" i="48"/>
  <c r="R87" i="48"/>
  <c r="R88" i="48"/>
  <c r="R89" i="48"/>
  <c r="R90" i="48"/>
  <c r="R91" i="48"/>
  <c r="R92" i="48"/>
  <c r="R93" i="48"/>
  <c r="R94" i="48"/>
  <c r="R95" i="48"/>
  <c r="R96" i="48"/>
  <c r="R97" i="48"/>
  <c r="R98" i="48"/>
  <c r="R99" i="48"/>
  <c r="R100" i="48"/>
  <c r="R101" i="48"/>
  <c r="R102" i="48"/>
  <c r="R3" i="48"/>
  <c r="Q4" i="48"/>
  <c r="Q5" i="48"/>
  <c r="Q6" i="48"/>
  <c r="Q7" i="48"/>
  <c r="Q8" i="48"/>
  <c r="Q9" i="48"/>
  <c r="Q10" i="48"/>
  <c r="Q11" i="48"/>
  <c r="Q12" i="48"/>
  <c r="Q13" i="48"/>
  <c r="Q14" i="48"/>
  <c r="Q15" i="48"/>
  <c r="Q16" i="48"/>
  <c r="Q17" i="48"/>
  <c r="Q18" i="48"/>
  <c r="Q19" i="48"/>
  <c r="Q20" i="48"/>
  <c r="Q21" i="48"/>
  <c r="Q22" i="48"/>
  <c r="Q23" i="48"/>
  <c r="Q24" i="48"/>
  <c r="Q25" i="48"/>
  <c r="Q26" i="48"/>
  <c r="Q27" i="48"/>
  <c r="Q28" i="48"/>
  <c r="Q29" i="48"/>
  <c r="Q30" i="48"/>
  <c r="Q31" i="48"/>
  <c r="Q32" i="48"/>
  <c r="Q33" i="48"/>
  <c r="Q34" i="48"/>
  <c r="Q35" i="48"/>
  <c r="Q36" i="48"/>
  <c r="Q37" i="48"/>
  <c r="Q38" i="48"/>
  <c r="Q39" i="48"/>
  <c r="Q40" i="48"/>
  <c r="Q41" i="48"/>
  <c r="Q42" i="48"/>
  <c r="Q43" i="48"/>
  <c r="Q44" i="48"/>
  <c r="Q45" i="48"/>
  <c r="Q46" i="48"/>
  <c r="Q47" i="48"/>
  <c r="Q48" i="48"/>
  <c r="Q49" i="48"/>
  <c r="Q50" i="48"/>
  <c r="Q51" i="48"/>
  <c r="Q52" i="48"/>
  <c r="Q53" i="48"/>
  <c r="Q54" i="48"/>
  <c r="Q55" i="48"/>
  <c r="Q56" i="48"/>
  <c r="Q57" i="48"/>
  <c r="Q58" i="48"/>
  <c r="Q59" i="48"/>
  <c r="Q60" i="48"/>
  <c r="Q61" i="48"/>
  <c r="Q62" i="48"/>
  <c r="Q63" i="48"/>
  <c r="Q64" i="48"/>
  <c r="Q65" i="48"/>
  <c r="Q66" i="48"/>
  <c r="Q67" i="48"/>
  <c r="Q68" i="48"/>
  <c r="Q69" i="48"/>
  <c r="Q70" i="48"/>
  <c r="Q71" i="48"/>
  <c r="Q72" i="48"/>
  <c r="Q73" i="48"/>
  <c r="Q74" i="48"/>
  <c r="Q75" i="48"/>
  <c r="Q76" i="48"/>
  <c r="Q77" i="48"/>
  <c r="Q78" i="48"/>
  <c r="Q79" i="48"/>
  <c r="Q80" i="48"/>
  <c r="Q81" i="48"/>
  <c r="Q82" i="48"/>
  <c r="Q83" i="48"/>
  <c r="Q84" i="48"/>
  <c r="Q85" i="48"/>
  <c r="Q86" i="48"/>
  <c r="Q87" i="48"/>
  <c r="Q88" i="48"/>
  <c r="Q89" i="48"/>
  <c r="Q90" i="48"/>
  <c r="Q91" i="48"/>
  <c r="Q92" i="48"/>
  <c r="Q93" i="48"/>
  <c r="Q94" i="48"/>
  <c r="Q95" i="48"/>
  <c r="Q96" i="48"/>
  <c r="Q97" i="48"/>
  <c r="Q98" i="48"/>
  <c r="Q99" i="48"/>
  <c r="Q100" i="48"/>
  <c r="Q101" i="48"/>
  <c r="Q102" i="48"/>
  <c r="Q3" i="48"/>
  <c r="H102" i="48"/>
  <c r="P102" i="48" s="1"/>
  <c r="G102" i="48"/>
  <c r="F102" i="48"/>
  <c r="E102" i="48"/>
  <c r="D102" i="48"/>
  <c r="C102" i="48"/>
  <c r="B102" i="48"/>
  <c r="H101" i="48"/>
  <c r="P101" i="48" s="1"/>
  <c r="G101" i="48"/>
  <c r="F101" i="48"/>
  <c r="E101" i="48"/>
  <c r="D101" i="48"/>
  <c r="C101" i="48"/>
  <c r="B101" i="48"/>
  <c r="H100" i="48"/>
  <c r="P100" i="48" s="1"/>
  <c r="G100" i="48"/>
  <c r="F100" i="48"/>
  <c r="E100" i="48"/>
  <c r="D100" i="48"/>
  <c r="C100" i="48"/>
  <c r="B100" i="48"/>
  <c r="H99" i="48"/>
  <c r="P99" i="48" s="1"/>
  <c r="G99" i="48"/>
  <c r="F99" i="48"/>
  <c r="E99" i="48"/>
  <c r="D99" i="48"/>
  <c r="C99" i="48"/>
  <c r="B99" i="48"/>
  <c r="H98" i="48"/>
  <c r="P98" i="48" s="1"/>
  <c r="G98" i="48"/>
  <c r="F98" i="48"/>
  <c r="E98" i="48"/>
  <c r="D98" i="48"/>
  <c r="C98" i="48"/>
  <c r="B98" i="48"/>
  <c r="H97" i="48"/>
  <c r="P97" i="48" s="1"/>
  <c r="G97" i="48"/>
  <c r="F97" i="48"/>
  <c r="E97" i="48"/>
  <c r="D97" i="48"/>
  <c r="C97" i="48"/>
  <c r="B97" i="48"/>
  <c r="H96" i="48"/>
  <c r="P96" i="48" s="1"/>
  <c r="G96" i="48"/>
  <c r="F96" i="48"/>
  <c r="E96" i="48"/>
  <c r="D96" i="48"/>
  <c r="C96" i="48"/>
  <c r="B96" i="48"/>
  <c r="H95" i="48"/>
  <c r="P95" i="48" s="1"/>
  <c r="G95" i="48"/>
  <c r="F95" i="48"/>
  <c r="E95" i="48"/>
  <c r="D95" i="48"/>
  <c r="C95" i="48"/>
  <c r="B95" i="48"/>
  <c r="H94" i="48"/>
  <c r="P94" i="48" s="1"/>
  <c r="G94" i="48"/>
  <c r="F94" i="48"/>
  <c r="E94" i="48"/>
  <c r="D94" i="48"/>
  <c r="C94" i="48"/>
  <c r="B94" i="48"/>
  <c r="H93" i="48"/>
  <c r="P93" i="48" s="1"/>
  <c r="G93" i="48"/>
  <c r="F93" i="48"/>
  <c r="E93" i="48"/>
  <c r="D93" i="48"/>
  <c r="C93" i="48"/>
  <c r="B93" i="48"/>
  <c r="H92" i="48"/>
  <c r="P92" i="48" s="1"/>
  <c r="G92" i="48"/>
  <c r="F92" i="48"/>
  <c r="E92" i="48"/>
  <c r="D92" i="48"/>
  <c r="C92" i="48"/>
  <c r="B92" i="48"/>
  <c r="H91" i="48"/>
  <c r="P91" i="48" s="1"/>
  <c r="G91" i="48"/>
  <c r="F91" i="48"/>
  <c r="E91" i="48"/>
  <c r="D91" i="48"/>
  <c r="C91" i="48"/>
  <c r="B91" i="48"/>
  <c r="H90" i="48"/>
  <c r="P90" i="48" s="1"/>
  <c r="G90" i="48"/>
  <c r="F90" i="48"/>
  <c r="E90" i="48"/>
  <c r="D90" i="48"/>
  <c r="C90" i="48"/>
  <c r="B90" i="48"/>
  <c r="H89" i="48"/>
  <c r="P89" i="48" s="1"/>
  <c r="G89" i="48"/>
  <c r="F89" i="48"/>
  <c r="E89" i="48"/>
  <c r="D89" i="48"/>
  <c r="C89" i="48"/>
  <c r="B89" i="48"/>
  <c r="H88" i="48"/>
  <c r="P88" i="48" s="1"/>
  <c r="G88" i="48"/>
  <c r="F88" i="48"/>
  <c r="E88" i="48"/>
  <c r="D88" i="48"/>
  <c r="C88" i="48"/>
  <c r="B88" i="48"/>
  <c r="H87" i="48"/>
  <c r="P87" i="48" s="1"/>
  <c r="G87" i="48"/>
  <c r="F87" i="48"/>
  <c r="E87" i="48"/>
  <c r="D87" i="48"/>
  <c r="C87" i="48"/>
  <c r="B87" i="48"/>
  <c r="H86" i="48"/>
  <c r="P86" i="48" s="1"/>
  <c r="G86" i="48"/>
  <c r="F86" i="48"/>
  <c r="E86" i="48"/>
  <c r="D86" i="48"/>
  <c r="C86" i="48"/>
  <c r="B86" i="48"/>
  <c r="H85" i="48"/>
  <c r="P85" i="48" s="1"/>
  <c r="G85" i="48"/>
  <c r="F85" i="48"/>
  <c r="E85" i="48"/>
  <c r="D85" i="48"/>
  <c r="C85" i="48"/>
  <c r="B85" i="48"/>
  <c r="H84" i="48"/>
  <c r="P84" i="48" s="1"/>
  <c r="G84" i="48"/>
  <c r="F84" i="48"/>
  <c r="E84" i="48"/>
  <c r="D84" i="48"/>
  <c r="C84" i="48"/>
  <c r="B84" i="48"/>
  <c r="H83" i="48"/>
  <c r="P83" i="48" s="1"/>
  <c r="G83" i="48"/>
  <c r="F83" i="48"/>
  <c r="E83" i="48"/>
  <c r="D83" i="48"/>
  <c r="C83" i="48"/>
  <c r="B83" i="48"/>
  <c r="H82" i="48"/>
  <c r="P82" i="48" s="1"/>
  <c r="G82" i="48"/>
  <c r="F82" i="48"/>
  <c r="E82" i="48"/>
  <c r="D82" i="48"/>
  <c r="C82" i="48"/>
  <c r="B82" i="48"/>
  <c r="H81" i="48"/>
  <c r="P81" i="48" s="1"/>
  <c r="G81" i="48"/>
  <c r="F81" i="48"/>
  <c r="E81" i="48"/>
  <c r="D81" i="48"/>
  <c r="C81" i="48"/>
  <c r="B81" i="48"/>
  <c r="H80" i="48"/>
  <c r="P80" i="48" s="1"/>
  <c r="G80" i="48"/>
  <c r="F80" i="48"/>
  <c r="E80" i="48"/>
  <c r="D80" i="48"/>
  <c r="C80" i="48"/>
  <c r="B80" i="48"/>
  <c r="H79" i="48"/>
  <c r="P79" i="48" s="1"/>
  <c r="G79" i="48"/>
  <c r="F79" i="48"/>
  <c r="E79" i="48"/>
  <c r="D79" i="48"/>
  <c r="C79" i="48"/>
  <c r="B79" i="48"/>
  <c r="H78" i="48"/>
  <c r="P78" i="48" s="1"/>
  <c r="G78" i="48"/>
  <c r="F78" i="48"/>
  <c r="E78" i="48"/>
  <c r="D78" i="48"/>
  <c r="C78" i="48"/>
  <c r="B78" i="48"/>
  <c r="H77" i="48"/>
  <c r="P77" i="48" s="1"/>
  <c r="G77" i="48"/>
  <c r="F77" i="48"/>
  <c r="E77" i="48"/>
  <c r="D77" i="48"/>
  <c r="C77" i="48"/>
  <c r="B77" i="48"/>
  <c r="H76" i="48"/>
  <c r="P76" i="48" s="1"/>
  <c r="G76" i="48"/>
  <c r="F76" i="48"/>
  <c r="E76" i="48"/>
  <c r="D76" i="48"/>
  <c r="C76" i="48"/>
  <c r="B76" i="48"/>
  <c r="H75" i="48"/>
  <c r="P75" i="48" s="1"/>
  <c r="G75" i="48"/>
  <c r="F75" i="48"/>
  <c r="E75" i="48"/>
  <c r="D75" i="48"/>
  <c r="C75" i="48"/>
  <c r="B75" i="48"/>
  <c r="H74" i="48"/>
  <c r="P74" i="48" s="1"/>
  <c r="G74" i="48"/>
  <c r="F74" i="48"/>
  <c r="E74" i="48"/>
  <c r="D74" i="48"/>
  <c r="C74" i="48"/>
  <c r="B74" i="48"/>
  <c r="H73" i="48"/>
  <c r="P73" i="48" s="1"/>
  <c r="G73" i="48"/>
  <c r="F73" i="48"/>
  <c r="E73" i="48"/>
  <c r="D73" i="48"/>
  <c r="C73" i="48"/>
  <c r="B73" i="48"/>
  <c r="H72" i="48"/>
  <c r="P72" i="48" s="1"/>
  <c r="G72" i="48"/>
  <c r="F72" i="48"/>
  <c r="E72" i="48"/>
  <c r="D72" i="48"/>
  <c r="C72" i="48"/>
  <c r="B72" i="48"/>
  <c r="H71" i="48"/>
  <c r="P71" i="48" s="1"/>
  <c r="G71" i="48"/>
  <c r="F71" i="48"/>
  <c r="E71" i="48"/>
  <c r="D71" i="48"/>
  <c r="C71" i="48"/>
  <c r="B71" i="48"/>
  <c r="H70" i="48"/>
  <c r="P70" i="48" s="1"/>
  <c r="G70" i="48"/>
  <c r="F70" i="48"/>
  <c r="E70" i="48"/>
  <c r="D70" i="48"/>
  <c r="C70" i="48"/>
  <c r="B70" i="48"/>
  <c r="H69" i="48"/>
  <c r="P69" i="48" s="1"/>
  <c r="G69" i="48"/>
  <c r="F69" i="48"/>
  <c r="E69" i="48"/>
  <c r="D69" i="48"/>
  <c r="C69" i="48"/>
  <c r="B69" i="48"/>
  <c r="H68" i="48"/>
  <c r="P68" i="48" s="1"/>
  <c r="G68" i="48"/>
  <c r="F68" i="48"/>
  <c r="E68" i="48"/>
  <c r="D68" i="48"/>
  <c r="C68" i="48"/>
  <c r="B68" i="48"/>
  <c r="H67" i="48"/>
  <c r="P67" i="48" s="1"/>
  <c r="G67" i="48"/>
  <c r="F67" i="48"/>
  <c r="E67" i="48"/>
  <c r="D67" i="48"/>
  <c r="C67" i="48"/>
  <c r="B67" i="48"/>
  <c r="H66" i="48"/>
  <c r="P66" i="48" s="1"/>
  <c r="G66" i="48"/>
  <c r="F66" i="48"/>
  <c r="E66" i="48"/>
  <c r="D66" i="48"/>
  <c r="C66" i="48"/>
  <c r="B66" i="48"/>
  <c r="H65" i="48"/>
  <c r="P65" i="48" s="1"/>
  <c r="G65" i="48"/>
  <c r="F65" i="48"/>
  <c r="E65" i="48"/>
  <c r="D65" i="48"/>
  <c r="C65" i="48"/>
  <c r="B65" i="48"/>
  <c r="H64" i="48"/>
  <c r="P64" i="48" s="1"/>
  <c r="G64" i="48"/>
  <c r="F64" i="48"/>
  <c r="E64" i="48"/>
  <c r="D64" i="48"/>
  <c r="C64" i="48"/>
  <c r="B64" i="48"/>
  <c r="H63" i="48"/>
  <c r="P63" i="48" s="1"/>
  <c r="G63" i="48"/>
  <c r="F63" i="48"/>
  <c r="E63" i="48"/>
  <c r="D63" i="48"/>
  <c r="C63" i="48"/>
  <c r="B63" i="48"/>
  <c r="H62" i="48"/>
  <c r="P62" i="48" s="1"/>
  <c r="G62" i="48"/>
  <c r="F62" i="48"/>
  <c r="E62" i="48"/>
  <c r="D62" i="48"/>
  <c r="C62" i="48"/>
  <c r="B62" i="48"/>
  <c r="H61" i="48"/>
  <c r="P61" i="48" s="1"/>
  <c r="G61" i="48"/>
  <c r="F61" i="48"/>
  <c r="E61" i="48"/>
  <c r="D61" i="48"/>
  <c r="C61" i="48"/>
  <c r="B61" i="48"/>
  <c r="H60" i="48"/>
  <c r="P60" i="48" s="1"/>
  <c r="G60" i="48"/>
  <c r="F60" i="48"/>
  <c r="E60" i="48"/>
  <c r="D60" i="48"/>
  <c r="C60" i="48"/>
  <c r="B60" i="48"/>
  <c r="H59" i="48"/>
  <c r="P59" i="48" s="1"/>
  <c r="G59" i="48"/>
  <c r="F59" i="48"/>
  <c r="E59" i="48"/>
  <c r="D59" i="48"/>
  <c r="C59" i="48"/>
  <c r="B59" i="48"/>
  <c r="H58" i="48"/>
  <c r="P58" i="48" s="1"/>
  <c r="G58" i="48"/>
  <c r="F58" i="48"/>
  <c r="E58" i="48"/>
  <c r="D58" i="48"/>
  <c r="C58" i="48"/>
  <c r="B58" i="48"/>
  <c r="H57" i="48"/>
  <c r="P57" i="48" s="1"/>
  <c r="G57" i="48"/>
  <c r="F57" i="48"/>
  <c r="E57" i="48"/>
  <c r="D57" i="48"/>
  <c r="C57" i="48"/>
  <c r="B57" i="48"/>
  <c r="H56" i="48"/>
  <c r="P56" i="48" s="1"/>
  <c r="G56" i="48"/>
  <c r="F56" i="48"/>
  <c r="E56" i="48"/>
  <c r="D56" i="48"/>
  <c r="C56" i="48"/>
  <c r="B56" i="48"/>
  <c r="H55" i="48"/>
  <c r="P55" i="48" s="1"/>
  <c r="G55" i="48"/>
  <c r="F55" i="48"/>
  <c r="E55" i="48"/>
  <c r="D55" i="48"/>
  <c r="C55" i="48"/>
  <c r="B55" i="48"/>
  <c r="H54" i="48"/>
  <c r="P54" i="48" s="1"/>
  <c r="G54" i="48"/>
  <c r="F54" i="48"/>
  <c r="E54" i="48"/>
  <c r="D54" i="48"/>
  <c r="C54" i="48"/>
  <c r="B54" i="48"/>
  <c r="H53" i="48"/>
  <c r="P53" i="48" s="1"/>
  <c r="G53" i="48"/>
  <c r="F53" i="48"/>
  <c r="E53" i="48"/>
  <c r="D53" i="48"/>
  <c r="C53" i="48"/>
  <c r="B53" i="48"/>
  <c r="H52" i="48"/>
  <c r="P52" i="48" s="1"/>
  <c r="G52" i="48"/>
  <c r="F52" i="48"/>
  <c r="E52" i="48"/>
  <c r="D52" i="48"/>
  <c r="C52" i="48"/>
  <c r="B52" i="48"/>
  <c r="H51" i="48"/>
  <c r="P51" i="48" s="1"/>
  <c r="G51" i="48"/>
  <c r="F51" i="48"/>
  <c r="E51" i="48"/>
  <c r="D51" i="48"/>
  <c r="C51" i="48"/>
  <c r="B51" i="48"/>
  <c r="H50" i="48"/>
  <c r="P50" i="48" s="1"/>
  <c r="G50" i="48"/>
  <c r="F50" i="48"/>
  <c r="E50" i="48"/>
  <c r="D50" i="48"/>
  <c r="C50" i="48"/>
  <c r="B50" i="48"/>
  <c r="H49" i="48"/>
  <c r="P49" i="48" s="1"/>
  <c r="G49" i="48"/>
  <c r="F49" i="48"/>
  <c r="E49" i="48"/>
  <c r="D49" i="48"/>
  <c r="C49" i="48"/>
  <c r="B49" i="48"/>
  <c r="H48" i="48"/>
  <c r="P48" i="48" s="1"/>
  <c r="G48" i="48"/>
  <c r="F48" i="48"/>
  <c r="E48" i="48"/>
  <c r="D48" i="48"/>
  <c r="C48" i="48"/>
  <c r="B48" i="48"/>
  <c r="H47" i="48"/>
  <c r="P47" i="48" s="1"/>
  <c r="G47" i="48"/>
  <c r="F47" i="48"/>
  <c r="E47" i="48"/>
  <c r="D47" i="48"/>
  <c r="C47" i="48"/>
  <c r="B47" i="48"/>
  <c r="H46" i="48"/>
  <c r="P46" i="48" s="1"/>
  <c r="G46" i="48"/>
  <c r="F46" i="48"/>
  <c r="E46" i="48"/>
  <c r="D46" i="48"/>
  <c r="C46" i="48"/>
  <c r="B46" i="48"/>
  <c r="H45" i="48"/>
  <c r="P45" i="48" s="1"/>
  <c r="G45" i="48"/>
  <c r="F45" i="48"/>
  <c r="E45" i="48"/>
  <c r="D45" i="48"/>
  <c r="C45" i="48"/>
  <c r="B45" i="48"/>
  <c r="H44" i="48"/>
  <c r="P44" i="48" s="1"/>
  <c r="G44" i="48"/>
  <c r="F44" i="48"/>
  <c r="E44" i="48"/>
  <c r="D44" i="48"/>
  <c r="C44" i="48"/>
  <c r="B44" i="48"/>
  <c r="H43" i="48"/>
  <c r="P43" i="48" s="1"/>
  <c r="G43" i="48"/>
  <c r="F43" i="48"/>
  <c r="E43" i="48"/>
  <c r="D43" i="48"/>
  <c r="C43" i="48"/>
  <c r="B43" i="48"/>
  <c r="H42" i="48"/>
  <c r="P42" i="48" s="1"/>
  <c r="G42" i="48"/>
  <c r="F42" i="48"/>
  <c r="E42" i="48"/>
  <c r="D42" i="48"/>
  <c r="C42" i="48"/>
  <c r="B42" i="48"/>
  <c r="H41" i="48"/>
  <c r="P41" i="48" s="1"/>
  <c r="G41" i="48"/>
  <c r="F41" i="48"/>
  <c r="E41" i="48"/>
  <c r="D41" i="48"/>
  <c r="C41" i="48"/>
  <c r="B41" i="48"/>
  <c r="H40" i="48"/>
  <c r="P40" i="48" s="1"/>
  <c r="G40" i="48"/>
  <c r="F40" i="48"/>
  <c r="E40" i="48"/>
  <c r="D40" i="48"/>
  <c r="C40" i="48"/>
  <c r="B40" i="48"/>
  <c r="H39" i="48"/>
  <c r="P39" i="48" s="1"/>
  <c r="G39" i="48"/>
  <c r="F39" i="48"/>
  <c r="E39" i="48"/>
  <c r="D39" i="48"/>
  <c r="C39" i="48"/>
  <c r="B39" i="48"/>
  <c r="H38" i="48"/>
  <c r="P38" i="48" s="1"/>
  <c r="G38" i="48"/>
  <c r="F38" i="48"/>
  <c r="E38" i="48"/>
  <c r="D38" i="48"/>
  <c r="C38" i="48"/>
  <c r="B38" i="48"/>
  <c r="H37" i="48"/>
  <c r="P37" i="48" s="1"/>
  <c r="G37" i="48"/>
  <c r="F37" i="48"/>
  <c r="E37" i="48"/>
  <c r="D37" i="48"/>
  <c r="C37" i="48"/>
  <c r="B37" i="48"/>
  <c r="H36" i="48"/>
  <c r="P36" i="48" s="1"/>
  <c r="G36" i="48"/>
  <c r="F36" i="48"/>
  <c r="E36" i="48"/>
  <c r="D36" i="48"/>
  <c r="C36" i="48"/>
  <c r="B36" i="48"/>
  <c r="H35" i="48"/>
  <c r="P35" i="48" s="1"/>
  <c r="G35" i="48"/>
  <c r="F35" i="48"/>
  <c r="E35" i="48"/>
  <c r="D35" i="48"/>
  <c r="C35" i="48"/>
  <c r="B35" i="48"/>
  <c r="H34" i="48"/>
  <c r="P34" i="48" s="1"/>
  <c r="G34" i="48"/>
  <c r="F34" i="48"/>
  <c r="E34" i="48"/>
  <c r="D34" i="48"/>
  <c r="C34" i="48"/>
  <c r="B34" i="48"/>
  <c r="H33" i="48"/>
  <c r="P33" i="48" s="1"/>
  <c r="G33" i="48"/>
  <c r="F33" i="48"/>
  <c r="E33" i="48"/>
  <c r="D33" i="48"/>
  <c r="C33" i="48"/>
  <c r="B33" i="48"/>
  <c r="H32" i="48"/>
  <c r="P32" i="48" s="1"/>
  <c r="G32" i="48"/>
  <c r="F32" i="48"/>
  <c r="E32" i="48"/>
  <c r="D32" i="48"/>
  <c r="C32" i="48"/>
  <c r="B32" i="48"/>
  <c r="H31" i="48"/>
  <c r="P31" i="48" s="1"/>
  <c r="G31" i="48"/>
  <c r="F31" i="48"/>
  <c r="E31" i="48"/>
  <c r="D31" i="48"/>
  <c r="C31" i="48"/>
  <c r="B31" i="48"/>
  <c r="H30" i="48"/>
  <c r="P30" i="48" s="1"/>
  <c r="G30" i="48"/>
  <c r="F30" i="48"/>
  <c r="E30" i="48"/>
  <c r="D30" i="48"/>
  <c r="C30" i="48"/>
  <c r="B30" i="48"/>
  <c r="H29" i="48"/>
  <c r="P29" i="48" s="1"/>
  <c r="G29" i="48"/>
  <c r="F29" i="48"/>
  <c r="E29" i="48"/>
  <c r="D29" i="48"/>
  <c r="C29" i="48"/>
  <c r="B29" i="48"/>
  <c r="H28" i="48"/>
  <c r="P28" i="48" s="1"/>
  <c r="G28" i="48"/>
  <c r="F28" i="48"/>
  <c r="E28" i="48"/>
  <c r="D28" i="48"/>
  <c r="C28" i="48"/>
  <c r="B28" i="48"/>
  <c r="H27" i="48"/>
  <c r="P27" i="48" s="1"/>
  <c r="G27" i="48"/>
  <c r="F27" i="48"/>
  <c r="E27" i="48"/>
  <c r="D27" i="48"/>
  <c r="C27" i="48"/>
  <c r="B27" i="48"/>
  <c r="H26" i="48"/>
  <c r="P26" i="48" s="1"/>
  <c r="G26" i="48"/>
  <c r="F26" i="48"/>
  <c r="E26" i="48"/>
  <c r="D26" i="48"/>
  <c r="C26" i="48"/>
  <c r="B26" i="48"/>
  <c r="H25" i="48"/>
  <c r="P25" i="48" s="1"/>
  <c r="G25" i="48"/>
  <c r="F25" i="48"/>
  <c r="E25" i="48"/>
  <c r="D25" i="48"/>
  <c r="C25" i="48"/>
  <c r="B25" i="48"/>
  <c r="H24" i="48"/>
  <c r="P24" i="48" s="1"/>
  <c r="G24" i="48"/>
  <c r="F24" i="48"/>
  <c r="E24" i="48"/>
  <c r="D24" i="48"/>
  <c r="C24" i="48"/>
  <c r="B24" i="48"/>
  <c r="H23" i="48"/>
  <c r="P23" i="48" s="1"/>
  <c r="G23" i="48"/>
  <c r="F23" i="48"/>
  <c r="E23" i="48"/>
  <c r="D23" i="48"/>
  <c r="C23" i="48"/>
  <c r="B23" i="48"/>
  <c r="H22" i="48"/>
  <c r="P22" i="48" s="1"/>
  <c r="G22" i="48"/>
  <c r="F22" i="48"/>
  <c r="E22" i="48"/>
  <c r="D22" i="48"/>
  <c r="C22" i="48"/>
  <c r="B22" i="48"/>
  <c r="H21" i="48"/>
  <c r="P21" i="48" s="1"/>
  <c r="G21" i="48"/>
  <c r="F21" i="48"/>
  <c r="E21" i="48"/>
  <c r="D21" i="48"/>
  <c r="C21" i="48"/>
  <c r="B21" i="48"/>
  <c r="H20" i="48"/>
  <c r="P20" i="48" s="1"/>
  <c r="G20" i="48"/>
  <c r="F20" i="48"/>
  <c r="E20" i="48"/>
  <c r="D20" i="48"/>
  <c r="C20" i="48"/>
  <c r="B20" i="48"/>
  <c r="H19" i="48"/>
  <c r="P19" i="48" s="1"/>
  <c r="G19" i="48"/>
  <c r="F19" i="48"/>
  <c r="E19" i="48"/>
  <c r="D19" i="48"/>
  <c r="C19" i="48"/>
  <c r="B19" i="48"/>
  <c r="H18" i="48"/>
  <c r="P18" i="48" s="1"/>
  <c r="G18" i="48"/>
  <c r="F18" i="48"/>
  <c r="E18" i="48"/>
  <c r="D18" i="48"/>
  <c r="C18" i="48"/>
  <c r="B18" i="48"/>
  <c r="H17" i="48"/>
  <c r="P17" i="48" s="1"/>
  <c r="G17" i="48"/>
  <c r="F17" i="48"/>
  <c r="E17" i="48"/>
  <c r="D17" i="48"/>
  <c r="C17" i="48"/>
  <c r="B17" i="48"/>
  <c r="H16" i="48"/>
  <c r="P16" i="48" s="1"/>
  <c r="G16" i="48"/>
  <c r="F16" i="48"/>
  <c r="E16" i="48"/>
  <c r="D16" i="48"/>
  <c r="C16" i="48"/>
  <c r="B16" i="48"/>
  <c r="H15" i="48"/>
  <c r="P15" i="48" s="1"/>
  <c r="G15" i="48"/>
  <c r="F15" i="48"/>
  <c r="E15" i="48"/>
  <c r="D15" i="48"/>
  <c r="C15" i="48"/>
  <c r="B15" i="48"/>
  <c r="H14" i="48"/>
  <c r="P14" i="48" s="1"/>
  <c r="G14" i="48"/>
  <c r="F14" i="48"/>
  <c r="E14" i="48"/>
  <c r="D14" i="48"/>
  <c r="C14" i="48"/>
  <c r="B14" i="48"/>
  <c r="H13" i="48"/>
  <c r="P13" i="48" s="1"/>
  <c r="G13" i="48"/>
  <c r="F13" i="48"/>
  <c r="E13" i="48"/>
  <c r="D13" i="48"/>
  <c r="C13" i="48"/>
  <c r="B13" i="48"/>
  <c r="H12" i="48"/>
  <c r="P12" i="48" s="1"/>
  <c r="G12" i="48"/>
  <c r="F12" i="48"/>
  <c r="E12" i="48"/>
  <c r="D12" i="48"/>
  <c r="C12" i="48"/>
  <c r="B12" i="48"/>
  <c r="H11" i="48"/>
  <c r="P11" i="48" s="1"/>
  <c r="G11" i="48"/>
  <c r="F11" i="48"/>
  <c r="E11" i="48"/>
  <c r="D11" i="48"/>
  <c r="C11" i="48"/>
  <c r="B11" i="48"/>
  <c r="H10" i="48"/>
  <c r="P10" i="48" s="1"/>
  <c r="G10" i="48"/>
  <c r="F10" i="48"/>
  <c r="E10" i="48"/>
  <c r="D10" i="48"/>
  <c r="C10" i="48"/>
  <c r="B10" i="48"/>
  <c r="H9" i="48"/>
  <c r="P9" i="48" s="1"/>
  <c r="G9" i="48"/>
  <c r="F9" i="48"/>
  <c r="E9" i="48"/>
  <c r="D9" i="48"/>
  <c r="C9" i="48"/>
  <c r="B9" i="48"/>
  <c r="H8" i="48"/>
  <c r="P8" i="48" s="1"/>
  <c r="G8" i="48"/>
  <c r="F8" i="48"/>
  <c r="E8" i="48"/>
  <c r="D8" i="48"/>
  <c r="C8" i="48"/>
  <c r="B8" i="48"/>
  <c r="H7" i="48"/>
  <c r="P7" i="48" s="1"/>
  <c r="G7" i="48"/>
  <c r="F7" i="48"/>
  <c r="E7" i="48"/>
  <c r="D7" i="48"/>
  <c r="C7" i="48"/>
  <c r="B7" i="48"/>
  <c r="H6" i="48"/>
  <c r="P6" i="48" s="1"/>
  <c r="G6" i="48"/>
  <c r="F6" i="48"/>
  <c r="E6" i="48"/>
  <c r="D6" i="48"/>
  <c r="C6" i="48"/>
  <c r="B6" i="48"/>
  <c r="H5" i="48"/>
  <c r="P5" i="48" s="1"/>
  <c r="G5" i="48"/>
  <c r="F5" i="48"/>
  <c r="E5" i="48"/>
  <c r="D5" i="48"/>
  <c r="C5" i="48"/>
  <c r="B5" i="48"/>
  <c r="H4" i="48"/>
  <c r="P4" i="48" s="1"/>
  <c r="G4" i="48"/>
  <c r="F4" i="48"/>
  <c r="N4" i="48" s="1"/>
  <c r="E4" i="48"/>
  <c r="D4" i="48"/>
  <c r="C4" i="48"/>
  <c r="B4" i="48"/>
  <c r="H3" i="48"/>
  <c r="P3" i="48" s="1"/>
  <c r="G3" i="48"/>
  <c r="F3" i="48"/>
  <c r="E3" i="48"/>
  <c r="D3" i="48"/>
  <c r="C3" i="48"/>
  <c r="B3" i="48"/>
  <c r="H2" i="48"/>
  <c r="P2" i="48" s="1"/>
  <c r="G2" i="48"/>
  <c r="O2" i="48" s="1"/>
  <c r="F2" i="48"/>
  <c r="N2" i="48" s="1"/>
  <c r="E2" i="48"/>
  <c r="M2" i="48" s="1"/>
  <c r="D2" i="48"/>
  <c r="L2" i="48" s="1"/>
  <c r="C2" i="48"/>
  <c r="K2" i="48" s="1"/>
  <c r="B2" i="48"/>
  <c r="J2" i="48" s="1"/>
  <c r="M18" i="47"/>
  <c r="J18" i="47"/>
  <c r="I18" i="47"/>
  <c r="H18" i="47"/>
  <c r="G18" i="47"/>
  <c r="F18" i="47"/>
  <c r="E18" i="47"/>
  <c r="M17" i="47"/>
  <c r="J17" i="47"/>
  <c r="I17" i="47"/>
  <c r="H17" i="47"/>
  <c r="G17" i="47"/>
  <c r="F17" i="47"/>
  <c r="E17" i="47"/>
  <c r="M16" i="47"/>
  <c r="J16" i="47"/>
  <c r="I16" i="47"/>
  <c r="H16" i="47"/>
  <c r="K16" i="47" s="1"/>
  <c r="G16" i="47"/>
  <c r="F16" i="47"/>
  <c r="E16" i="47"/>
  <c r="M15" i="47"/>
  <c r="J15" i="47"/>
  <c r="I15" i="47"/>
  <c r="H15" i="47"/>
  <c r="G15" i="47"/>
  <c r="F15" i="47"/>
  <c r="K15" i="47" s="1"/>
  <c r="E15" i="47"/>
  <c r="M14" i="47"/>
  <c r="J14" i="47"/>
  <c r="I14" i="47"/>
  <c r="H14" i="47"/>
  <c r="G14" i="47"/>
  <c r="F14" i="47"/>
  <c r="E14" i="47"/>
  <c r="J13" i="47"/>
  <c r="I13" i="47"/>
  <c r="H13" i="47"/>
  <c r="G13" i="47"/>
  <c r="F13" i="47"/>
  <c r="E13" i="47"/>
  <c r="S118" i="1"/>
  <c r="R118" i="1"/>
  <c r="P118" i="1" s="1"/>
  <c r="Q118" i="1"/>
  <c r="Q21" i="1"/>
  <c r="P21" i="1"/>
  <c r="O21" i="1"/>
  <c r="N21" i="1"/>
  <c r="M21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12" i="1"/>
  <c r="P12" i="1"/>
  <c r="O12" i="1"/>
  <c r="N12" i="1"/>
  <c r="M12" i="1"/>
  <c r="L12" i="1"/>
  <c r="K12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4" i="1"/>
  <c r="P4" i="1"/>
  <c r="O4" i="1"/>
  <c r="N4" i="1"/>
  <c r="M4" i="1"/>
  <c r="L4" i="1"/>
  <c r="K4" i="1"/>
  <c r="Q3" i="1"/>
  <c r="P3" i="1"/>
  <c r="O3" i="1"/>
  <c r="N3" i="1"/>
  <c r="M3" i="1"/>
  <c r="L3" i="1"/>
  <c r="K3" i="1"/>
  <c r="Q2" i="1"/>
  <c r="P2" i="1"/>
  <c r="O2" i="1"/>
  <c r="N2" i="1"/>
  <c r="M2" i="1"/>
  <c r="L2" i="1"/>
  <c r="K2" i="1"/>
  <c r="Q1" i="1"/>
  <c r="P1" i="1"/>
  <c r="O1" i="1"/>
  <c r="N1" i="1"/>
  <c r="M1" i="1"/>
  <c r="L1" i="1"/>
  <c r="K1" i="1"/>
  <c r="R119" i="3"/>
  <c r="Q21" i="3"/>
  <c r="P21" i="3"/>
  <c r="O21" i="3"/>
  <c r="N21" i="3"/>
  <c r="M21" i="3"/>
  <c r="L21" i="3"/>
  <c r="K21" i="3"/>
  <c r="Q20" i="3"/>
  <c r="P20" i="3"/>
  <c r="O20" i="3"/>
  <c r="N20" i="3"/>
  <c r="M20" i="3"/>
  <c r="L20" i="3"/>
  <c r="K20" i="3"/>
  <c r="Q19" i="3"/>
  <c r="P19" i="3"/>
  <c r="O19" i="3"/>
  <c r="N19" i="3"/>
  <c r="M19" i="3"/>
  <c r="L19" i="3"/>
  <c r="K19" i="3"/>
  <c r="Q18" i="3"/>
  <c r="P18" i="3"/>
  <c r="O18" i="3"/>
  <c r="N18" i="3"/>
  <c r="M18" i="3"/>
  <c r="L18" i="3"/>
  <c r="K18" i="3"/>
  <c r="Q17" i="3"/>
  <c r="P17" i="3"/>
  <c r="O17" i="3"/>
  <c r="N17" i="3"/>
  <c r="M17" i="3"/>
  <c r="L17" i="3"/>
  <c r="K17" i="3"/>
  <c r="Q16" i="3"/>
  <c r="P16" i="3"/>
  <c r="O16" i="3"/>
  <c r="N16" i="3"/>
  <c r="M16" i="3"/>
  <c r="L16" i="3"/>
  <c r="K16" i="3"/>
  <c r="Q15" i="3"/>
  <c r="P15" i="3"/>
  <c r="O15" i="3"/>
  <c r="N15" i="3"/>
  <c r="M15" i="3"/>
  <c r="L15" i="3"/>
  <c r="K15" i="3"/>
  <c r="Q14" i="3"/>
  <c r="P14" i="3"/>
  <c r="O14" i="3"/>
  <c r="N14" i="3"/>
  <c r="M14" i="3"/>
  <c r="L14" i="3"/>
  <c r="K14" i="3"/>
  <c r="Q13" i="3"/>
  <c r="P13" i="3"/>
  <c r="O13" i="3"/>
  <c r="N13" i="3"/>
  <c r="M13" i="3"/>
  <c r="L13" i="3"/>
  <c r="K13" i="3"/>
  <c r="Q12" i="3"/>
  <c r="P12" i="3"/>
  <c r="O12" i="3"/>
  <c r="N12" i="3"/>
  <c r="M12" i="3"/>
  <c r="L12" i="3"/>
  <c r="K12" i="3"/>
  <c r="Q11" i="3"/>
  <c r="P11" i="3"/>
  <c r="O11" i="3"/>
  <c r="N11" i="3"/>
  <c r="M11" i="3"/>
  <c r="L11" i="3"/>
  <c r="K11" i="3"/>
  <c r="Q10" i="3"/>
  <c r="P10" i="3"/>
  <c r="O10" i="3"/>
  <c r="N10" i="3"/>
  <c r="M10" i="3"/>
  <c r="L10" i="3"/>
  <c r="K10" i="3"/>
  <c r="Q9" i="3"/>
  <c r="P9" i="3"/>
  <c r="O9" i="3"/>
  <c r="N9" i="3"/>
  <c r="M9" i="3"/>
  <c r="L9" i="3"/>
  <c r="K9" i="3"/>
  <c r="Q8" i="3"/>
  <c r="P8" i="3"/>
  <c r="O8" i="3"/>
  <c r="N8" i="3"/>
  <c r="M8" i="3"/>
  <c r="L8" i="3"/>
  <c r="K8" i="3"/>
  <c r="Q7" i="3"/>
  <c r="P7" i="3"/>
  <c r="O7" i="3"/>
  <c r="N7" i="3"/>
  <c r="M7" i="3"/>
  <c r="L7" i="3"/>
  <c r="K7" i="3"/>
  <c r="Q6" i="3"/>
  <c r="P6" i="3"/>
  <c r="O6" i="3"/>
  <c r="N6" i="3"/>
  <c r="M6" i="3"/>
  <c r="L6" i="3"/>
  <c r="K6" i="3"/>
  <c r="Q5" i="3"/>
  <c r="P5" i="3"/>
  <c r="O5" i="3"/>
  <c r="N5" i="3"/>
  <c r="M5" i="3"/>
  <c r="L5" i="3"/>
  <c r="K5" i="3"/>
  <c r="Q4" i="3"/>
  <c r="P4" i="3"/>
  <c r="O4" i="3"/>
  <c r="N4" i="3"/>
  <c r="M4" i="3"/>
  <c r="L4" i="3"/>
  <c r="K4" i="3"/>
  <c r="Q3" i="3"/>
  <c r="P3" i="3"/>
  <c r="O3" i="3"/>
  <c r="N3" i="3"/>
  <c r="M3" i="3"/>
  <c r="L3" i="3"/>
  <c r="K3" i="3"/>
  <c r="Q2" i="3"/>
  <c r="P2" i="3"/>
  <c r="O2" i="3"/>
  <c r="N2" i="3"/>
  <c r="M2" i="3"/>
  <c r="L2" i="3"/>
  <c r="K2" i="3"/>
  <c r="Q1" i="3"/>
  <c r="P1" i="3"/>
  <c r="O1" i="3"/>
  <c r="N1" i="3"/>
  <c r="M1" i="3"/>
  <c r="L1" i="3"/>
  <c r="K1" i="3"/>
  <c r="O119" i="4"/>
  <c r="N119" i="4"/>
  <c r="M119" i="4"/>
  <c r="L119" i="4"/>
  <c r="K119" i="4"/>
  <c r="J119" i="4"/>
  <c r="Q119" i="4"/>
  <c r="P119" i="4"/>
  <c r="Q97" i="12"/>
  <c r="P97" i="12"/>
  <c r="O97" i="12"/>
  <c r="N97" i="12"/>
  <c r="M97" i="12"/>
  <c r="L97" i="12"/>
  <c r="Q21" i="4"/>
  <c r="P21" i="4"/>
  <c r="O21" i="4"/>
  <c r="N21" i="4"/>
  <c r="M21" i="4"/>
  <c r="L21" i="4"/>
  <c r="K21" i="4"/>
  <c r="Q20" i="4"/>
  <c r="P20" i="4"/>
  <c r="O20" i="4"/>
  <c r="N20" i="4"/>
  <c r="M20" i="4"/>
  <c r="L20" i="4"/>
  <c r="K20" i="4"/>
  <c r="Q19" i="4"/>
  <c r="P19" i="4"/>
  <c r="O19" i="4"/>
  <c r="N19" i="4"/>
  <c r="M19" i="4"/>
  <c r="L19" i="4"/>
  <c r="K19" i="4"/>
  <c r="Q18" i="4"/>
  <c r="P18" i="4"/>
  <c r="O18" i="4"/>
  <c r="N18" i="4"/>
  <c r="M18" i="4"/>
  <c r="L18" i="4"/>
  <c r="K18" i="4"/>
  <c r="Q17" i="4"/>
  <c r="P17" i="4"/>
  <c r="O17" i="4"/>
  <c r="N17" i="4"/>
  <c r="M17" i="4"/>
  <c r="L17" i="4"/>
  <c r="K17" i="4"/>
  <c r="Q16" i="4"/>
  <c r="P16" i="4"/>
  <c r="O16" i="4"/>
  <c r="N16" i="4"/>
  <c r="M16" i="4"/>
  <c r="L16" i="4"/>
  <c r="K16" i="4"/>
  <c r="Q15" i="4"/>
  <c r="P15" i="4"/>
  <c r="O15" i="4"/>
  <c r="N15" i="4"/>
  <c r="M15" i="4"/>
  <c r="L15" i="4"/>
  <c r="K15" i="4"/>
  <c r="Q14" i="4"/>
  <c r="P14" i="4"/>
  <c r="O14" i="4"/>
  <c r="N14" i="4"/>
  <c r="M14" i="4"/>
  <c r="L14" i="4"/>
  <c r="K14" i="4"/>
  <c r="Q13" i="4"/>
  <c r="P13" i="4"/>
  <c r="O13" i="4"/>
  <c r="N13" i="4"/>
  <c r="M13" i="4"/>
  <c r="L13" i="4"/>
  <c r="K13" i="4"/>
  <c r="Q12" i="4"/>
  <c r="P12" i="4"/>
  <c r="O12" i="4"/>
  <c r="N12" i="4"/>
  <c r="M12" i="4"/>
  <c r="L12" i="4"/>
  <c r="K12" i="4"/>
  <c r="Q11" i="4"/>
  <c r="P11" i="4"/>
  <c r="O11" i="4"/>
  <c r="N11" i="4"/>
  <c r="M11" i="4"/>
  <c r="L11" i="4"/>
  <c r="K11" i="4"/>
  <c r="Q10" i="4"/>
  <c r="P10" i="4"/>
  <c r="O10" i="4"/>
  <c r="N10" i="4"/>
  <c r="M10" i="4"/>
  <c r="L10" i="4"/>
  <c r="K10" i="4"/>
  <c r="Q9" i="4"/>
  <c r="P9" i="4"/>
  <c r="O9" i="4"/>
  <c r="N9" i="4"/>
  <c r="M9" i="4"/>
  <c r="L9" i="4"/>
  <c r="K9" i="4"/>
  <c r="Q8" i="4"/>
  <c r="P8" i="4"/>
  <c r="O8" i="4"/>
  <c r="N8" i="4"/>
  <c r="M8" i="4"/>
  <c r="L8" i="4"/>
  <c r="K8" i="4"/>
  <c r="Q7" i="4"/>
  <c r="P7" i="4"/>
  <c r="O7" i="4"/>
  <c r="N7" i="4"/>
  <c r="M7" i="4"/>
  <c r="L7" i="4"/>
  <c r="K7" i="4"/>
  <c r="Q6" i="4"/>
  <c r="P6" i="4"/>
  <c r="O6" i="4"/>
  <c r="N6" i="4"/>
  <c r="M6" i="4"/>
  <c r="L6" i="4"/>
  <c r="K6" i="4"/>
  <c r="Q5" i="4"/>
  <c r="P5" i="4"/>
  <c r="O5" i="4"/>
  <c r="N5" i="4"/>
  <c r="M5" i="4"/>
  <c r="L5" i="4"/>
  <c r="K5" i="4"/>
  <c r="Q4" i="4"/>
  <c r="P4" i="4"/>
  <c r="O4" i="4"/>
  <c r="N4" i="4"/>
  <c r="M4" i="4"/>
  <c r="L4" i="4"/>
  <c r="K4" i="4"/>
  <c r="Q3" i="4"/>
  <c r="P3" i="4"/>
  <c r="O3" i="4"/>
  <c r="N3" i="4"/>
  <c r="M3" i="4"/>
  <c r="L3" i="4"/>
  <c r="K3" i="4"/>
  <c r="Q2" i="4"/>
  <c r="P2" i="4"/>
  <c r="O2" i="4"/>
  <c r="N2" i="4"/>
  <c r="M2" i="4"/>
  <c r="L2" i="4"/>
  <c r="K2" i="4"/>
  <c r="Q1" i="4"/>
  <c r="P1" i="4"/>
  <c r="O1" i="4"/>
  <c r="N1" i="4"/>
  <c r="M1" i="4"/>
  <c r="L1" i="4"/>
  <c r="K1" i="4"/>
  <c r="P119" i="45"/>
  <c r="O119" i="45"/>
  <c r="N119" i="45"/>
  <c r="M119" i="45"/>
  <c r="L119" i="45"/>
  <c r="K119" i="45"/>
  <c r="R119" i="45"/>
  <c r="Q119" i="45"/>
  <c r="Q21" i="45"/>
  <c r="P21" i="45"/>
  <c r="O21" i="45"/>
  <c r="N21" i="45"/>
  <c r="M21" i="45"/>
  <c r="L21" i="45"/>
  <c r="K21" i="45"/>
  <c r="Q20" i="45"/>
  <c r="P20" i="45"/>
  <c r="O20" i="45"/>
  <c r="N20" i="45"/>
  <c r="M20" i="45"/>
  <c r="L20" i="45"/>
  <c r="K20" i="45"/>
  <c r="Q19" i="45"/>
  <c r="P19" i="45"/>
  <c r="O19" i="45"/>
  <c r="N19" i="45"/>
  <c r="M19" i="45"/>
  <c r="L19" i="45"/>
  <c r="K19" i="45"/>
  <c r="Q18" i="45"/>
  <c r="P18" i="45"/>
  <c r="O18" i="45"/>
  <c r="N18" i="45"/>
  <c r="M18" i="45"/>
  <c r="L18" i="45"/>
  <c r="K18" i="45"/>
  <c r="Q17" i="45"/>
  <c r="P17" i="45"/>
  <c r="O17" i="45"/>
  <c r="N17" i="45"/>
  <c r="M17" i="45"/>
  <c r="L17" i="45"/>
  <c r="K17" i="45"/>
  <c r="Q16" i="45"/>
  <c r="P16" i="45"/>
  <c r="O16" i="45"/>
  <c r="N16" i="45"/>
  <c r="M16" i="45"/>
  <c r="L16" i="45"/>
  <c r="K16" i="45"/>
  <c r="Q15" i="45"/>
  <c r="P15" i="45"/>
  <c r="O15" i="45"/>
  <c r="N15" i="45"/>
  <c r="M15" i="45"/>
  <c r="L15" i="45"/>
  <c r="K15" i="45"/>
  <c r="Q14" i="45"/>
  <c r="P14" i="45"/>
  <c r="O14" i="45"/>
  <c r="N14" i="45"/>
  <c r="M14" i="45"/>
  <c r="L14" i="45"/>
  <c r="K14" i="45"/>
  <c r="Q13" i="45"/>
  <c r="P13" i="45"/>
  <c r="O13" i="45"/>
  <c r="N13" i="45"/>
  <c r="M13" i="45"/>
  <c r="L13" i="45"/>
  <c r="K13" i="45"/>
  <c r="Q12" i="45"/>
  <c r="P12" i="45"/>
  <c r="O12" i="45"/>
  <c r="N12" i="45"/>
  <c r="M12" i="45"/>
  <c r="L12" i="45"/>
  <c r="K12" i="45"/>
  <c r="Q11" i="45"/>
  <c r="P11" i="45"/>
  <c r="O11" i="45"/>
  <c r="N11" i="45"/>
  <c r="M11" i="45"/>
  <c r="L11" i="45"/>
  <c r="K11" i="45"/>
  <c r="Q10" i="45"/>
  <c r="P10" i="45"/>
  <c r="O10" i="45"/>
  <c r="N10" i="45"/>
  <c r="M10" i="45"/>
  <c r="L10" i="45"/>
  <c r="K10" i="45"/>
  <c r="Q9" i="45"/>
  <c r="P9" i="45"/>
  <c r="O9" i="45"/>
  <c r="N9" i="45"/>
  <c r="M9" i="45"/>
  <c r="L9" i="45"/>
  <c r="K9" i="45"/>
  <c r="Q8" i="45"/>
  <c r="P8" i="45"/>
  <c r="O8" i="45"/>
  <c r="N8" i="45"/>
  <c r="M8" i="45"/>
  <c r="L8" i="45"/>
  <c r="K8" i="45"/>
  <c r="Q7" i="45"/>
  <c r="P7" i="45"/>
  <c r="O7" i="45"/>
  <c r="N7" i="45"/>
  <c r="M7" i="45"/>
  <c r="L7" i="45"/>
  <c r="K7" i="45"/>
  <c r="Q6" i="45"/>
  <c r="P6" i="45"/>
  <c r="O6" i="45"/>
  <c r="N6" i="45"/>
  <c r="M6" i="45"/>
  <c r="L6" i="45"/>
  <c r="K6" i="45"/>
  <c r="Q5" i="45"/>
  <c r="P5" i="45"/>
  <c r="O5" i="45"/>
  <c r="N5" i="45"/>
  <c r="M5" i="45"/>
  <c r="L5" i="45"/>
  <c r="K5" i="45"/>
  <c r="Q4" i="45"/>
  <c r="P4" i="45"/>
  <c r="O4" i="45"/>
  <c r="N4" i="45"/>
  <c r="M4" i="45"/>
  <c r="L4" i="45"/>
  <c r="K4" i="45"/>
  <c r="Q3" i="45"/>
  <c r="P3" i="45"/>
  <c r="O3" i="45"/>
  <c r="N3" i="45"/>
  <c r="M3" i="45"/>
  <c r="L3" i="45"/>
  <c r="K3" i="45"/>
  <c r="Q2" i="45"/>
  <c r="P2" i="45"/>
  <c r="O2" i="45"/>
  <c r="N2" i="45"/>
  <c r="M2" i="45"/>
  <c r="L2" i="45"/>
  <c r="K2" i="45"/>
  <c r="Q1" i="45"/>
  <c r="P1" i="45"/>
  <c r="O1" i="45"/>
  <c r="N1" i="45"/>
  <c r="M1" i="45"/>
  <c r="L1" i="45"/>
  <c r="K1" i="45"/>
  <c r="Q118" i="12"/>
  <c r="P118" i="12"/>
  <c r="O118" i="12"/>
  <c r="N118" i="12"/>
  <c r="M118" i="12"/>
  <c r="L118" i="12"/>
  <c r="S118" i="12"/>
  <c r="R118" i="12"/>
  <c r="P21" i="12"/>
  <c r="O21" i="12"/>
  <c r="N21" i="12"/>
  <c r="M21" i="12"/>
  <c r="L21" i="12"/>
  <c r="K21" i="12"/>
  <c r="P20" i="12"/>
  <c r="O20" i="12"/>
  <c r="N20" i="12"/>
  <c r="M20" i="12"/>
  <c r="L20" i="12"/>
  <c r="K20" i="12"/>
  <c r="P19" i="12"/>
  <c r="O19" i="12"/>
  <c r="N19" i="12"/>
  <c r="M19" i="12"/>
  <c r="L19" i="12"/>
  <c r="K19" i="12"/>
  <c r="P18" i="12"/>
  <c r="O18" i="12"/>
  <c r="N18" i="12"/>
  <c r="M18" i="12"/>
  <c r="L18" i="12"/>
  <c r="K18" i="12"/>
  <c r="P17" i="12"/>
  <c r="O17" i="12"/>
  <c r="N17" i="12"/>
  <c r="M17" i="12"/>
  <c r="L17" i="12"/>
  <c r="K17" i="12"/>
  <c r="P16" i="12"/>
  <c r="O16" i="12"/>
  <c r="N16" i="12"/>
  <c r="M16" i="12"/>
  <c r="L16" i="12"/>
  <c r="K16" i="12"/>
  <c r="P15" i="12"/>
  <c r="O15" i="12"/>
  <c r="N15" i="12"/>
  <c r="M15" i="12"/>
  <c r="L15" i="12"/>
  <c r="K15" i="12"/>
  <c r="P14" i="12"/>
  <c r="O14" i="12"/>
  <c r="N14" i="12"/>
  <c r="M14" i="12"/>
  <c r="L14" i="12"/>
  <c r="K14" i="12"/>
  <c r="P13" i="12"/>
  <c r="O13" i="12"/>
  <c r="N13" i="12"/>
  <c r="M13" i="12"/>
  <c r="L13" i="12"/>
  <c r="K13" i="12"/>
  <c r="P12" i="12"/>
  <c r="O12" i="12"/>
  <c r="N12" i="12"/>
  <c r="M12" i="12"/>
  <c r="L12" i="12"/>
  <c r="K12" i="12"/>
  <c r="P11" i="12"/>
  <c r="O11" i="12"/>
  <c r="N11" i="12"/>
  <c r="M11" i="12"/>
  <c r="L11" i="12"/>
  <c r="K11" i="12"/>
  <c r="P10" i="12"/>
  <c r="O10" i="12"/>
  <c r="N10" i="12"/>
  <c r="M10" i="12"/>
  <c r="L10" i="12"/>
  <c r="K10" i="12"/>
  <c r="P9" i="12"/>
  <c r="O9" i="12"/>
  <c r="N9" i="12"/>
  <c r="M9" i="12"/>
  <c r="L9" i="12"/>
  <c r="K9" i="12"/>
  <c r="P8" i="12"/>
  <c r="O8" i="12"/>
  <c r="N8" i="12"/>
  <c r="M8" i="12"/>
  <c r="L8" i="12"/>
  <c r="K8" i="12"/>
  <c r="P7" i="12"/>
  <c r="O7" i="12"/>
  <c r="N7" i="12"/>
  <c r="M7" i="12"/>
  <c r="L7" i="12"/>
  <c r="K7" i="12"/>
  <c r="P6" i="12"/>
  <c r="O6" i="12"/>
  <c r="N6" i="12"/>
  <c r="M6" i="12"/>
  <c r="L6" i="12"/>
  <c r="K6" i="12"/>
  <c r="P5" i="12"/>
  <c r="O5" i="12"/>
  <c r="N5" i="12"/>
  <c r="M5" i="12"/>
  <c r="L5" i="12"/>
  <c r="K5" i="12"/>
  <c r="P4" i="12"/>
  <c r="O4" i="12"/>
  <c r="N4" i="12"/>
  <c r="M4" i="12"/>
  <c r="L4" i="12"/>
  <c r="K4" i="12"/>
  <c r="P3" i="12"/>
  <c r="O3" i="12"/>
  <c r="N3" i="12"/>
  <c r="M3" i="12"/>
  <c r="L3" i="12"/>
  <c r="K3" i="12"/>
  <c r="P2" i="12"/>
  <c r="O2" i="12"/>
  <c r="N2" i="12"/>
  <c r="M2" i="12"/>
  <c r="L2" i="12"/>
  <c r="K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3" i="12"/>
  <c r="Q2" i="12"/>
  <c r="Q1" i="12"/>
  <c r="P1" i="12"/>
  <c r="O1" i="12"/>
  <c r="N1" i="12"/>
  <c r="M1" i="12"/>
  <c r="L1" i="12"/>
  <c r="K1" i="12"/>
  <c r="K14" i="47" l="1"/>
  <c r="K17" i="47"/>
  <c r="K18" i="47"/>
  <c r="L31" i="48"/>
  <c r="M65" i="48"/>
  <c r="O5" i="48"/>
  <c r="J8" i="48"/>
  <c r="K9" i="48"/>
  <c r="L10" i="48"/>
  <c r="J16" i="48"/>
  <c r="O21" i="48"/>
  <c r="M27" i="48"/>
  <c r="K33" i="48"/>
  <c r="L42" i="48"/>
  <c r="J48" i="48"/>
  <c r="M51" i="48"/>
  <c r="M59" i="48"/>
  <c r="J72" i="48"/>
  <c r="O4" i="48"/>
  <c r="O67" i="48"/>
  <c r="J7" i="48"/>
  <c r="L9" i="48"/>
  <c r="O12" i="48"/>
  <c r="K16" i="48"/>
  <c r="M18" i="48"/>
  <c r="J23" i="48"/>
  <c r="K24" i="48"/>
  <c r="M26" i="48"/>
  <c r="K32" i="48"/>
  <c r="M34" i="48"/>
  <c r="J39" i="48"/>
  <c r="L41" i="48"/>
  <c r="J47" i="48"/>
  <c r="L49" i="48"/>
  <c r="N18" i="48"/>
  <c r="M14" i="48"/>
  <c r="J24" i="48"/>
  <c r="J40" i="48"/>
  <c r="K65" i="48"/>
  <c r="M10" i="48"/>
  <c r="K4" i="48"/>
  <c r="M6" i="48"/>
  <c r="O8" i="48"/>
  <c r="J11" i="48"/>
  <c r="L13" i="48"/>
  <c r="N15" i="48"/>
  <c r="J19" i="48"/>
  <c r="K20" i="48"/>
  <c r="J27" i="48"/>
  <c r="L29" i="48"/>
  <c r="K44" i="48"/>
  <c r="M46" i="48"/>
  <c r="J59" i="48"/>
  <c r="L61" i="48"/>
  <c r="O13" i="48"/>
  <c r="N20" i="48"/>
  <c r="O29" i="48"/>
  <c r="O37" i="48"/>
  <c r="O45" i="48"/>
  <c r="N52" i="48"/>
  <c r="K73" i="48"/>
  <c r="J102" i="48"/>
  <c r="J74" i="48"/>
  <c r="J3" i="48"/>
  <c r="J42" i="48"/>
  <c r="L5" i="48"/>
  <c r="N7" i="48"/>
  <c r="K12" i="48"/>
  <c r="O16" i="48"/>
  <c r="J10" i="48"/>
  <c r="M97" i="48"/>
  <c r="M3" i="48"/>
  <c r="M33" i="48"/>
  <c r="N12" i="48"/>
  <c r="M19" i="48"/>
  <c r="L26" i="48"/>
  <c r="N36" i="48"/>
  <c r="M43" i="48"/>
  <c r="K49" i="48"/>
  <c r="J56" i="48"/>
  <c r="N60" i="48"/>
  <c r="O69" i="48"/>
  <c r="J15" i="48"/>
  <c r="K5" i="48"/>
  <c r="L48" i="48"/>
  <c r="L95" i="48"/>
  <c r="L80" i="48"/>
  <c r="L3" i="48"/>
  <c r="L96" i="48"/>
  <c r="L63" i="48"/>
  <c r="L16" i="48"/>
  <c r="M4" i="48"/>
  <c r="N5" i="48"/>
  <c r="O6" i="48"/>
  <c r="J9" i="48"/>
  <c r="K10" i="48"/>
  <c r="L11" i="48"/>
  <c r="M12" i="48"/>
  <c r="N13" i="48"/>
  <c r="O14" i="48"/>
  <c r="J17" i="48"/>
  <c r="K18" i="48"/>
  <c r="L19" i="48"/>
  <c r="M20" i="48"/>
  <c r="N21" i="48"/>
  <c r="O22" i="48"/>
  <c r="J25" i="48"/>
  <c r="K26" i="48"/>
  <c r="L27" i="48"/>
  <c r="M28" i="48"/>
  <c r="N29" i="48"/>
  <c r="O30" i="48"/>
  <c r="N37" i="48"/>
  <c r="O54" i="48"/>
  <c r="N69" i="48"/>
  <c r="K17" i="48"/>
  <c r="N28" i="48"/>
  <c r="L34" i="48"/>
  <c r="N44" i="48"/>
  <c r="L50" i="48"/>
  <c r="K57" i="48"/>
  <c r="L58" i="48"/>
  <c r="O61" i="48"/>
  <c r="J64" i="48"/>
  <c r="L66" i="48"/>
  <c r="N68" i="48"/>
  <c r="L74" i="48"/>
  <c r="M75" i="48"/>
  <c r="N76" i="48"/>
  <c r="O77" i="48"/>
  <c r="J80" i="48"/>
  <c r="K81" i="48"/>
  <c r="L82" i="48"/>
  <c r="M83" i="48"/>
  <c r="N84" i="48"/>
  <c r="O85" i="48"/>
  <c r="J88" i="48"/>
  <c r="K89" i="48"/>
  <c r="L90" i="48"/>
  <c r="M91" i="48"/>
  <c r="N92" i="48"/>
  <c r="O93" i="48"/>
  <c r="J96" i="48"/>
  <c r="K97" i="48"/>
  <c r="L98" i="48"/>
  <c r="M99" i="48"/>
  <c r="N100" i="48"/>
  <c r="M11" i="48"/>
  <c r="L18" i="48"/>
  <c r="K25" i="48"/>
  <c r="J32" i="48"/>
  <c r="M35" i="48"/>
  <c r="K41" i="48"/>
  <c r="O53" i="48"/>
  <c r="M67" i="48"/>
  <c r="N97" i="48"/>
  <c r="N82" i="48"/>
  <c r="N3" i="48"/>
  <c r="N98" i="48"/>
  <c r="N50" i="48"/>
  <c r="K8" i="48"/>
  <c r="N11" i="48"/>
  <c r="L17" i="48"/>
  <c r="N19" i="48"/>
  <c r="L25" i="48"/>
  <c r="J31" i="48"/>
  <c r="L33" i="48"/>
  <c r="K40" i="48"/>
  <c r="M42" i="48"/>
  <c r="K48" i="48"/>
  <c r="M50" i="48"/>
  <c r="J55" i="48"/>
  <c r="K56" i="48"/>
  <c r="L57" i="48"/>
  <c r="J63" i="48"/>
  <c r="K64" i="48"/>
  <c r="M66" i="48"/>
  <c r="K72" i="48"/>
  <c r="L73" i="48"/>
  <c r="J79" i="48"/>
  <c r="L81" i="48"/>
  <c r="J87" i="48"/>
  <c r="K88" i="48"/>
  <c r="M90" i="48"/>
  <c r="K96" i="48"/>
  <c r="M98" i="48"/>
  <c r="O99" i="48"/>
  <c r="J6" i="48"/>
  <c r="K7" i="48"/>
  <c r="L8" i="48"/>
  <c r="M9" i="48"/>
  <c r="N10" i="48"/>
  <c r="O11" i="48"/>
  <c r="J14" i="48"/>
  <c r="K15" i="48"/>
  <c r="M17" i="48"/>
  <c r="O19" i="48"/>
  <c r="J22" i="48"/>
  <c r="L24" i="48"/>
  <c r="M25" i="48"/>
  <c r="N26" i="48"/>
  <c r="O27" i="48"/>
  <c r="J30" i="48"/>
  <c r="L32" i="48"/>
  <c r="N34" i="48"/>
  <c r="J38" i="48"/>
  <c r="L40" i="48"/>
  <c r="M41" i="48"/>
  <c r="N42" i="48"/>
  <c r="O43" i="48"/>
  <c r="J46" i="48"/>
  <c r="M49" i="48"/>
  <c r="O51" i="48"/>
  <c r="J54" i="48"/>
  <c r="L56" i="48"/>
  <c r="M57" i="48"/>
  <c r="N58" i="48"/>
  <c r="O59" i="48"/>
  <c r="J62" i="48"/>
  <c r="L64" i="48"/>
  <c r="N66" i="48"/>
  <c r="J70" i="48"/>
  <c r="L72" i="48"/>
  <c r="M73" i="48"/>
  <c r="N74" i="48"/>
  <c r="O75" i="48"/>
  <c r="J78" i="48"/>
  <c r="M81" i="48"/>
  <c r="O83" i="48"/>
  <c r="J86" i="48"/>
  <c r="L88" i="48"/>
  <c r="M89" i="48"/>
  <c r="N90" i="48"/>
  <c r="O91" i="48"/>
  <c r="J94" i="48"/>
  <c r="O3" i="48"/>
  <c r="O35" i="48"/>
  <c r="M58" i="48"/>
  <c r="L65" i="48"/>
  <c r="J71" i="48"/>
  <c r="M74" i="48"/>
  <c r="K80" i="48"/>
  <c r="M82" i="48"/>
  <c r="L89" i="48"/>
  <c r="J95" i="48"/>
  <c r="L97" i="48"/>
  <c r="J5" i="48"/>
  <c r="K6" i="48"/>
  <c r="L7" i="48"/>
  <c r="M8" i="48"/>
  <c r="N9" i="48"/>
  <c r="O10" i="48"/>
  <c r="J13" i="48"/>
  <c r="K14" i="48"/>
  <c r="L15" i="48"/>
  <c r="M16" i="48"/>
  <c r="N17" i="48"/>
  <c r="O18" i="48"/>
  <c r="J21" i="48"/>
  <c r="L23" i="48"/>
  <c r="N25" i="48"/>
  <c r="O26" i="48"/>
  <c r="N33" i="48"/>
  <c r="O34" i="48"/>
  <c r="L39" i="48"/>
  <c r="N41" i="48"/>
  <c r="O42" i="48"/>
  <c r="L47" i="48"/>
  <c r="N49" i="48"/>
  <c r="O50" i="48"/>
  <c r="L55" i="48"/>
  <c r="N57" i="48"/>
  <c r="O58" i="48"/>
  <c r="N65" i="48"/>
  <c r="O66" i="48"/>
  <c r="L71" i="48"/>
  <c r="N73" i="48"/>
  <c r="O74" i="48"/>
  <c r="L79" i="48"/>
  <c r="N81" i="48"/>
  <c r="O82" i="48"/>
  <c r="L87" i="48"/>
  <c r="N89" i="48"/>
  <c r="O90" i="48"/>
  <c r="O98" i="48"/>
  <c r="J4" i="48"/>
  <c r="L6" i="48"/>
  <c r="M7" i="48"/>
  <c r="N8" i="48"/>
  <c r="O9" i="48"/>
  <c r="J12" i="48"/>
  <c r="K13" i="48"/>
  <c r="L14" i="48"/>
  <c r="M15" i="48"/>
  <c r="N16" i="48"/>
  <c r="O17" i="48"/>
  <c r="J20" i="48"/>
  <c r="K21" i="48"/>
  <c r="L22" i="48"/>
  <c r="M23" i="48"/>
  <c r="N24" i="48"/>
  <c r="O25" i="48"/>
  <c r="J28" i="48"/>
  <c r="K29" i="48"/>
  <c r="L30" i="48"/>
  <c r="M31" i="48"/>
  <c r="N32" i="48"/>
  <c r="O33" i="48"/>
  <c r="J36" i="48"/>
  <c r="K37" i="48"/>
  <c r="L38" i="48"/>
  <c r="M39" i="48"/>
  <c r="N40" i="48"/>
  <c r="O41" i="48"/>
  <c r="J44" i="48"/>
  <c r="K45" i="48"/>
  <c r="L46" i="48"/>
  <c r="M47" i="48"/>
  <c r="N48" i="48"/>
  <c r="O49" i="48"/>
  <c r="J52" i="48"/>
  <c r="K53" i="48"/>
  <c r="L54" i="48"/>
  <c r="M55" i="48"/>
  <c r="N56" i="48"/>
  <c r="O57" i="48"/>
  <c r="J60" i="48"/>
  <c r="K61" i="48"/>
  <c r="L62" i="48"/>
  <c r="M63" i="48"/>
  <c r="N64" i="48"/>
  <c r="O65" i="48"/>
  <c r="J68" i="48"/>
  <c r="K69" i="48"/>
  <c r="L70" i="48"/>
  <c r="M71" i="48"/>
  <c r="N72" i="48"/>
  <c r="O73" i="48"/>
  <c r="J76" i="48"/>
  <c r="K77" i="48"/>
  <c r="L78" i="48"/>
  <c r="M79" i="48"/>
  <c r="N80" i="48"/>
  <c r="O81" i="48"/>
  <c r="J84" i="48"/>
  <c r="K85" i="48"/>
  <c r="L86" i="48"/>
  <c r="M87" i="48"/>
  <c r="N88" i="48"/>
  <c r="O89" i="48"/>
  <c r="J92" i="48"/>
  <c r="K93" i="48"/>
  <c r="L94" i="48"/>
  <c r="M95" i="48"/>
  <c r="N96" i="48"/>
  <c r="O97" i="48"/>
  <c r="J100" i="48"/>
  <c r="K101" i="48"/>
  <c r="L21" i="48"/>
  <c r="N23" i="48"/>
  <c r="M30" i="48"/>
  <c r="O32" i="48"/>
  <c r="J35" i="48"/>
  <c r="L37" i="48"/>
  <c r="N39" i="48"/>
  <c r="J43" i="48"/>
  <c r="O48" i="48"/>
  <c r="K52" i="48"/>
  <c r="M54" i="48"/>
  <c r="O56" i="48"/>
  <c r="K60" i="48"/>
  <c r="N63" i="48"/>
  <c r="O64" i="48"/>
  <c r="J67" i="48"/>
  <c r="K68" i="48"/>
  <c r="L69" i="48"/>
  <c r="M70" i="48"/>
  <c r="N71" i="48"/>
  <c r="J75" i="48"/>
  <c r="K76" i="48"/>
  <c r="L77" i="48"/>
  <c r="M78" i="48"/>
  <c r="N79" i="48"/>
  <c r="O80" i="48"/>
  <c r="J83" i="48"/>
  <c r="K84" i="48"/>
  <c r="L85" i="48"/>
  <c r="M86" i="48"/>
  <c r="N87" i="48"/>
  <c r="O88" i="48"/>
  <c r="J91" i="48"/>
  <c r="K92" i="48"/>
  <c r="L93" i="48"/>
  <c r="M94" i="48"/>
  <c r="N95" i="48"/>
  <c r="O96" i="48"/>
  <c r="J99" i="48"/>
  <c r="K100" i="48"/>
  <c r="L101" i="48"/>
  <c r="M102" i="48"/>
  <c r="M22" i="48"/>
  <c r="O24" i="48"/>
  <c r="K28" i="48"/>
  <c r="N31" i="48"/>
  <c r="K36" i="48"/>
  <c r="M38" i="48"/>
  <c r="O40" i="48"/>
  <c r="L45" i="48"/>
  <c r="N47" i="48"/>
  <c r="J51" i="48"/>
  <c r="L53" i="48"/>
  <c r="N55" i="48"/>
  <c r="M62" i="48"/>
  <c r="O72" i="48"/>
  <c r="K3" i="48"/>
  <c r="L4" i="48"/>
  <c r="M5" i="48"/>
  <c r="N6" i="48"/>
  <c r="O7" i="48"/>
  <c r="K11" i="48"/>
  <c r="L12" i="48"/>
  <c r="M13" i="48"/>
  <c r="N14" i="48"/>
  <c r="O15" i="48"/>
  <c r="J18" i="48"/>
  <c r="K19" i="48"/>
  <c r="L20" i="48"/>
  <c r="M21" i="48"/>
  <c r="N22" i="48"/>
  <c r="O23" i="48"/>
  <c r="J26" i="48"/>
  <c r="K27" i="48"/>
  <c r="L28" i="48"/>
  <c r="M29" i="48"/>
  <c r="N30" i="48"/>
  <c r="O31" i="48"/>
  <c r="J34" i="48"/>
  <c r="K35" i="48"/>
  <c r="L36" i="48"/>
  <c r="M37" i="48"/>
  <c r="N38" i="48"/>
  <c r="O39" i="48"/>
  <c r="K43" i="48"/>
  <c r="L44" i="48"/>
  <c r="M45" i="48"/>
  <c r="N46" i="48"/>
  <c r="O47" i="48"/>
  <c r="J50" i="48"/>
  <c r="K51" i="48"/>
  <c r="L52" i="48"/>
  <c r="M53" i="48"/>
  <c r="N54" i="48"/>
  <c r="O55" i="48"/>
  <c r="J58" i="48"/>
  <c r="L60" i="48"/>
  <c r="M61" i="48"/>
  <c r="N62" i="48"/>
  <c r="O63" i="48"/>
  <c r="J66" i="48"/>
  <c r="L68" i="48"/>
  <c r="M69" i="48"/>
  <c r="N70" i="48"/>
  <c r="O71" i="48"/>
  <c r="L76" i="48"/>
  <c r="M77" i="48"/>
  <c r="N78" i="48"/>
  <c r="O79" i="48"/>
  <c r="J82" i="48"/>
  <c r="L84" i="48"/>
  <c r="M85" i="48"/>
  <c r="N86" i="48"/>
  <c r="O87" i="48"/>
  <c r="J90" i="48"/>
  <c r="L92" i="48"/>
  <c r="M93" i="48"/>
  <c r="N94" i="48"/>
  <c r="O95" i="48"/>
  <c r="J98" i="48"/>
  <c r="L100" i="48"/>
  <c r="M101" i="48"/>
  <c r="N102" i="48"/>
  <c r="J33" i="48"/>
  <c r="K34" i="48"/>
  <c r="L35" i="48"/>
  <c r="M36" i="48"/>
  <c r="O38" i="48"/>
  <c r="J41" i="48"/>
  <c r="K42" i="48"/>
  <c r="L43" i="48"/>
  <c r="M44" i="48"/>
  <c r="N45" i="48"/>
  <c r="O46" i="48"/>
  <c r="J49" i="48"/>
  <c r="K50" i="48"/>
  <c r="L51" i="48"/>
  <c r="M52" i="48"/>
  <c r="N53" i="48"/>
  <c r="J57" i="48"/>
  <c r="K58" i="48"/>
  <c r="L59" i="48"/>
  <c r="M60" i="48"/>
  <c r="N61" i="48"/>
  <c r="O62" i="48"/>
  <c r="J65" i="48"/>
  <c r="K66" i="48"/>
  <c r="L67" i="48"/>
  <c r="M68" i="48"/>
  <c r="O70" i="48"/>
  <c r="J73" i="48"/>
  <c r="K74" i="48"/>
  <c r="L75" i="48"/>
  <c r="M76" i="48"/>
  <c r="N77" i="48"/>
  <c r="O78" i="48"/>
  <c r="J81" i="48"/>
  <c r="K82" i="48"/>
  <c r="L83" i="48"/>
  <c r="M84" i="48"/>
  <c r="N85" i="48"/>
  <c r="O86" i="48"/>
  <c r="L91" i="48"/>
  <c r="N93" i="48"/>
  <c r="O94" i="48"/>
  <c r="L99" i="48"/>
  <c r="N101" i="48"/>
  <c r="O102" i="48"/>
  <c r="J89" i="48"/>
  <c r="K90" i="48"/>
  <c r="M92" i="48"/>
  <c r="J97" i="48"/>
  <c r="K98" i="48"/>
  <c r="M100" i="48"/>
  <c r="O101" i="48"/>
  <c r="O20" i="48"/>
  <c r="N27" i="48"/>
  <c r="O28" i="48"/>
  <c r="N35" i="48"/>
  <c r="O36" i="48"/>
  <c r="N43" i="48"/>
  <c r="O44" i="48"/>
  <c r="N51" i="48"/>
  <c r="O52" i="48"/>
  <c r="N59" i="48"/>
  <c r="O60" i="48"/>
  <c r="N67" i="48"/>
  <c r="O68" i="48"/>
  <c r="N75" i="48"/>
  <c r="O76" i="48"/>
  <c r="N83" i="48"/>
  <c r="O84" i="48"/>
  <c r="N91" i="48"/>
  <c r="O92" i="48"/>
  <c r="N99" i="48"/>
  <c r="O100" i="48"/>
  <c r="K23" i="48"/>
  <c r="K31" i="48"/>
  <c r="K39" i="48"/>
  <c r="K47" i="48"/>
  <c r="K55" i="48"/>
  <c r="K63" i="48"/>
  <c r="K71" i="48"/>
  <c r="K79" i="48"/>
  <c r="K87" i="48"/>
  <c r="K95" i="48"/>
  <c r="K22" i="48"/>
  <c r="M24" i="48"/>
  <c r="J29" i="48"/>
  <c r="K30" i="48"/>
  <c r="M32" i="48"/>
  <c r="J37" i="48"/>
  <c r="K38" i="48"/>
  <c r="M40" i="48"/>
  <c r="J45" i="48"/>
  <c r="K46" i="48"/>
  <c r="M48" i="48"/>
  <c r="J53" i="48"/>
  <c r="K54" i="48"/>
  <c r="M56" i="48"/>
  <c r="J61" i="48"/>
  <c r="K62" i="48"/>
  <c r="M64" i="48"/>
  <c r="J69" i="48"/>
  <c r="K70" i="48"/>
  <c r="M72" i="48"/>
  <c r="J77" i="48"/>
  <c r="K78" i="48"/>
  <c r="M80" i="48"/>
  <c r="J85" i="48"/>
  <c r="K86" i="48"/>
  <c r="M88" i="48"/>
  <c r="J93" i="48"/>
  <c r="K94" i="48"/>
  <c r="M96" i="48"/>
  <c r="J101" i="48"/>
  <c r="K102" i="48"/>
  <c r="L102" i="48"/>
  <c r="K59" i="48"/>
  <c r="K67" i="48"/>
  <c r="K75" i="48"/>
  <c r="K83" i="48"/>
  <c r="K91" i="48"/>
  <c r="K99" i="48"/>
  <c r="L118" i="1"/>
  <c r="M118" i="1"/>
  <c r="N118" i="1"/>
  <c r="O118" i="1"/>
  <c r="C23" i="1"/>
  <c r="D23" i="1"/>
  <c r="E23" i="1"/>
  <c r="F23" i="1"/>
  <c r="G23" i="1"/>
  <c r="H23" i="1"/>
  <c r="B23" i="1"/>
  <c r="C23" i="3"/>
  <c r="D23" i="3"/>
  <c r="E23" i="3"/>
  <c r="F23" i="3"/>
  <c r="G23" i="3"/>
  <c r="H23" i="3"/>
  <c r="B23" i="3"/>
  <c r="C23" i="4"/>
  <c r="D23" i="4"/>
  <c r="E23" i="4"/>
  <c r="F23" i="4"/>
  <c r="G23" i="4"/>
  <c r="H23" i="4"/>
  <c r="B23" i="4"/>
  <c r="C23" i="12"/>
  <c r="D23" i="12"/>
  <c r="E23" i="12"/>
  <c r="F23" i="12"/>
  <c r="G23" i="12"/>
  <c r="H23" i="12"/>
  <c r="B23" i="12"/>
  <c r="E23" i="45"/>
  <c r="F23" i="45"/>
  <c r="G23" i="45"/>
  <c r="H23" i="45"/>
  <c r="B23" i="45"/>
  <c r="C23" i="45"/>
  <c r="D23" i="45"/>
  <c r="H22" i="45"/>
  <c r="G22" i="45"/>
  <c r="F22" i="45"/>
  <c r="E22" i="45"/>
  <c r="D22" i="45"/>
  <c r="C22" i="45"/>
  <c r="B22" i="45"/>
  <c r="C22" i="1"/>
  <c r="B22" i="1"/>
  <c r="E22" i="1"/>
  <c r="F22" i="1"/>
  <c r="G22" i="1"/>
  <c r="D22" i="1"/>
  <c r="E22" i="3"/>
  <c r="F22" i="3"/>
  <c r="G22" i="3"/>
  <c r="H22" i="3"/>
  <c r="C22" i="3"/>
  <c r="B22" i="3"/>
  <c r="D22" i="4"/>
  <c r="B22" i="4"/>
  <c r="E22" i="4"/>
  <c r="F22" i="4"/>
  <c r="G22" i="4"/>
  <c r="H22" i="4"/>
  <c r="C22" i="12"/>
  <c r="D22" i="12"/>
  <c r="E22" i="12"/>
  <c r="F22" i="12"/>
  <c r="G22" i="12"/>
  <c r="H22" i="12"/>
  <c r="B22" i="12"/>
  <c r="H22" i="1"/>
  <c r="D22" i="3"/>
  <c r="C22" i="4"/>
  <c r="Q119" i="3" l="1"/>
  <c r="N119" i="3"/>
  <c r="P119" i="3"/>
  <c r="M119" i="3"/>
  <c r="O119" i="3"/>
  <c r="L119" i="3"/>
  <c r="Z414" i="48"/>
  <c r="I19" i="47" s="1"/>
  <c r="Y414" i="48"/>
  <c r="H19" i="47" s="1"/>
  <c r="V414" i="48"/>
  <c r="E19" i="47" s="1"/>
  <c r="AA414" i="48"/>
  <c r="J19" i="47" s="1"/>
  <c r="G19" i="47"/>
  <c r="W414" i="48"/>
  <c r="F19" i="47" s="1"/>
</calcChain>
</file>

<file path=xl/sharedStrings.xml><?xml version="1.0" encoding="utf-8"?>
<sst xmlns="http://schemas.openxmlformats.org/spreadsheetml/2006/main" count="2710" uniqueCount="374">
  <si>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</si>
  <si>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</si>
  <si>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</si>
  <si>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</si>
  <si>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</si>
  <si>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</si>
  <si>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</si>
  <si>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</si>
  <si>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</si>
  <si>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</si>
  <si>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</si>
  <si>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</si>
  <si>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</si>
  <si>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</si>
  <si>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</si>
  <si>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</si>
  <si>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</si>
  <si>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</si>
  <si>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</si>
  <si>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</si>
  <si>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</si>
  <si>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</si>
  <si>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</si>
  <si>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Intercept</t>
  </si>
  <si>
    <t>Employee quality</t>
  </si>
  <si>
    <t>Service quality</t>
  </si>
  <si>
    <t>Sanitation</t>
  </si>
  <si>
    <t>Marketing (brand image)</t>
  </si>
  <si>
    <t>Membership program</t>
  </si>
  <si>
    <t>Management</t>
  </si>
  <si>
    <t>RESIDUAL OUTPUT</t>
  </si>
  <si>
    <t>Observation</t>
  </si>
  <si>
    <t>Predicted Y</t>
  </si>
  <si>
    <t>Residuals</t>
  </si>
  <si>
    <t>Standard Residuals</t>
  </si>
  <si>
    <t>Customer satisfaction</t>
  </si>
  <si>
    <t>Mean</t>
  </si>
  <si>
    <t>Std</t>
  </si>
  <si>
    <t>Marketing(Brand image)</t>
  </si>
  <si>
    <t>Customer satisfaction (CR)</t>
  </si>
  <si>
    <t>t-Test: Paired Two Sample for Means</t>
  </si>
  <si>
    <t>Variable 1</t>
  </si>
  <si>
    <t>Variable 2</t>
  </si>
  <si>
    <t>Variance</t>
  </si>
  <si>
    <t>Pearson Correlation</t>
  </si>
  <si>
    <t>Hypothesized Mean Difference</t>
  </si>
  <si>
    <t>P(T&lt;=t) one-tail</t>
  </si>
  <si>
    <t>t Critical one-tail</t>
  </si>
  <si>
    <t>P(T&lt;=t) two-tail</t>
  </si>
  <si>
    <t>t Critical two-tail</t>
  </si>
  <si>
    <t xml:space="preserve">                                                               Independent  Variables </t>
  </si>
  <si>
    <t>Dependent variable</t>
  </si>
  <si>
    <t xml:space="preserve">     Rank</t>
  </si>
  <si>
    <t>Marriot (M=4.4)</t>
  </si>
  <si>
    <t>Accor (M=4.35)</t>
  </si>
  <si>
    <t>Marriot (M=4.65)</t>
  </si>
  <si>
    <t>Intercon (M=4.95)</t>
  </si>
  <si>
    <t>Marriot (M=4.35)</t>
  </si>
  <si>
    <t>Hilton (M=4.3)</t>
  </si>
  <si>
    <t>Marriot (M= 8.1)</t>
  </si>
  <si>
    <t>Hyatt (M=3.9)</t>
  </si>
  <si>
    <t>Marriot (M=4.3)</t>
  </si>
  <si>
    <t>Intercon (M=4.2)</t>
  </si>
  <si>
    <t>Hilton (M= 4.75)</t>
  </si>
  <si>
    <t>Intercon (M=3.35)</t>
  </si>
  <si>
    <t>Intercon (M=3.9)</t>
  </si>
  <si>
    <t>Accor (M=7.15)</t>
  </si>
  <si>
    <t>Accor (M=3.7)</t>
  </si>
  <si>
    <t>Intercon (M=3.8)</t>
  </si>
  <si>
    <t>Accor (M=3.9)</t>
  </si>
  <si>
    <t>Hyatt (M=4.5)</t>
  </si>
  <si>
    <t>Hyatt (M=2.8)</t>
  </si>
  <si>
    <t>Hayatt (M=3.75)</t>
  </si>
  <si>
    <t>Hilton (M=7.1)</t>
  </si>
  <si>
    <t>Intercon (M=3.65)</t>
  </si>
  <si>
    <t>Hyatt (M=3.65)</t>
  </si>
  <si>
    <t>Hilton (M=3.85)</t>
  </si>
  <si>
    <t>Accor (M=2.8)</t>
  </si>
  <si>
    <t>Intercon (M=7.05)</t>
  </si>
  <si>
    <t>Hilton (M=3.25)</t>
  </si>
  <si>
    <t>Hilton (M=3.45)</t>
  </si>
  <si>
    <t>Hyatt (M=2.9)</t>
  </si>
  <si>
    <t>Accor (M=3.65)</t>
  </si>
  <si>
    <t>Hilton (M=2.3)</t>
  </si>
  <si>
    <t>Marriot (M=3.4)</t>
  </si>
  <si>
    <t>Hyatt (M=6.7)</t>
  </si>
  <si>
    <t>Azonos�t�:</t>
  </si>
  <si>
    <t>Objektumok:</t>
  </si>
  <si>
    <t>Attrib�tumok:</t>
  </si>
  <si>
    <t>Lepcs�k:</t>
  </si>
  <si>
    <t>Eltol�s:</t>
  </si>
  <si>
    <t>Le�r�s:</t>
  </si>
  <si>
    <t>COCO STD: 4003877</t>
  </si>
  <si>
    <t>Rangsor</t>
  </si>
  <si>
    <t>X(A1)</t>
  </si>
  <si>
    <t>X(A2)</t>
  </si>
  <si>
    <t>X(A3)</t>
  </si>
  <si>
    <t>X(A4)</t>
  </si>
  <si>
    <t>X(A5)</t>
  </si>
  <si>
    <t>X(A6)</t>
  </si>
  <si>
    <t>Y(A7)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</si>
  <si>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</si>
  <si>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</si>
  <si>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</si>
  <si>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</si>
  <si>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</si>
  <si>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</si>
  <si>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</si>
  <si>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</si>
  <si>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</si>
  <si>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</si>
  <si>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</si>
  <si>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</si>
  <si>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</si>
  <si>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</si>
  <si>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</si>
  <si>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</si>
  <si>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</si>
  <si>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</si>
  <si>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</si>
  <si>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</si>
  <si>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L�pcs�k(1)</t>
  </si>
  <si>
    <t>S1</t>
  </si>
  <si>
    <t>(0+0)/(1)=0</t>
  </si>
  <si>
    <t>(0+7)/(1)=7</t>
  </si>
  <si>
    <t>(0+1)/(1)=1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</si>
  <si>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</si>
  <si>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</si>
  <si>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</si>
  <si>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</si>
  <si>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</si>
  <si>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</si>
  <si>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</si>
  <si>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</si>
  <si>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</si>
  <si>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</si>
  <si>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</si>
  <si>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</si>
  <si>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</si>
  <si>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(0+6)/(1)=6</t>
  </si>
  <si>
    <t>S15</t>
  </si>
  <si>
    <t>S16</t>
  </si>
  <si>
    <t>S17</t>
  </si>
  <si>
    <t>S18</t>
  </si>
  <si>
    <t>S19</t>
  </si>
  <si>
    <t>S20</t>
  </si>
  <si>
    <t>L�pcs�k(2)</t>
  </si>
  <si>
    <t>COCO:STD</t>
  </si>
  <si>
    <t>Becsl�s</t>
  </si>
  <si>
    <t>T�ny+0</t>
  </si>
  <si>
    <t>Delta</t>
  </si>
  <si>
    <t>Delta/T�ny</t>
  </si>
  <si>
    <t>S1 �sszeg:</t>
  </si>
  <si>
    <t>S20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</si>
  <si>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</si>
  <si>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</si>
  <si>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</si>
  <si>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</si>
  <si>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</si>
  <si>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</si>
  <si>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</si>
  <si>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1.41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</si>
  <si>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0.06 mp (0 p)</t>
    </r>
  </si>
  <si>
    <t>Marriot</t>
  </si>
  <si>
    <t>total</t>
  </si>
  <si>
    <t>error-level</t>
  </si>
  <si>
    <t>COCO STD: 5095569</t>
  </si>
  <si>
    <t>(0+2)/(1)=2</t>
  </si>
  <si>
    <t>(0+5)/(1)=5</t>
  </si>
  <si>
    <r>
      <t>A futtat�s id�tartama: </t>
    </r>
    <r>
      <rPr>
        <b/>
        <sz val="6"/>
        <color rgb="FF333333"/>
        <rFont val="Verdana"/>
        <family val="2"/>
        <charset val="238"/>
      </rPr>
      <t>0.03 mp (0 p)</t>
    </r>
  </si>
  <si>
    <t>Accor</t>
  </si>
  <si>
    <t>average</t>
  </si>
  <si>
    <t>Hilton</t>
  </si>
  <si>
    <t>Hyatt</t>
  </si>
  <si>
    <t>Intercon</t>
  </si>
  <si>
    <t>COCO STD: 5774939</t>
  </si>
  <si>
    <t>(6+6)/(2)=6</t>
  </si>
  <si>
    <t>(2+1)/(2)=1.5</t>
  </si>
  <si>
    <t>(0+0)/(2)=0</t>
  </si>
  <si>
    <t>(0+2)/(2)=1</t>
  </si>
  <si>
    <t>(1+0)/(2)=0.5</t>
  </si>
  <si>
    <t>(5+5)/(2)=5</t>
  </si>
  <si>
    <t>(1+1)/(2)=1</t>
  </si>
  <si>
    <t>(0+1)/(2)=0.5</t>
  </si>
  <si>
    <r>
      <t>A futtat�s id�tartama: </t>
    </r>
    <r>
      <rPr>
        <b/>
        <sz val="6"/>
        <color rgb="FF333333"/>
        <rFont val="Verdana"/>
        <family val="2"/>
        <charset val="238"/>
      </rPr>
      <t>0.04 mp (0 p)</t>
    </r>
  </si>
  <si>
    <t>COCO STD: 4014753</t>
  </si>
  <si>
    <t>COCO STD: 7591338</t>
  </si>
  <si>
    <t>(0+8)/(1)=8</t>
  </si>
  <si>
    <t>Ratio of variables</t>
  </si>
  <si>
    <t>intercon</t>
  </si>
  <si>
    <t>hyatt</t>
  </si>
  <si>
    <t>hilton</t>
  </si>
  <si>
    <t>marriot</t>
  </si>
  <si>
    <t>accor</t>
  </si>
  <si>
    <t xml:space="preserve"> </t>
  </si>
  <si>
    <t>COCO STD: 1323478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</si>
  <si>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</si>
  <si>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</si>
  <si>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</si>
  <si>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</si>
  <si>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</si>
  <si>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</si>
  <si>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</si>
  <si>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</si>
  <si>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</si>
  <si>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</si>
  <si>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</si>
  <si>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</si>
  <si>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</si>
  <si>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</si>
  <si>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</si>
  <si>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</si>
  <si>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</si>
  <si>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</si>
  <si>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</si>
  <si>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</si>
  <si>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</si>
  <si>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</si>
  <si>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</si>
  <si>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</si>
  <si>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</si>
  <si>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</si>
  <si>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</si>
  <si>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</si>
  <si>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</si>
  <si>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</si>
  <si>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</si>
  <si>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</si>
  <si>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</si>
  <si>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</si>
  <si>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</si>
  <si>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</si>
  <si>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</si>
  <si>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</si>
  <si>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</si>
  <si>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</si>
  <si>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</si>
  <si>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</si>
  <si>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</si>
  <si>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</si>
  <si>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</si>
  <si>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</si>
  <si>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</si>
  <si>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</si>
  <si>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</si>
  <si>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</si>
  <si>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</si>
  <si>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</si>
  <si>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</si>
  <si>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</si>
  <si>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</si>
  <si>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</si>
  <si>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</si>
  <si>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</si>
  <si>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</si>
  <si>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</si>
  <si>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</si>
  <si>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</si>
  <si>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</si>
  <si>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</si>
  <si>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</si>
  <si>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</si>
  <si>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</si>
  <si>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</si>
  <si>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</si>
  <si>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</si>
  <si>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</si>
  <si>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</si>
  <si>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</si>
  <si>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</si>
  <si>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</si>
  <si>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</si>
  <si>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</si>
  <si>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</si>
  <si>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</si>
  <si>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</si>
  <si>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(201.3+201.3)/(2)=201.25</t>
  </si>
  <si>
    <t>(503.1+503.1)/(2)=503.15</t>
  </si>
  <si>
    <t>(0+100.6)/(2)=50.3</t>
  </si>
  <si>
    <t>(100.6+100.6)/(2)=100.65</t>
  </si>
  <si>
    <t>(100.6+0)/(2)=50.3</t>
  </si>
  <si>
    <t>(100.6+201.3)/(2)=150.95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</si>
  <si>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</si>
  <si>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</si>
  <si>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</si>
  <si>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</si>
  <si>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</si>
  <si>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</si>
  <si>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</si>
  <si>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</si>
  <si>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</si>
  <si>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</si>
  <si>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</si>
  <si>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</si>
  <si>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</si>
  <si>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(503.1+402.5)/(2)=452.8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</si>
  <si>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</si>
  <si>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</si>
  <si>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</si>
  <si>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</si>
  <si>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</si>
  <si>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</si>
  <si>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</si>
  <si>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</si>
  <si>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</si>
  <si>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</si>
  <si>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</si>
  <si>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</si>
  <si>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</si>
  <si>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</si>
  <si>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</si>
  <si>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</si>
  <si>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</si>
  <si>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</si>
  <si>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</si>
  <si>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</si>
  <si>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</si>
  <si>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</si>
  <si>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</si>
  <si>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</si>
  <si>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</si>
  <si>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</si>
  <si>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</si>
  <si>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</si>
  <si>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</si>
  <si>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</si>
  <si>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</si>
  <si>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</si>
  <si>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</si>
  <si>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</si>
  <si>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</si>
  <si>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</si>
  <si>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</si>
  <si>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</si>
  <si>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</si>
  <si>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</si>
  <si>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</si>
  <si>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</si>
  <si>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</si>
  <si>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</si>
  <si>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</si>
  <si>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</si>
  <si>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</si>
  <si>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</si>
  <si>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</si>
  <si>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</si>
  <si>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</si>
  <si>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</si>
  <si>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</si>
  <si>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</si>
  <si>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</si>
  <si>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</si>
  <si>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</si>
  <si>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</si>
  <si>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</si>
  <si>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</si>
  <si>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</si>
  <si>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</si>
  <si>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</si>
  <si>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</si>
  <si>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</si>
  <si>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</si>
  <si>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</si>
  <si>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S100 �sszeg: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</si>
  <si>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1.56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</si>
  <si>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0.29 mp (0 p)</t>
    </r>
  </si>
  <si>
    <t>Estimation</t>
  </si>
  <si>
    <t>delta</t>
  </si>
  <si>
    <t>hotels</t>
  </si>
  <si>
    <t>average (delta)</t>
  </si>
  <si>
    <t>average (estimations)</t>
  </si>
  <si>
    <t>average (satisfactions)</t>
  </si>
  <si>
    <t>5-hotels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</si>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</sst>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13" x14ac:knownFonts="1">
    <font>
      <sz val="11"/>
      <color theme="1"/>
      <name val="Calibri"/>
      <family val="2"/>
      <charset val="163"/>
      <scheme val="minor"/>
    </font>
    <font>
      <i/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u/>
      <sz val="11"/>
      <color theme="10"/>
      <name val="Calibri"/>
      <family val="2"/>
      <charset val="163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0" xfId="0" applyFill="1"/>
    <xf numFmtId="0" fontId="0" fillId="3" borderId="0" xfId="0" applyFill="1" applyBorder="1" applyAlignment="1"/>
    <xf numFmtId="0" fontId="0" fillId="4" borderId="0" xfId="0" applyFill="1"/>
    <xf numFmtId="0" fontId="0" fillId="5" borderId="0" xfId="0" applyFill="1"/>
    <xf numFmtId="0" fontId="2" fillId="0" borderId="0" xfId="0" applyFont="1"/>
    <xf numFmtId="0" fontId="2" fillId="2" borderId="0" xfId="0" applyFont="1" applyFill="1"/>
    <xf numFmtId="0" fontId="3" fillId="5" borderId="0" xfId="0" applyFont="1" applyFill="1"/>
    <xf numFmtId="0" fontId="3" fillId="0" borderId="0" xfId="0" applyFont="1"/>
    <xf numFmtId="0" fontId="2" fillId="6" borderId="0" xfId="0" applyFont="1" applyFill="1"/>
    <xf numFmtId="0" fontId="0" fillId="7" borderId="0" xfId="0" applyFill="1"/>
    <xf numFmtId="0" fontId="2" fillId="0" borderId="0" xfId="0" applyFont="1" applyFill="1"/>
    <xf numFmtId="0" fontId="0" fillId="0" borderId="0" xfId="0" applyBorder="1"/>
    <xf numFmtId="0" fontId="2" fillId="0" borderId="0" xfId="0" applyFont="1" applyBorder="1"/>
    <xf numFmtId="0" fontId="0" fillId="0" borderId="3" xfId="0" applyBorder="1"/>
    <xf numFmtId="0" fontId="2" fillId="0" borderId="3" xfId="0" applyFont="1" applyBorder="1"/>
    <xf numFmtId="0" fontId="0" fillId="8" borderId="0" xfId="0" applyFill="1"/>
    <xf numFmtId="0" fontId="0" fillId="8" borderId="3" xfId="0" applyFill="1" applyBorder="1"/>
    <xf numFmtId="0" fontId="0" fillId="8" borderId="0" xfId="0" applyFill="1" applyBorder="1"/>
    <xf numFmtId="0" fontId="0" fillId="9" borderId="0" xfId="0" applyFill="1"/>
    <xf numFmtId="0" fontId="0" fillId="9" borderId="3" xfId="0" applyFill="1" applyBorder="1"/>
    <xf numFmtId="0" fontId="0" fillId="9" borderId="0" xfId="0" applyFill="1" applyBorder="1"/>
    <xf numFmtId="0" fontId="0" fillId="10" borderId="0" xfId="0" applyFill="1"/>
    <xf numFmtId="0" fontId="0" fillId="10" borderId="3" xfId="0" applyFill="1" applyBorder="1"/>
    <xf numFmtId="0" fontId="0" fillId="10" borderId="0" xfId="0" applyFill="1" applyBorder="1"/>
    <xf numFmtId="0" fontId="0" fillId="6" borderId="0" xfId="0" applyFill="1"/>
    <xf numFmtId="0" fontId="0" fillId="6" borderId="3" xfId="0" applyFill="1" applyBorder="1"/>
    <xf numFmtId="0" fontId="0" fillId="6" borderId="0" xfId="0" applyFill="1" applyBorder="1"/>
    <xf numFmtId="0" fontId="0" fillId="11" borderId="0" xfId="0" applyFill="1"/>
    <xf numFmtId="0" fontId="0" fillId="11" borderId="3" xfId="0" applyFill="1" applyBorder="1"/>
    <xf numFmtId="0" fontId="0" fillId="11" borderId="0" xfId="0" applyFill="1" applyBorder="1"/>
    <xf numFmtId="0" fontId="2" fillId="8" borderId="0" xfId="0" applyFont="1" applyFill="1"/>
    <xf numFmtId="0" fontId="2" fillId="10" borderId="0" xfId="0" applyFont="1" applyFill="1"/>
    <xf numFmtId="0" fontId="2" fillId="9" borderId="0" xfId="0" applyFont="1" applyFill="1"/>
    <xf numFmtId="0" fontId="2" fillId="11" borderId="0" xfId="0" applyFont="1" applyFill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left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2"/>
    <xf numFmtId="9" fontId="0" fillId="0" borderId="0" xfId="1" applyFont="1"/>
    <xf numFmtId="169" fontId="0" fillId="0" borderId="0" xfId="0" applyNumberFormat="1"/>
    <xf numFmtId="1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</cellXfs>
  <cellStyles count="3">
    <cellStyle name="Hivatkozás" xfId="2" builtinId="8"/>
    <cellStyle name="Normál" xfId="0" builtinId="0"/>
    <cellStyle name="Százalék" xfId="1" builtinId="5"/>
  </cellStyles>
  <dxfs count="5">
    <dxf>
      <numFmt numFmtId="2" formatCode="0.00"/>
    </dxf>
    <dxf>
      <numFmt numFmtId="169" formatCode="0.0"/>
    </dxf>
    <dxf>
      <numFmt numFmtId="169" formatCode="0.0"/>
    </dxf>
    <dxf>
      <numFmt numFmtId="1" formatCode="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24</xdr:row>
      <xdr:rowOff>0</xdr:rowOff>
    </xdr:from>
    <xdr:to>
      <xdr:col>13</xdr:col>
      <xdr:colOff>76200</xdr:colOff>
      <xdr:row>27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B4F27DEF-F7E2-4ABE-8BEF-2889DD7D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700" y="44196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25</xdr:row>
      <xdr:rowOff>0</xdr:rowOff>
    </xdr:from>
    <xdr:to>
      <xdr:col>13</xdr:col>
      <xdr:colOff>76200</xdr:colOff>
      <xdr:row>28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84EEEC24-4077-421A-BF24-073A226C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60375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25</xdr:row>
      <xdr:rowOff>0</xdr:rowOff>
    </xdr:from>
    <xdr:to>
      <xdr:col>11</xdr:col>
      <xdr:colOff>76200</xdr:colOff>
      <xdr:row>28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48450B7A-2757-487B-98E3-A1AEB3F5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350" y="460375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24</xdr:row>
      <xdr:rowOff>0</xdr:rowOff>
    </xdr:from>
    <xdr:to>
      <xdr:col>13</xdr:col>
      <xdr:colOff>76200</xdr:colOff>
      <xdr:row>27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1FEFC122-551E-46F9-BE2B-763BE9BF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2850" y="44196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25</xdr:row>
      <xdr:rowOff>0</xdr:rowOff>
    </xdr:from>
    <xdr:to>
      <xdr:col>12</xdr:col>
      <xdr:colOff>76200</xdr:colOff>
      <xdr:row>28</xdr:row>
      <xdr:rowOff>19050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98B09956-CDED-4316-AE10-B171BA44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1100" y="460375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23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321BEEAD-2B08-4EBA-B73E-89F995E9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574.762299421294" createdVersion="6" refreshedVersion="6" minRefreshableVersion="3" recordCount="100" xr:uid="{15871356-919B-4489-98D4-FFF6D8255DC5}">
  <cacheSource type="worksheet">
    <worksheetSource ref="P2:S102" sheet="Munka1"/>
  </cacheSource>
  <cacheFields count="4">
    <cacheField name="Customer satisfaction" numFmtId="0">
      <sharedItems containsSemiMixedTypes="0" containsString="0" containsNumber="1" containsInteger="1" minValue="500" maxValue="900"/>
    </cacheField>
    <cacheField name="Estimation" numFmtId="0">
      <sharedItems containsSemiMixedTypes="0" containsString="0" containsNumber="1" minValue="503.1" maxValue="905.6"/>
    </cacheField>
    <cacheField name="delta" numFmtId="0">
      <sharedItems containsSemiMixedTypes="0" containsString="0" containsNumber="1" minValue="-105" maxValue="96.2"/>
    </cacheField>
    <cacheField name="hotels" numFmtId="0">
      <sharedItems count="5">
        <s v="intercon"/>
        <s v="hyatt"/>
        <s v="hilton"/>
        <s v="marriot"/>
        <s v="acc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500"/>
    <n v="503.1"/>
    <n v="-3.1"/>
    <x v="0"/>
  </r>
  <r>
    <n v="600"/>
    <n v="553.4"/>
    <n v="46.6"/>
    <x v="0"/>
  </r>
  <r>
    <n v="600"/>
    <n v="553.4"/>
    <n v="46.6"/>
    <x v="0"/>
  </r>
  <r>
    <n v="600"/>
    <n v="603.79999999999995"/>
    <n v="-3.8"/>
    <x v="0"/>
  </r>
  <r>
    <n v="600"/>
    <n v="603.79999999999995"/>
    <n v="-3.8"/>
    <x v="0"/>
  </r>
  <r>
    <n v="600"/>
    <n v="654.1"/>
    <n v="-54.1"/>
    <x v="0"/>
  </r>
  <r>
    <n v="600"/>
    <n v="654.1"/>
    <n v="-54.1"/>
    <x v="0"/>
  </r>
  <r>
    <n v="700"/>
    <n v="754.7"/>
    <n v="-54.7"/>
    <x v="0"/>
  </r>
  <r>
    <n v="700"/>
    <n v="754.7"/>
    <n v="-54.7"/>
    <x v="0"/>
  </r>
  <r>
    <n v="700"/>
    <n v="754.7"/>
    <n v="-54.7"/>
    <x v="0"/>
  </r>
  <r>
    <n v="700"/>
    <n v="754.7"/>
    <n v="-54.7"/>
    <x v="0"/>
  </r>
  <r>
    <n v="700"/>
    <n v="805"/>
    <n v="-105"/>
    <x v="0"/>
  </r>
  <r>
    <n v="700"/>
    <n v="805"/>
    <n v="-105"/>
    <x v="0"/>
  </r>
  <r>
    <n v="800"/>
    <n v="855.3"/>
    <n v="-55.3"/>
    <x v="0"/>
  </r>
  <r>
    <n v="800"/>
    <n v="855.3"/>
    <n v="-55.3"/>
    <x v="0"/>
  </r>
  <r>
    <n v="800"/>
    <n v="855.3"/>
    <n v="-55.3"/>
    <x v="0"/>
  </r>
  <r>
    <n v="800"/>
    <n v="855.3"/>
    <n v="-55.3"/>
    <x v="0"/>
  </r>
  <r>
    <n v="800"/>
    <n v="855.3"/>
    <n v="-55.3"/>
    <x v="0"/>
  </r>
  <r>
    <n v="900"/>
    <n v="855.3"/>
    <n v="44.7"/>
    <x v="0"/>
  </r>
  <r>
    <n v="900"/>
    <n v="855.3"/>
    <n v="44.7"/>
    <x v="0"/>
  </r>
  <r>
    <n v="600"/>
    <n v="553.4"/>
    <n v="46.6"/>
    <x v="1"/>
  </r>
  <r>
    <n v="600"/>
    <n v="553.4"/>
    <n v="46.6"/>
    <x v="1"/>
  </r>
  <r>
    <n v="600"/>
    <n v="553.4"/>
    <n v="46.6"/>
    <x v="1"/>
  </r>
  <r>
    <n v="600"/>
    <n v="553.4"/>
    <n v="46.6"/>
    <x v="1"/>
  </r>
  <r>
    <n v="600"/>
    <n v="553.4"/>
    <n v="46.6"/>
    <x v="1"/>
  </r>
  <r>
    <n v="600"/>
    <n v="654.1"/>
    <n v="-54.1"/>
    <x v="1"/>
  </r>
  <r>
    <n v="700"/>
    <n v="654.1"/>
    <n v="45.9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04.4"/>
    <n v="-4.4000000000000004"/>
    <x v="1"/>
  </r>
  <r>
    <n v="700"/>
    <n v="754.7"/>
    <n v="-54.7"/>
    <x v="1"/>
  </r>
  <r>
    <n v="700"/>
    <n v="805"/>
    <n v="-105"/>
    <x v="1"/>
  </r>
  <r>
    <n v="700"/>
    <n v="805"/>
    <n v="-105"/>
    <x v="1"/>
  </r>
  <r>
    <n v="500"/>
    <n v="553.4"/>
    <n v="-53.4"/>
    <x v="2"/>
  </r>
  <r>
    <n v="500"/>
    <n v="553.4"/>
    <n v="-53.4"/>
    <x v="2"/>
  </r>
  <r>
    <n v="500"/>
    <n v="553.4"/>
    <n v="-53.4"/>
    <x v="2"/>
  </r>
  <r>
    <n v="600"/>
    <n v="553.4"/>
    <n v="46.6"/>
    <x v="2"/>
  </r>
  <r>
    <n v="600"/>
    <n v="603.79999999999995"/>
    <n v="-3.8"/>
    <x v="2"/>
  </r>
  <r>
    <n v="600"/>
    <n v="654.1"/>
    <n v="-54.1"/>
    <x v="2"/>
  </r>
  <r>
    <n v="600"/>
    <n v="654.1"/>
    <n v="-54.1"/>
    <x v="2"/>
  </r>
  <r>
    <n v="700"/>
    <n v="654.1"/>
    <n v="45.9"/>
    <x v="2"/>
  </r>
  <r>
    <n v="700"/>
    <n v="754.7"/>
    <n v="-54.7"/>
    <x v="2"/>
  </r>
  <r>
    <n v="700"/>
    <n v="754.7"/>
    <n v="-54.7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800"/>
    <n v="754.7"/>
    <n v="45.3"/>
    <x v="2"/>
  </r>
  <r>
    <n v="900"/>
    <n v="805"/>
    <n v="95"/>
    <x v="2"/>
  </r>
  <r>
    <n v="900"/>
    <n v="805"/>
    <n v="95"/>
    <x v="2"/>
  </r>
  <r>
    <n v="600"/>
    <n v="553.4"/>
    <n v="46.6"/>
    <x v="3"/>
  </r>
  <r>
    <n v="600"/>
    <n v="553.4"/>
    <n v="46.6"/>
    <x v="3"/>
  </r>
  <r>
    <n v="700"/>
    <n v="603.79999999999995"/>
    <n v="96.2"/>
    <x v="3"/>
  </r>
  <r>
    <n v="700"/>
    <n v="654.1"/>
    <n v="45.9"/>
    <x v="3"/>
  </r>
  <r>
    <n v="700"/>
    <n v="654.1"/>
    <n v="45.9"/>
    <x v="3"/>
  </r>
  <r>
    <n v="700"/>
    <n v="654.1"/>
    <n v="45.9"/>
    <x v="3"/>
  </r>
  <r>
    <n v="800"/>
    <n v="754.7"/>
    <n v="45.3"/>
    <x v="3"/>
  </r>
  <r>
    <n v="800"/>
    <n v="754.7"/>
    <n v="45.3"/>
    <x v="3"/>
  </r>
  <r>
    <n v="800"/>
    <n v="855.3"/>
    <n v="-55.3"/>
    <x v="3"/>
  </r>
  <r>
    <n v="800"/>
    <n v="855.3"/>
    <n v="-55.3"/>
    <x v="3"/>
  </r>
  <r>
    <n v="900"/>
    <n v="855.3"/>
    <n v="44.7"/>
    <x v="3"/>
  </r>
  <r>
    <n v="900"/>
    <n v="855.3"/>
    <n v="44.7"/>
    <x v="3"/>
  </r>
  <r>
    <n v="900"/>
    <n v="855.3"/>
    <n v="44.7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900"/>
    <n v="905.6"/>
    <n v="-5.6"/>
    <x v="3"/>
  </r>
  <r>
    <n v="500"/>
    <n v="503.1"/>
    <n v="-3.1"/>
    <x v="4"/>
  </r>
  <r>
    <n v="500"/>
    <n v="503.1"/>
    <n v="-3.1"/>
    <x v="4"/>
  </r>
  <r>
    <n v="500"/>
    <n v="503.1"/>
    <n v="-3.1"/>
    <x v="4"/>
  </r>
  <r>
    <n v="500"/>
    <n v="503.1"/>
    <n v="-3.1"/>
    <x v="4"/>
  </r>
  <r>
    <n v="600"/>
    <n v="603.79999999999995"/>
    <n v="-3.8"/>
    <x v="4"/>
  </r>
  <r>
    <n v="600"/>
    <n v="603.79999999999995"/>
    <n v="-3.8"/>
    <x v="4"/>
  </r>
  <r>
    <n v="600"/>
    <n v="603.79999999999995"/>
    <n v="-3.8"/>
    <x v="4"/>
  </r>
  <r>
    <n v="700"/>
    <n v="704.4"/>
    <n v="-4.4000000000000004"/>
    <x v="4"/>
  </r>
  <r>
    <n v="800"/>
    <n v="754.7"/>
    <n v="45.3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800"/>
    <n v="805"/>
    <n v="-5"/>
    <x v="4"/>
  </r>
  <r>
    <n v="900"/>
    <n v="855.3"/>
    <n v="44.7"/>
    <x v="4"/>
  </r>
  <r>
    <n v="900"/>
    <n v="855.3"/>
    <n v="44.7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0ADC98-F038-4F13-9545-F62E472802CC}" name="Kimutatás1" cacheId="4" applyNumberFormats="0" applyBorderFormats="0" applyFontFormats="0" applyPatternFormats="0" applyAlignmentFormats="0" applyWidthHeightFormats="1" dataCaption="Értékek" grandTotalCaption="Total" updatedVersion="6" minRefreshableVersion="3" useAutoFormatting="1" itemPrintTitles="1" createdVersion="6" indent="0" outline="1" outlineData="1" multipleFieldFilters="0" rowHeaderCaption="hotels">
  <location ref="A22:D28" firstHeaderRow="0" firstDataRow="1" firstDataCol="1"/>
  <pivotFields count="4">
    <pivotField dataField="1" showAll="0"/>
    <pivotField dataField="1" showAll="0"/>
    <pivotField dataField="1" showAll="0"/>
    <pivotField axis="axisRow" showAll="0">
      <items count="6">
        <item x="4"/>
        <item x="2"/>
        <item x="1"/>
        <item x="0"/>
        <item x="3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(delta)" fld="2" subtotal="average" baseField="0" baseItem="0"/>
    <dataField name="average (estimations)" fld="1" subtotal="average" baseField="0" baseItem="0"/>
    <dataField name="average (satisfactions)" fld="0" subtotal="average" baseField="0" baseItem="0"/>
  </dataFields>
  <formats count="2">
    <format dxfId="3">
      <pivotArea field="3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">
      <pivotArea outline="0" collapsedLevelsAreSubtotals="1" fieldPosition="0"/>
    </format>
  </formats>
  <conditionalFormats count="3"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3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3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3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miau.my-x.hu/myx-free/coco/test/509556920190419175315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miau.my-x.hu/myx-free/coco/test/132347820190419181548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iau.my-x.hu/myx-free/coco/test/759133820190419180143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miau.my-x.hu/myx-free/coco/test/401475320190419175923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miau.my-x.hu/myx-free/coco/test/577493920190419175714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miau.my-x.hu/myx-free/coco/test/4003877201904191745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66729-A84C-425B-80AF-8D34200F5DF6}">
  <dimension ref="A1:I49"/>
  <sheetViews>
    <sheetView workbookViewId="0">
      <selection activeCell="C21" sqref="C21"/>
    </sheetView>
  </sheetViews>
  <sheetFormatPr defaultRowHeight="14.5" x14ac:dyDescent="0.35"/>
  <cols>
    <col min="1" max="1" width="21.1796875" customWidth="1"/>
    <col min="2" max="2" width="18.54296875" customWidth="1"/>
    <col min="3" max="3" width="19.1796875" customWidth="1"/>
    <col min="4" max="4" width="17.453125" customWidth="1"/>
    <col min="5" max="5" width="15" customWidth="1"/>
    <col min="6" max="6" width="12.7265625" customWidth="1"/>
    <col min="7" max="8" width="11.1796875" customWidth="1"/>
    <col min="9" max="9" width="12.54296875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0.96183107602163487</v>
      </c>
    </row>
    <row r="5" spans="1:9" x14ac:dyDescent="0.35">
      <c r="A5" s="1" t="s">
        <v>3</v>
      </c>
      <c r="B5" s="1">
        <v>0.92511901880093605</v>
      </c>
    </row>
    <row r="6" spans="1:9" x14ac:dyDescent="0.35">
      <c r="A6" s="1" t="s">
        <v>4</v>
      </c>
      <c r="B6" s="1">
        <v>0.89055856593982974</v>
      </c>
    </row>
    <row r="7" spans="1:9" x14ac:dyDescent="0.35">
      <c r="A7" s="1" t="s">
        <v>5</v>
      </c>
      <c r="B7" s="1">
        <v>0.36358455989457567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21.231481481481477</v>
      </c>
      <c r="D12" s="1">
        <v>3.5385802469135794</v>
      </c>
      <c r="E12" s="1">
        <v>26.768139367816072</v>
      </c>
      <c r="F12" s="1">
        <v>1.3446895001355321E-6</v>
      </c>
    </row>
    <row r="13" spans="1:9" x14ac:dyDescent="0.35">
      <c r="A13" s="1" t="s">
        <v>14</v>
      </c>
      <c r="B13" s="1">
        <v>13</v>
      </c>
      <c r="C13" s="1">
        <v>1.7185185185185194</v>
      </c>
      <c r="D13" s="1">
        <v>0.13219373219373226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22.949999999999996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2.785185185185219</v>
      </c>
      <c r="C17" s="1">
        <v>6.623310745033959</v>
      </c>
      <c r="D17" s="1">
        <v>0.42051253404854988</v>
      </c>
      <c r="E17" s="1">
        <v>0.68097906849111656</v>
      </c>
      <c r="F17" s="1">
        <v>-11.523607750399373</v>
      </c>
      <c r="G17" s="1">
        <v>17.093978120769812</v>
      </c>
      <c r="H17" s="1">
        <v>-11.523607750399373</v>
      </c>
      <c r="I17" s="1">
        <v>17.093978120769812</v>
      </c>
    </row>
    <row r="18" spans="1:9" x14ac:dyDescent="0.35">
      <c r="A18" s="1" t="s">
        <v>24</v>
      </c>
      <c r="B18" s="1">
        <v>-0.85925925925925617</v>
      </c>
      <c r="C18" s="1">
        <v>0.45562388017498867</v>
      </c>
      <c r="D18" s="1">
        <v>-1.8858960134601499</v>
      </c>
      <c r="E18" s="1">
        <v>8.1849830886184291E-2</v>
      </c>
      <c r="F18" s="1">
        <v>-1.8435748091252608</v>
      </c>
      <c r="G18" s="1">
        <v>0.1250562906067485</v>
      </c>
      <c r="H18" s="1">
        <v>-1.8435748091252608</v>
      </c>
      <c r="I18" s="1">
        <v>0.1250562906067485</v>
      </c>
    </row>
    <row r="19" spans="1:9" s="6" customFormat="1" x14ac:dyDescent="0.35">
      <c r="A19" s="5" t="s">
        <v>25</v>
      </c>
      <c r="B19" s="7">
        <v>0.7777777777777779</v>
      </c>
      <c r="C19" s="5">
        <v>0.2099156435283249</v>
      </c>
      <c r="D19" s="5">
        <v>3.7051920700365941</v>
      </c>
      <c r="E19" s="7">
        <v>2.6437472980939845E-3</v>
      </c>
      <c r="F19" s="5">
        <v>0.32428260099796813</v>
      </c>
      <c r="G19" s="5">
        <v>1.2312729545575878</v>
      </c>
      <c r="H19" s="5">
        <v>0.32428260099796813</v>
      </c>
      <c r="I19" s="5">
        <v>1.2312729545575878</v>
      </c>
    </row>
    <row r="20" spans="1:9" x14ac:dyDescent="0.35">
      <c r="A20" s="1" t="s">
        <v>26</v>
      </c>
      <c r="B20" s="1">
        <v>0.57777777777777428</v>
      </c>
      <c r="C20" s="1">
        <v>0.59000861132994864</v>
      </c>
      <c r="D20" s="1">
        <v>0.97927007620345641</v>
      </c>
      <c r="E20" s="1">
        <v>0.34531979223242015</v>
      </c>
      <c r="F20" s="1">
        <v>-0.69685833318258494</v>
      </c>
      <c r="G20" s="1">
        <v>1.8524138887381336</v>
      </c>
      <c r="H20" s="1">
        <v>-0.69685833318258494</v>
      </c>
      <c r="I20" s="1">
        <v>1.8524138887381336</v>
      </c>
    </row>
    <row r="21" spans="1:9" x14ac:dyDescent="0.35">
      <c r="A21" s="1" t="s">
        <v>27</v>
      </c>
      <c r="B21" s="1">
        <v>0.15555555555554651</v>
      </c>
      <c r="C21" s="1">
        <v>1.5652445506449899</v>
      </c>
      <c r="D21" s="1">
        <v>9.9380991610190733E-2</v>
      </c>
      <c r="E21" s="1">
        <v>0.92235194390744168</v>
      </c>
      <c r="F21" s="1">
        <v>-3.2259497113570781</v>
      </c>
      <c r="G21" s="1">
        <v>3.5370608224681712</v>
      </c>
      <c r="H21" s="1">
        <v>-3.2259497113570781</v>
      </c>
      <c r="I21" s="1">
        <v>3.5370608224681712</v>
      </c>
    </row>
    <row r="22" spans="1:9" x14ac:dyDescent="0.35">
      <c r="A22" s="1" t="s">
        <v>28</v>
      </c>
      <c r="B22" s="1">
        <v>-0.22222222222221832</v>
      </c>
      <c r="C22" s="1">
        <v>0.66381155004949011</v>
      </c>
      <c r="D22" s="1">
        <v>-0.33476703170598743</v>
      </c>
      <c r="E22" s="1">
        <v>0.74314069543603423</v>
      </c>
      <c r="F22" s="1">
        <v>-1.6562998887471192</v>
      </c>
      <c r="G22" s="1">
        <v>1.2118554443026825</v>
      </c>
      <c r="H22" s="1">
        <v>-1.6562998887471192</v>
      </c>
      <c r="I22" s="1">
        <v>1.2118554443026825</v>
      </c>
    </row>
    <row r="23" spans="1:9" ht="15" thickBot="1" x14ac:dyDescent="0.4">
      <c r="A23" s="2" t="s">
        <v>29</v>
      </c>
      <c r="B23" s="2">
        <v>0.51111111111111118</v>
      </c>
      <c r="C23" s="2">
        <v>0.26552462001979626</v>
      </c>
      <c r="D23" s="2">
        <v>1.9249104323094601</v>
      </c>
      <c r="E23" s="2">
        <v>7.6403118387717323E-2</v>
      </c>
      <c r="F23" s="2">
        <v>-6.2519955498849589E-2</v>
      </c>
      <c r="G23" s="2">
        <v>1.084742177721072</v>
      </c>
      <c r="H23" s="2">
        <v>-6.2519955498849589E-2</v>
      </c>
      <c r="I23" s="2">
        <v>1.084742177721072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4.9999999999999973</v>
      </c>
      <c r="C30" s="1">
        <v>2.6645352591003757E-15</v>
      </c>
      <c r="D30" s="1">
        <v>8.8597438073576978E-15</v>
      </c>
    </row>
    <row r="31" spans="1:9" x14ac:dyDescent="0.35">
      <c r="A31" s="1">
        <v>2</v>
      </c>
      <c r="B31" s="1">
        <v>5.9999999999999964</v>
      </c>
      <c r="C31" s="1">
        <v>3.5527136788005009E-15</v>
      </c>
      <c r="D31" s="1">
        <v>1.1812991743143598E-14</v>
      </c>
    </row>
    <row r="32" spans="1:9" x14ac:dyDescent="0.35">
      <c r="A32" s="1">
        <v>3</v>
      </c>
      <c r="B32" s="1">
        <v>5.1407407407407399</v>
      </c>
      <c r="C32" s="1">
        <v>0.85925925925926006</v>
      </c>
      <c r="D32" s="1">
        <v>2.857089946600031</v>
      </c>
    </row>
    <row r="33" spans="1:4" x14ac:dyDescent="0.35">
      <c r="A33" s="1">
        <v>4</v>
      </c>
      <c r="B33" s="1">
        <v>6.4296296296296287</v>
      </c>
      <c r="C33" s="1">
        <v>-0.4296296296296287</v>
      </c>
      <c r="D33" s="1">
        <v>-1.4285449733000111</v>
      </c>
    </row>
    <row r="34" spans="1:4" x14ac:dyDescent="0.35">
      <c r="A34" s="1">
        <v>5</v>
      </c>
      <c r="B34" s="1">
        <v>6.4296296296296287</v>
      </c>
      <c r="C34" s="1">
        <v>-0.4296296296296287</v>
      </c>
      <c r="D34" s="1">
        <v>-1.4285449733000111</v>
      </c>
    </row>
    <row r="35" spans="1:4" x14ac:dyDescent="0.35">
      <c r="A35" s="1">
        <v>6</v>
      </c>
      <c r="B35" s="1">
        <v>6.148148148148147</v>
      </c>
      <c r="C35" s="1">
        <v>-0.14814814814814703</v>
      </c>
      <c r="D35" s="1">
        <v>-0.49260171493103566</v>
      </c>
    </row>
    <row r="36" spans="1:4" x14ac:dyDescent="0.35">
      <c r="A36" s="1">
        <v>7</v>
      </c>
      <c r="B36" s="1">
        <v>6.148148148148147</v>
      </c>
      <c r="C36" s="1">
        <v>-0.14814814814814703</v>
      </c>
      <c r="D36" s="1">
        <v>-0.49260171493103566</v>
      </c>
    </row>
    <row r="37" spans="1:4" x14ac:dyDescent="0.35">
      <c r="A37" s="1">
        <v>8</v>
      </c>
      <c r="B37" s="1">
        <v>6.9259259259259238</v>
      </c>
      <c r="C37" s="1">
        <v>7.4074074074076179E-2</v>
      </c>
      <c r="D37" s="1">
        <v>0.24630085746552668</v>
      </c>
    </row>
    <row r="38" spans="1:4" x14ac:dyDescent="0.35">
      <c r="A38" s="1">
        <v>9</v>
      </c>
      <c r="B38" s="1">
        <v>6.9259259259259238</v>
      </c>
      <c r="C38" s="1">
        <v>7.4074074074076179E-2</v>
      </c>
      <c r="D38" s="1">
        <v>0.24630085746552668</v>
      </c>
    </row>
    <row r="39" spans="1:4" x14ac:dyDescent="0.35">
      <c r="A39" s="1">
        <v>10</v>
      </c>
      <c r="B39" s="1">
        <v>6.9259259259259238</v>
      </c>
      <c r="C39" s="1">
        <v>7.4074074074076179E-2</v>
      </c>
      <c r="D39" s="1">
        <v>0.24630085746552668</v>
      </c>
    </row>
    <row r="40" spans="1:4" x14ac:dyDescent="0.35">
      <c r="A40" s="1">
        <v>11</v>
      </c>
      <c r="B40" s="1">
        <v>6.9259259259259238</v>
      </c>
      <c r="C40" s="1">
        <v>7.4074074074076179E-2</v>
      </c>
      <c r="D40" s="1">
        <v>0.24630085746552668</v>
      </c>
    </row>
    <row r="41" spans="1:4" x14ac:dyDescent="0.35">
      <c r="A41" s="1">
        <v>12</v>
      </c>
      <c r="B41" s="1">
        <v>7.2814814814814817</v>
      </c>
      <c r="C41" s="1">
        <v>-0.28148148148148167</v>
      </c>
      <c r="D41" s="1">
        <v>-0.93594325836897541</v>
      </c>
    </row>
    <row r="42" spans="1:4" x14ac:dyDescent="0.35">
      <c r="A42" s="1">
        <v>13</v>
      </c>
      <c r="B42" s="1">
        <v>7.2814814814814817</v>
      </c>
      <c r="C42" s="1">
        <v>-0.28148148148148167</v>
      </c>
      <c r="D42" s="1">
        <v>-0.93594325836897541</v>
      </c>
    </row>
    <row r="43" spans="1:4" x14ac:dyDescent="0.35">
      <c r="A43" s="1">
        <v>14</v>
      </c>
      <c r="B43" s="1">
        <v>8.0592592592592585</v>
      </c>
      <c r="C43" s="1">
        <v>-5.9259259259258457E-2</v>
      </c>
      <c r="D43" s="1">
        <v>-0.19704068597241309</v>
      </c>
    </row>
    <row r="44" spans="1:4" x14ac:dyDescent="0.35">
      <c r="A44" s="1">
        <v>15</v>
      </c>
      <c r="B44" s="1">
        <v>8.0592592592592585</v>
      </c>
      <c r="C44" s="1">
        <v>-5.9259259259258457E-2</v>
      </c>
      <c r="D44" s="1">
        <v>-0.19704068597241309</v>
      </c>
    </row>
    <row r="45" spans="1:4" x14ac:dyDescent="0.35">
      <c r="A45" s="1">
        <v>16</v>
      </c>
      <c r="B45" s="1">
        <v>8.0592592592592585</v>
      </c>
      <c r="C45" s="1">
        <v>-5.9259259259258457E-2</v>
      </c>
      <c r="D45" s="1">
        <v>-0.19704068597241309</v>
      </c>
    </row>
    <row r="46" spans="1:4" x14ac:dyDescent="0.35">
      <c r="A46" s="1">
        <v>17</v>
      </c>
      <c r="B46" s="1">
        <v>8.0592592592592585</v>
      </c>
      <c r="C46" s="1">
        <v>-5.9259259259258457E-2</v>
      </c>
      <c r="D46" s="1">
        <v>-0.19704068597241309</v>
      </c>
    </row>
    <row r="47" spans="1:4" x14ac:dyDescent="0.35">
      <c r="A47" s="1">
        <v>18</v>
      </c>
      <c r="B47" s="1">
        <v>8.0592592592592585</v>
      </c>
      <c r="C47" s="1">
        <v>-5.9259259259258457E-2</v>
      </c>
      <c r="D47" s="1">
        <v>-0.19704068597241309</v>
      </c>
    </row>
    <row r="48" spans="1:4" x14ac:dyDescent="0.35">
      <c r="A48" s="1">
        <v>19</v>
      </c>
      <c r="B48" s="1">
        <v>8.5703703703703695</v>
      </c>
      <c r="C48" s="1">
        <v>0.42962962962963047</v>
      </c>
      <c r="D48" s="1">
        <v>1.4285449733000171</v>
      </c>
    </row>
    <row r="49" spans="1:4" ht="15" thickBot="1" x14ac:dyDescent="0.4">
      <c r="A49" s="2">
        <v>20</v>
      </c>
      <c r="B49" s="2">
        <v>8.5703703703703695</v>
      </c>
      <c r="C49" s="2">
        <v>0.42962962962963047</v>
      </c>
      <c r="D49" s="2">
        <v>1.4285449733000171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83CC2-FAAB-40C8-B2DF-D27F09094DF2}">
  <dimension ref="A1:U132"/>
  <sheetViews>
    <sheetView zoomScale="71" workbookViewId="0">
      <selection activeCell="K119" sqref="K119:P119"/>
    </sheetView>
  </sheetViews>
  <sheetFormatPr defaultRowHeight="14.5" x14ac:dyDescent="0.35"/>
  <cols>
    <col min="2" max="2" width="23.81640625" customWidth="1"/>
    <col min="3" max="3" width="16.81640625" customWidth="1"/>
    <col min="4" max="4" width="14.54296875" customWidth="1"/>
    <col min="5" max="5" width="10.54296875" customWidth="1"/>
    <col min="6" max="6" width="22.26953125" customWidth="1"/>
    <col min="7" max="7" width="24.1796875" customWidth="1"/>
    <col min="8" max="8" width="14.54296875" customWidth="1"/>
    <col min="21" max="21" width="19.1796875" customWidth="1"/>
    <col min="22" max="22" width="25.26953125" customWidth="1"/>
    <col min="23" max="23" width="17.81640625" customWidth="1"/>
  </cols>
  <sheetData>
    <row r="1" spans="2:17" x14ac:dyDescent="0.35">
      <c r="B1" s="10" t="s">
        <v>39</v>
      </c>
      <c r="C1" s="10" t="s">
        <v>24</v>
      </c>
      <c r="D1" s="11" t="s">
        <v>25</v>
      </c>
      <c r="E1" s="10" t="s">
        <v>26</v>
      </c>
      <c r="F1" s="10" t="s">
        <v>27</v>
      </c>
      <c r="G1" s="10" t="s">
        <v>28</v>
      </c>
      <c r="H1" s="10" t="s">
        <v>29</v>
      </c>
      <c r="I1" s="10"/>
      <c r="J1" s="10"/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 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 (CR)</v>
      </c>
    </row>
    <row r="2" spans="2:17" x14ac:dyDescent="0.35">
      <c r="B2">
        <v>5</v>
      </c>
      <c r="C2">
        <v>2</v>
      </c>
      <c r="D2" s="6">
        <v>3</v>
      </c>
      <c r="E2">
        <v>3</v>
      </c>
      <c r="F2">
        <v>2</v>
      </c>
      <c r="G2">
        <v>2</v>
      </c>
      <c r="H2">
        <v>3</v>
      </c>
      <c r="K2">
        <f>RANK(C2,C$2:C$21,0)</f>
        <v>20</v>
      </c>
      <c r="L2">
        <f t="shared" ref="L2:P21" si="1">RANK(D2,D$2:D$21,0)</f>
        <v>17</v>
      </c>
      <c r="M2">
        <f t="shared" si="1"/>
        <v>14</v>
      </c>
      <c r="N2">
        <f t="shared" si="1"/>
        <v>20</v>
      </c>
      <c r="O2">
        <f t="shared" si="1"/>
        <v>15</v>
      </c>
      <c r="P2">
        <f t="shared" si="1"/>
        <v>14</v>
      </c>
      <c r="Q2">
        <f t="shared" ref="Q2:Q21" si="2">B2</f>
        <v>5</v>
      </c>
    </row>
    <row r="3" spans="2:17" x14ac:dyDescent="0.35">
      <c r="B3">
        <v>5</v>
      </c>
      <c r="C3">
        <v>3</v>
      </c>
      <c r="D3" s="6">
        <v>3</v>
      </c>
      <c r="E3">
        <v>3</v>
      </c>
      <c r="F3">
        <v>3</v>
      </c>
      <c r="G3">
        <v>2</v>
      </c>
      <c r="H3">
        <v>3</v>
      </c>
      <c r="K3">
        <f t="shared" ref="K3:K21" si="3">RANK(C3,C$2:C$21,0)</f>
        <v>14</v>
      </c>
      <c r="L3">
        <f t="shared" si="1"/>
        <v>17</v>
      </c>
      <c r="M3">
        <f t="shared" si="1"/>
        <v>14</v>
      </c>
      <c r="N3">
        <f t="shared" si="1"/>
        <v>13</v>
      </c>
      <c r="O3">
        <f t="shared" si="1"/>
        <v>15</v>
      </c>
      <c r="P3">
        <f t="shared" si="1"/>
        <v>14</v>
      </c>
      <c r="Q3">
        <f t="shared" si="2"/>
        <v>5</v>
      </c>
    </row>
    <row r="4" spans="2:17" x14ac:dyDescent="0.35">
      <c r="B4">
        <v>5</v>
      </c>
      <c r="C4">
        <v>3</v>
      </c>
      <c r="D4" s="6">
        <v>3</v>
      </c>
      <c r="E4">
        <v>3</v>
      </c>
      <c r="F4">
        <v>3</v>
      </c>
      <c r="G4">
        <v>2</v>
      </c>
      <c r="H4">
        <v>3</v>
      </c>
      <c r="K4">
        <f t="shared" si="3"/>
        <v>14</v>
      </c>
      <c r="L4">
        <f t="shared" si="1"/>
        <v>17</v>
      </c>
      <c r="M4">
        <f t="shared" si="1"/>
        <v>14</v>
      </c>
      <c r="N4">
        <f t="shared" si="1"/>
        <v>13</v>
      </c>
      <c r="O4">
        <f t="shared" si="1"/>
        <v>15</v>
      </c>
      <c r="P4">
        <f t="shared" si="1"/>
        <v>14</v>
      </c>
      <c r="Q4">
        <f t="shared" si="2"/>
        <v>5</v>
      </c>
    </row>
    <row r="5" spans="2:17" x14ac:dyDescent="0.35">
      <c r="B5">
        <v>5</v>
      </c>
      <c r="C5">
        <v>3</v>
      </c>
      <c r="D5" s="6">
        <v>3</v>
      </c>
      <c r="E5">
        <v>3</v>
      </c>
      <c r="F5">
        <v>3</v>
      </c>
      <c r="G5">
        <v>2</v>
      </c>
      <c r="H5">
        <v>3</v>
      </c>
      <c r="K5">
        <f t="shared" si="3"/>
        <v>14</v>
      </c>
      <c r="L5">
        <f t="shared" si="1"/>
        <v>17</v>
      </c>
      <c r="M5">
        <f t="shared" si="1"/>
        <v>14</v>
      </c>
      <c r="N5">
        <f t="shared" si="1"/>
        <v>13</v>
      </c>
      <c r="O5">
        <f t="shared" si="1"/>
        <v>15</v>
      </c>
      <c r="P5">
        <f t="shared" si="1"/>
        <v>14</v>
      </c>
      <c r="Q5">
        <f t="shared" si="2"/>
        <v>5</v>
      </c>
    </row>
    <row r="6" spans="2:17" x14ac:dyDescent="0.35">
      <c r="B6">
        <v>6</v>
      </c>
      <c r="C6">
        <v>3</v>
      </c>
      <c r="D6" s="6">
        <v>4</v>
      </c>
      <c r="E6">
        <v>3</v>
      </c>
      <c r="F6">
        <v>3</v>
      </c>
      <c r="G6">
        <v>2</v>
      </c>
      <c r="H6">
        <v>3</v>
      </c>
      <c r="K6">
        <f t="shared" si="3"/>
        <v>14</v>
      </c>
      <c r="L6">
        <f t="shared" si="1"/>
        <v>12</v>
      </c>
      <c r="M6">
        <f t="shared" si="1"/>
        <v>14</v>
      </c>
      <c r="N6">
        <f t="shared" si="1"/>
        <v>13</v>
      </c>
      <c r="O6">
        <f t="shared" si="1"/>
        <v>15</v>
      </c>
      <c r="P6">
        <f t="shared" si="1"/>
        <v>14</v>
      </c>
      <c r="Q6">
        <f t="shared" si="2"/>
        <v>6</v>
      </c>
    </row>
    <row r="7" spans="2:17" x14ac:dyDescent="0.35">
      <c r="B7">
        <v>6</v>
      </c>
      <c r="C7">
        <v>3</v>
      </c>
      <c r="D7" s="6">
        <v>4</v>
      </c>
      <c r="E7">
        <v>3</v>
      </c>
      <c r="F7">
        <v>3</v>
      </c>
      <c r="G7">
        <v>2</v>
      </c>
      <c r="H7">
        <v>3</v>
      </c>
      <c r="K7">
        <f t="shared" si="3"/>
        <v>14</v>
      </c>
      <c r="L7">
        <f t="shared" si="1"/>
        <v>12</v>
      </c>
      <c r="M7">
        <f t="shared" si="1"/>
        <v>14</v>
      </c>
      <c r="N7">
        <f t="shared" si="1"/>
        <v>13</v>
      </c>
      <c r="O7">
        <f t="shared" si="1"/>
        <v>15</v>
      </c>
      <c r="P7">
        <f t="shared" si="1"/>
        <v>14</v>
      </c>
      <c r="Q7">
        <f t="shared" si="2"/>
        <v>6</v>
      </c>
    </row>
    <row r="8" spans="2:17" x14ac:dyDescent="0.35">
      <c r="B8">
        <v>6</v>
      </c>
      <c r="C8">
        <v>3</v>
      </c>
      <c r="D8" s="6">
        <v>4</v>
      </c>
      <c r="E8">
        <v>3</v>
      </c>
      <c r="F8">
        <v>3</v>
      </c>
      <c r="G8">
        <v>3</v>
      </c>
      <c r="H8">
        <v>3</v>
      </c>
      <c r="K8">
        <f t="shared" si="3"/>
        <v>14</v>
      </c>
      <c r="L8">
        <f t="shared" si="1"/>
        <v>12</v>
      </c>
      <c r="M8">
        <f t="shared" si="1"/>
        <v>14</v>
      </c>
      <c r="N8">
        <f t="shared" si="1"/>
        <v>13</v>
      </c>
      <c r="O8">
        <f t="shared" si="1"/>
        <v>3</v>
      </c>
      <c r="P8">
        <f t="shared" si="1"/>
        <v>14</v>
      </c>
      <c r="Q8">
        <f t="shared" si="2"/>
        <v>6</v>
      </c>
    </row>
    <row r="9" spans="2:17" x14ac:dyDescent="0.35">
      <c r="B9">
        <v>7</v>
      </c>
      <c r="C9">
        <v>4</v>
      </c>
      <c r="D9" s="6">
        <v>4</v>
      </c>
      <c r="E9">
        <v>4</v>
      </c>
      <c r="F9">
        <v>3</v>
      </c>
      <c r="G9">
        <v>3</v>
      </c>
      <c r="H9">
        <v>4</v>
      </c>
      <c r="K9">
        <f t="shared" si="3"/>
        <v>3</v>
      </c>
      <c r="L9">
        <f t="shared" si="1"/>
        <v>12</v>
      </c>
      <c r="M9">
        <f t="shared" si="1"/>
        <v>6</v>
      </c>
      <c r="N9">
        <f t="shared" si="1"/>
        <v>13</v>
      </c>
      <c r="O9">
        <f t="shared" si="1"/>
        <v>3</v>
      </c>
      <c r="P9">
        <f t="shared" si="1"/>
        <v>2</v>
      </c>
      <c r="Q9">
        <f t="shared" si="2"/>
        <v>7</v>
      </c>
    </row>
    <row r="10" spans="2:17" x14ac:dyDescent="0.35">
      <c r="B10">
        <v>8</v>
      </c>
      <c r="C10">
        <v>4</v>
      </c>
      <c r="D10" s="6">
        <v>4</v>
      </c>
      <c r="E10">
        <v>4</v>
      </c>
      <c r="F10">
        <v>4</v>
      </c>
      <c r="G10">
        <v>3</v>
      </c>
      <c r="H10">
        <v>4</v>
      </c>
      <c r="K10">
        <f t="shared" si="3"/>
        <v>3</v>
      </c>
      <c r="L10">
        <f t="shared" si="1"/>
        <v>12</v>
      </c>
      <c r="M10">
        <f t="shared" si="1"/>
        <v>6</v>
      </c>
      <c r="N10">
        <f t="shared" si="1"/>
        <v>3</v>
      </c>
      <c r="O10">
        <f t="shared" si="1"/>
        <v>3</v>
      </c>
      <c r="P10">
        <f t="shared" si="1"/>
        <v>2</v>
      </c>
      <c r="Q10">
        <f t="shared" si="2"/>
        <v>8</v>
      </c>
    </row>
    <row r="11" spans="2:17" x14ac:dyDescent="0.35">
      <c r="B11">
        <v>8</v>
      </c>
      <c r="C11">
        <v>4</v>
      </c>
      <c r="D11" s="6">
        <v>5</v>
      </c>
      <c r="E11">
        <v>4</v>
      </c>
      <c r="F11">
        <v>4</v>
      </c>
      <c r="G11">
        <v>3</v>
      </c>
      <c r="H11">
        <v>4</v>
      </c>
      <c r="K11">
        <f t="shared" si="3"/>
        <v>3</v>
      </c>
      <c r="L11">
        <f t="shared" si="1"/>
        <v>1</v>
      </c>
      <c r="M11">
        <f t="shared" si="1"/>
        <v>6</v>
      </c>
      <c r="N11">
        <f t="shared" si="1"/>
        <v>3</v>
      </c>
      <c r="O11">
        <f t="shared" si="1"/>
        <v>3</v>
      </c>
      <c r="P11">
        <f t="shared" si="1"/>
        <v>2</v>
      </c>
      <c r="Q11">
        <f t="shared" si="2"/>
        <v>8</v>
      </c>
    </row>
    <row r="12" spans="2:17" x14ac:dyDescent="0.35">
      <c r="B12">
        <v>8</v>
      </c>
      <c r="C12">
        <v>4</v>
      </c>
      <c r="D12" s="6">
        <v>5</v>
      </c>
      <c r="E12">
        <v>4</v>
      </c>
      <c r="F12">
        <v>4</v>
      </c>
      <c r="G12">
        <v>3</v>
      </c>
      <c r="H12">
        <v>4</v>
      </c>
      <c r="K12">
        <f t="shared" si="3"/>
        <v>3</v>
      </c>
      <c r="L12">
        <f t="shared" si="1"/>
        <v>1</v>
      </c>
      <c r="M12">
        <f t="shared" si="1"/>
        <v>6</v>
      </c>
      <c r="N12">
        <f t="shared" si="1"/>
        <v>3</v>
      </c>
      <c r="O12">
        <f t="shared" si="1"/>
        <v>3</v>
      </c>
      <c r="P12">
        <f t="shared" si="1"/>
        <v>2</v>
      </c>
      <c r="Q12">
        <f t="shared" si="2"/>
        <v>8</v>
      </c>
    </row>
    <row r="13" spans="2:17" x14ac:dyDescent="0.35">
      <c r="B13">
        <v>8</v>
      </c>
      <c r="C13">
        <v>4</v>
      </c>
      <c r="D13" s="6">
        <v>5</v>
      </c>
      <c r="E13">
        <v>4</v>
      </c>
      <c r="F13">
        <v>4</v>
      </c>
      <c r="G13">
        <v>3</v>
      </c>
      <c r="H13">
        <v>4</v>
      </c>
      <c r="K13">
        <f t="shared" si="3"/>
        <v>3</v>
      </c>
      <c r="L13">
        <f t="shared" si="1"/>
        <v>1</v>
      </c>
      <c r="M13">
        <f t="shared" si="1"/>
        <v>6</v>
      </c>
      <c r="N13">
        <f t="shared" si="1"/>
        <v>3</v>
      </c>
      <c r="O13">
        <f t="shared" si="1"/>
        <v>3</v>
      </c>
      <c r="P13">
        <f t="shared" si="1"/>
        <v>2</v>
      </c>
      <c r="Q13">
        <f t="shared" si="2"/>
        <v>8</v>
      </c>
    </row>
    <row r="14" spans="2:17" x14ac:dyDescent="0.35">
      <c r="B14">
        <v>8</v>
      </c>
      <c r="C14">
        <v>4</v>
      </c>
      <c r="D14" s="6">
        <v>5</v>
      </c>
      <c r="E14">
        <v>4</v>
      </c>
      <c r="F14">
        <v>4</v>
      </c>
      <c r="G14">
        <v>3</v>
      </c>
      <c r="H14">
        <v>4</v>
      </c>
      <c r="K14">
        <f t="shared" si="3"/>
        <v>3</v>
      </c>
      <c r="L14">
        <f t="shared" si="1"/>
        <v>1</v>
      </c>
      <c r="M14">
        <f t="shared" si="1"/>
        <v>6</v>
      </c>
      <c r="N14">
        <f t="shared" si="1"/>
        <v>3</v>
      </c>
      <c r="O14">
        <f t="shared" si="1"/>
        <v>3</v>
      </c>
      <c r="P14">
        <f t="shared" si="1"/>
        <v>2</v>
      </c>
      <c r="Q14">
        <f t="shared" si="2"/>
        <v>8</v>
      </c>
    </row>
    <row r="15" spans="2:17" x14ac:dyDescent="0.35">
      <c r="B15">
        <v>8</v>
      </c>
      <c r="C15">
        <v>4</v>
      </c>
      <c r="D15" s="6">
        <v>5</v>
      </c>
      <c r="E15">
        <v>4</v>
      </c>
      <c r="F15">
        <v>4</v>
      </c>
      <c r="G15">
        <v>3</v>
      </c>
      <c r="H15">
        <v>4</v>
      </c>
      <c r="K15">
        <f t="shared" si="3"/>
        <v>3</v>
      </c>
      <c r="L15">
        <f t="shared" si="1"/>
        <v>1</v>
      </c>
      <c r="M15">
        <f t="shared" si="1"/>
        <v>6</v>
      </c>
      <c r="N15">
        <f t="shared" si="1"/>
        <v>3</v>
      </c>
      <c r="O15">
        <f t="shared" si="1"/>
        <v>3</v>
      </c>
      <c r="P15">
        <f t="shared" si="1"/>
        <v>2</v>
      </c>
      <c r="Q15">
        <f t="shared" si="2"/>
        <v>8</v>
      </c>
    </row>
    <row r="16" spans="2:17" x14ac:dyDescent="0.35">
      <c r="B16">
        <v>8</v>
      </c>
      <c r="C16">
        <v>4</v>
      </c>
      <c r="D16" s="6">
        <v>5</v>
      </c>
      <c r="E16">
        <v>4</v>
      </c>
      <c r="F16">
        <v>4</v>
      </c>
      <c r="G16">
        <v>3</v>
      </c>
      <c r="H16">
        <v>4</v>
      </c>
      <c r="K16">
        <f t="shared" si="3"/>
        <v>3</v>
      </c>
      <c r="L16">
        <f t="shared" si="1"/>
        <v>1</v>
      </c>
      <c r="M16">
        <f t="shared" si="1"/>
        <v>6</v>
      </c>
      <c r="N16">
        <f t="shared" si="1"/>
        <v>3</v>
      </c>
      <c r="O16">
        <f t="shared" si="1"/>
        <v>3</v>
      </c>
      <c r="P16">
        <f t="shared" si="1"/>
        <v>2</v>
      </c>
      <c r="Q16">
        <f t="shared" si="2"/>
        <v>8</v>
      </c>
    </row>
    <row r="17" spans="1:21" x14ac:dyDescent="0.35">
      <c r="B17">
        <v>8</v>
      </c>
      <c r="C17">
        <v>4</v>
      </c>
      <c r="D17" s="6">
        <v>5</v>
      </c>
      <c r="E17">
        <v>5</v>
      </c>
      <c r="F17">
        <v>4</v>
      </c>
      <c r="G17">
        <v>3</v>
      </c>
      <c r="H17">
        <v>4</v>
      </c>
      <c r="K17">
        <f t="shared" si="3"/>
        <v>3</v>
      </c>
      <c r="L17">
        <f t="shared" si="1"/>
        <v>1</v>
      </c>
      <c r="M17">
        <f t="shared" si="1"/>
        <v>1</v>
      </c>
      <c r="N17">
        <f t="shared" si="1"/>
        <v>3</v>
      </c>
      <c r="O17">
        <f t="shared" si="1"/>
        <v>3</v>
      </c>
      <c r="P17">
        <f t="shared" si="1"/>
        <v>2</v>
      </c>
      <c r="Q17">
        <f t="shared" si="2"/>
        <v>8</v>
      </c>
    </row>
    <row r="18" spans="1:21" x14ac:dyDescent="0.35">
      <c r="B18">
        <v>8</v>
      </c>
      <c r="C18">
        <v>4</v>
      </c>
      <c r="D18" s="6">
        <v>5</v>
      </c>
      <c r="E18">
        <v>5</v>
      </c>
      <c r="F18">
        <v>4</v>
      </c>
      <c r="G18">
        <v>3</v>
      </c>
      <c r="H18">
        <v>4</v>
      </c>
      <c r="K18">
        <f t="shared" si="3"/>
        <v>3</v>
      </c>
      <c r="L18">
        <f t="shared" si="1"/>
        <v>1</v>
      </c>
      <c r="M18">
        <f t="shared" si="1"/>
        <v>1</v>
      </c>
      <c r="N18">
        <f t="shared" si="1"/>
        <v>3</v>
      </c>
      <c r="O18">
        <f t="shared" si="1"/>
        <v>3</v>
      </c>
      <c r="P18">
        <f t="shared" si="1"/>
        <v>2</v>
      </c>
      <c r="Q18">
        <f t="shared" si="2"/>
        <v>8</v>
      </c>
    </row>
    <row r="19" spans="1:21" x14ac:dyDescent="0.35">
      <c r="B19">
        <v>8</v>
      </c>
      <c r="C19">
        <v>4</v>
      </c>
      <c r="D19" s="6">
        <v>5</v>
      </c>
      <c r="E19">
        <v>5</v>
      </c>
      <c r="F19">
        <v>4</v>
      </c>
      <c r="G19">
        <v>3</v>
      </c>
      <c r="H19">
        <v>4</v>
      </c>
      <c r="K19">
        <f t="shared" si="3"/>
        <v>3</v>
      </c>
      <c r="L19">
        <f t="shared" si="1"/>
        <v>1</v>
      </c>
      <c r="M19">
        <f t="shared" si="1"/>
        <v>1</v>
      </c>
      <c r="N19">
        <f t="shared" si="1"/>
        <v>3</v>
      </c>
      <c r="O19">
        <f t="shared" si="1"/>
        <v>3</v>
      </c>
      <c r="P19">
        <f t="shared" si="1"/>
        <v>2</v>
      </c>
      <c r="Q19">
        <f t="shared" si="2"/>
        <v>8</v>
      </c>
    </row>
    <row r="20" spans="1:21" x14ac:dyDescent="0.35">
      <c r="B20">
        <v>9</v>
      </c>
      <c r="C20">
        <v>5</v>
      </c>
      <c r="D20" s="6">
        <v>5</v>
      </c>
      <c r="E20">
        <v>5</v>
      </c>
      <c r="F20">
        <v>5</v>
      </c>
      <c r="G20">
        <v>4</v>
      </c>
      <c r="H20">
        <v>4</v>
      </c>
      <c r="K20">
        <f t="shared" si="3"/>
        <v>1</v>
      </c>
      <c r="L20">
        <f t="shared" si="1"/>
        <v>1</v>
      </c>
      <c r="M20">
        <f t="shared" si="1"/>
        <v>1</v>
      </c>
      <c r="N20">
        <f t="shared" si="1"/>
        <v>1</v>
      </c>
      <c r="O20">
        <f t="shared" si="1"/>
        <v>1</v>
      </c>
      <c r="P20">
        <f t="shared" si="1"/>
        <v>2</v>
      </c>
      <c r="Q20">
        <f t="shared" si="2"/>
        <v>9</v>
      </c>
    </row>
    <row r="21" spans="1:21" x14ac:dyDescent="0.35">
      <c r="B21">
        <v>9</v>
      </c>
      <c r="C21">
        <v>5</v>
      </c>
      <c r="D21" s="6">
        <v>5</v>
      </c>
      <c r="E21">
        <v>5</v>
      </c>
      <c r="F21">
        <v>5</v>
      </c>
      <c r="G21">
        <v>4</v>
      </c>
      <c r="H21">
        <v>5</v>
      </c>
      <c r="K21">
        <f t="shared" si="3"/>
        <v>1</v>
      </c>
      <c r="L21">
        <f t="shared" si="1"/>
        <v>1</v>
      </c>
      <c r="M21">
        <f t="shared" si="1"/>
        <v>1</v>
      </c>
      <c r="N21">
        <f t="shared" si="1"/>
        <v>1</v>
      </c>
      <c r="O21">
        <f t="shared" si="1"/>
        <v>1</v>
      </c>
      <c r="P21">
        <f t="shared" si="1"/>
        <v>1</v>
      </c>
      <c r="Q21">
        <f t="shared" si="2"/>
        <v>9</v>
      </c>
    </row>
    <row r="22" spans="1:21" x14ac:dyDescent="0.35">
      <c r="A22" s="12" t="s">
        <v>36</v>
      </c>
      <c r="B22" s="15">
        <f>AVERAGE(B2:B21)</f>
        <v>7.15</v>
      </c>
      <c r="C22" s="8">
        <f>AVERAGE(C2:C21)</f>
        <v>3.7</v>
      </c>
      <c r="D22" s="14">
        <f>AVERAGE(D2:D21)</f>
        <v>4.3499999999999996</v>
      </c>
      <c r="E22" s="8">
        <f t="shared" ref="E22:H22" si="4">AVERAGE(E2:E21)</f>
        <v>3.9</v>
      </c>
      <c r="F22" s="8">
        <f t="shared" si="4"/>
        <v>3.65</v>
      </c>
      <c r="G22" s="8">
        <f t="shared" si="4"/>
        <v>2.8</v>
      </c>
      <c r="H22" s="8">
        <f t="shared" si="4"/>
        <v>3.7</v>
      </c>
      <c r="I22" s="9"/>
      <c r="J22" s="9"/>
      <c r="K22" s="9"/>
      <c r="L22" s="9"/>
      <c r="M22" s="9"/>
      <c r="N22" s="9"/>
      <c r="O22" s="9"/>
      <c r="P22" s="9"/>
      <c r="Q22" s="9"/>
    </row>
    <row r="23" spans="1:21" x14ac:dyDescent="0.35">
      <c r="A23" s="13" t="s">
        <v>37</v>
      </c>
      <c r="B23" s="8">
        <f>STDEV(B2:B21)</f>
        <v>1.3869694338832106</v>
      </c>
      <c r="C23" s="8">
        <f>STDEV(C2:C21)</f>
        <v>0.7326950970650461</v>
      </c>
      <c r="D23" s="14">
        <f>STDEV(D2:D21)</f>
        <v>0.81272770088724933</v>
      </c>
      <c r="E23" s="8">
        <f t="shared" ref="E23:H23" si="5">STDEV(E2:E21)</f>
        <v>0.78806892565241271</v>
      </c>
      <c r="F23" s="8">
        <f t="shared" si="5"/>
        <v>0.74515982037059503</v>
      </c>
      <c r="G23" s="8">
        <f t="shared" si="5"/>
        <v>0.61558701125109194</v>
      </c>
      <c r="H23" s="8">
        <f t="shared" si="5"/>
        <v>0.5712405705774789</v>
      </c>
    </row>
    <row r="26" spans="1:21" ht="18" x14ac:dyDescent="0.35">
      <c r="B26" t="s">
        <v>40</v>
      </c>
      <c r="J26" s="40"/>
    </row>
    <row r="27" spans="1:21" ht="15" thickBot="1" x14ac:dyDescent="0.4">
      <c r="J27" s="41"/>
    </row>
    <row r="28" spans="1:21" x14ac:dyDescent="0.35">
      <c r="B28" s="3"/>
      <c r="C28" s="3" t="s">
        <v>41</v>
      </c>
      <c r="D28" s="3" t="s">
        <v>42</v>
      </c>
    </row>
    <row r="29" spans="1:21" x14ac:dyDescent="0.35">
      <c r="B29" s="1" t="s">
        <v>36</v>
      </c>
      <c r="C29" s="1">
        <v>4.3499999999999996</v>
      </c>
      <c r="D29" s="1">
        <v>3.65</v>
      </c>
    </row>
    <row r="30" spans="1:21" ht="15" x14ac:dyDescent="0.35">
      <c r="B30" s="1" t="s">
        <v>43</v>
      </c>
      <c r="C30" s="1">
        <v>0.66052631578947429</v>
      </c>
      <c r="D30" s="1">
        <v>0.45000000000000062</v>
      </c>
      <c r="J30" s="42" t="s">
        <v>86</v>
      </c>
      <c r="K30" s="43">
        <v>5095569</v>
      </c>
      <c r="L30" s="42" t="s">
        <v>87</v>
      </c>
      <c r="M30" s="43">
        <v>20</v>
      </c>
      <c r="N30" s="42" t="s">
        <v>88</v>
      </c>
      <c r="O30" s="43">
        <v>6</v>
      </c>
      <c r="P30" s="42" t="s">
        <v>89</v>
      </c>
      <c r="Q30" s="43">
        <v>20</v>
      </c>
      <c r="R30" s="42" t="s">
        <v>90</v>
      </c>
      <c r="S30" s="43">
        <v>0</v>
      </c>
      <c r="T30" s="42" t="s">
        <v>91</v>
      </c>
      <c r="U30" s="43" t="s">
        <v>166</v>
      </c>
    </row>
    <row r="31" spans="1:21" ht="18.5" thickBot="1" x14ac:dyDescent="0.4">
      <c r="B31" s="1" t="s">
        <v>6</v>
      </c>
      <c r="C31" s="1">
        <v>20</v>
      </c>
      <c r="D31" s="1">
        <v>20</v>
      </c>
      <c r="J31" s="40"/>
    </row>
    <row r="32" spans="1:21" ht="15" thickBot="1" x14ac:dyDescent="0.4">
      <c r="B32" s="1" t="s">
        <v>44</v>
      </c>
      <c r="C32" s="1">
        <v>0.81574005656942805</v>
      </c>
      <c r="D32" s="1"/>
      <c r="J32" s="44" t="s">
        <v>93</v>
      </c>
      <c r="K32" s="44" t="s">
        <v>94</v>
      </c>
      <c r="L32" s="44" t="s">
        <v>95</v>
      </c>
      <c r="M32" s="44" t="s">
        <v>96</v>
      </c>
      <c r="N32" s="44" t="s">
        <v>97</v>
      </c>
      <c r="O32" s="44" t="s">
        <v>98</v>
      </c>
      <c r="P32" s="44" t="s">
        <v>99</v>
      </c>
      <c r="Q32" s="44" t="s">
        <v>100</v>
      </c>
    </row>
    <row r="33" spans="2:17" ht="15" thickBot="1" x14ac:dyDescent="0.4">
      <c r="B33" s="1" t="s">
        <v>45</v>
      </c>
      <c r="C33" s="1">
        <v>0</v>
      </c>
      <c r="D33" s="1"/>
      <c r="J33" s="44" t="s">
        <v>101</v>
      </c>
      <c r="K33" s="45">
        <v>20</v>
      </c>
      <c r="L33" s="45">
        <v>17</v>
      </c>
      <c r="M33" s="45">
        <v>14</v>
      </c>
      <c r="N33" s="45">
        <v>20</v>
      </c>
      <c r="O33" s="45">
        <v>15</v>
      </c>
      <c r="P33" s="45">
        <v>14</v>
      </c>
      <c r="Q33" s="45">
        <v>5</v>
      </c>
    </row>
    <row r="34" spans="2:17" ht="15" thickBot="1" x14ac:dyDescent="0.4">
      <c r="B34" s="1" t="s">
        <v>8</v>
      </c>
      <c r="C34" s="1">
        <v>19</v>
      </c>
      <c r="D34" s="1"/>
      <c r="J34" s="44" t="s">
        <v>102</v>
      </c>
      <c r="K34" s="45">
        <v>14</v>
      </c>
      <c r="L34" s="45">
        <v>17</v>
      </c>
      <c r="M34" s="45">
        <v>14</v>
      </c>
      <c r="N34" s="45">
        <v>13</v>
      </c>
      <c r="O34" s="45">
        <v>15</v>
      </c>
      <c r="P34" s="45">
        <v>14</v>
      </c>
      <c r="Q34" s="45">
        <v>5</v>
      </c>
    </row>
    <row r="35" spans="2:17" ht="15" thickBot="1" x14ac:dyDescent="0.4">
      <c r="B35" s="1" t="s">
        <v>17</v>
      </c>
      <c r="C35" s="1">
        <v>6.6583281184793917</v>
      </c>
      <c r="D35" s="1"/>
      <c r="J35" s="44" t="s">
        <v>103</v>
      </c>
      <c r="K35" s="45">
        <v>14</v>
      </c>
      <c r="L35" s="45">
        <v>17</v>
      </c>
      <c r="M35" s="45">
        <v>14</v>
      </c>
      <c r="N35" s="45">
        <v>13</v>
      </c>
      <c r="O35" s="45">
        <v>15</v>
      </c>
      <c r="P35" s="45">
        <v>14</v>
      </c>
      <c r="Q35" s="45">
        <v>5</v>
      </c>
    </row>
    <row r="36" spans="2:17" ht="15" thickBot="1" x14ac:dyDescent="0.4">
      <c r="B36" s="1" t="s">
        <v>46</v>
      </c>
      <c r="C36" s="1">
        <v>1.1413950519988328E-6</v>
      </c>
      <c r="D36" s="1"/>
      <c r="J36" s="44" t="s">
        <v>104</v>
      </c>
      <c r="K36" s="45">
        <v>14</v>
      </c>
      <c r="L36" s="45">
        <v>17</v>
      </c>
      <c r="M36" s="45">
        <v>14</v>
      </c>
      <c r="N36" s="45">
        <v>13</v>
      </c>
      <c r="O36" s="45">
        <v>15</v>
      </c>
      <c r="P36" s="45">
        <v>14</v>
      </c>
      <c r="Q36" s="45">
        <v>5</v>
      </c>
    </row>
    <row r="37" spans="2:17" ht="15" thickBot="1" x14ac:dyDescent="0.4">
      <c r="B37" s="1" t="s">
        <v>47</v>
      </c>
      <c r="C37" s="1">
        <v>1.7291328115213698</v>
      </c>
      <c r="D37" s="1"/>
      <c r="J37" s="44" t="s">
        <v>105</v>
      </c>
      <c r="K37" s="45">
        <v>14</v>
      </c>
      <c r="L37" s="45">
        <v>12</v>
      </c>
      <c r="M37" s="45">
        <v>14</v>
      </c>
      <c r="N37" s="45">
        <v>13</v>
      </c>
      <c r="O37" s="45">
        <v>15</v>
      </c>
      <c r="P37" s="45">
        <v>14</v>
      </c>
      <c r="Q37" s="45">
        <v>6</v>
      </c>
    </row>
    <row r="38" spans="2:17" ht="15" thickBot="1" x14ac:dyDescent="0.4">
      <c r="B38" s="1" t="s">
        <v>48</v>
      </c>
      <c r="C38" s="1">
        <v>2.2827901039976657E-6</v>
      </c>
      <c r="D38" s="1"/>
      <c r="J38" s="44" t="s">
        <v>106</v>
      </c>
      <c r="K38" s="45">
        <v>14</v>
      </c>
      <c r="L38" s="45">
        <v>12</v>
      </c>
      <c r="M38" s="45">
        <v>14</v>
      </c>
      <c r="N38" s="45">
        <v>13</v>
      </c>
      <c r="O38" s="45">
        <v>15</v>
      </c>
      <c r="P38" s="45">
        <v>14</v>
      </c>
      <c r="Q38" s="45">
        <v>6</v>
      </c>
    </row>
    <row r="39" spans="2:17" ht="15" thickBot="1" x14ac:dyDescent="0.4">
      <c r="B39" s="2" t="s">
        <v>49</v>
      </c>
      <c r="C39" s="2">
        <v>2.0930240544083096</v>
      </c>
      <c r="D39" s="2"/>
      <c r="J39" s="44" t="s">
        <v>107</v>
      </c>
      <c r="K39" s="45">
        <v>14</v>
      </c>
      <c r="L39" s="45">
        <v>12</v>
      </c>
      <c r="M39" s="45">
        <v>14</v>
      </c>
      <c r="N39" s="45">
        <v>13</v>
      </c>
      <c r="O39" s="45">
        <v>3</v>
      </c>
      <c r="P39" s="45">
        <v>14</v>
      </c>
      <c r="Q39" s="45">
        <v>6</v>
      </c>
    </row>
    <row r="40" spans="2:17" ht="15" thickBot="1" x14ac:dyDescent="0.4">
      <c r="J40" s="44" t="s">
        <v>108</v>
      </c>
      <c r="K40" s="45">
        <v>3</v>
      </c>
      <c r="L40" s="45">
        <v>12</v>
      </c>
      <c r="M40" s="45">
        <v>6</v>
      </c>
      <c r="N40" s="45">
        <v>13</v>
      </c>
      <c r="O40" s="45">
        <v>3</v>
      </c>
      <c r="P40" s="45">
        <v>2</v>
      </c>
      <c r="Q40" s="45">
        <v>7</v>
      </c>
    </row>
    <row r="41" spans="2:17" ht="15" thickBot="1" x14ac:dyDescent="0.4">
      <c r="J41" s="44" t="s">
        <v>109</v>
      </c>
      <c r="K41" s="45">
        <v>3</v>
      </c>
      <c r="L41" s="45">
        <v>12</v>
      </c>
      <c r="M41" s="45">
        <v>6</v>
      </c>
      <c r="N41" s="45">
        <v>3</v>
      </c>
      <c r="O41" s="45">
        <v>3</v>
      </c>
      <c r="P41" s="45">
        <v>2</v>
      </c>
      <c r="Q41" s="45">
        <v>8</v>
      </c>
    </row>
    <row r="42" spans="2:17" ht="15" thickBot="1" x14ac:dyDescent="0.4">
      <c r="J42" s="44" t="s">
        <v>110</v>
      </c>
      <c r="K42" s="45">
        <v>3</v>
      </c>
      <c r="L42" s="45">
        <v>1</v>
      </c>
      <c r="M42" s="45">
        <v>6</v>
      </c>
      <c r="N42" s="45">
        <v>3</v>
      </c>
      <c r="O42" s="45">
        <v>3</v>
      </c>
      <c r="P42" s="45">
        <v>2</v>
      </c>
      <c r="Q42" s="45">
        <v>8</v>
      </c>
    </row>
    <row r="43" spans="2:17" ht="15" thickBot="1" x14ac:dyDescent="0.4">
      <c r="J43" s="44" t="s">
        <v>111</v>
      </c>
      <c r="K43" s="45">
        <v>3</v>
      </c>
      <c r="L43" s="45">
        <v>1</v>
      </c>
      <c r="M43" s="45">
        <v>6</v>
      </c>
      <c r="N43" s="45">
        <v>3</v>
      </c>
      <c r="O43" s="45">
        <v>3</v>
      </c>
      <c r="P43" s="45">
        <v>2</v>
      </c>
      <c r="Q43" s="45">
        <v>8</v>
      </c>
    </row>
    <row r="44" spans="2:17" ht="15" thickBot="1" x14ac:dyDescent="0.4">
      <c r="J44" s="44" t="s">
        <v>112</v>
      </c>
      <c r="K44" s="45">
        <v>3</v>
      </c>
      <c r="L44" s="45">
        <v>1</v>
      </c>
      <c r="M44" s="45">
        <v>6</v>
      </c>
      <c r="N44" s="45">
        <v>3</v>
      </c>
      <c r="O44" s="45">
        <v>3</v>
      </c>
      <c r="P44" s="45">
        <v>2</v>
      </c>
      <c r="Q44" s="45">
        <v>8</v>
      </c>
    </row>
    <row r="45" spans="2:17" ht="15" thickBot="1" x14ac:dyDescent="0.4">
      <c r="J45" s="44" t="s">
        <v>113</v>
      </c>
      <c r="K45" s="45">
        <v>3</v>
      </c>
      <c r="L45" s="45">
        <v>1</v>
      </c>
      <c r="M45" s="45">
        <v>6</v>
      </c>
      <c r="N45" s="45">
        <v>3</v>
      </c>
      <c r="O45" s="45">
        <v>3</v>
      </c>
      <c r="P45" s="45">
        <v>2</v>
      </c>
      <c r="Q45" s="45">
        <v>8</v>
      </c>
    </row>
    <row r="46" spans="2:17" ht="15" thickBot="1" x14ac:dyDescent="0.4">
      <c r="J46" s="44" t="s">
        <v>114</v>
      </c>
      <c r="K46" s="45">
        <v>3</v>
      </c>
      <c r="L46" s="45">
        <v>1</v>
      </c>
      <c r="M46" s="45">
        <v>6</v>
      </c>
      <c r="N46" s="45">
        <v>3</v>
      </c>
      <c r="O46" s="45">
        <v>3</v>
      </c>
      <c r="P46" s="45">
        <v>2</v>
      </c>
      <c r="Q46" s="45">
        <v>8</v>
      </c>
    </row>
    <row r="47" spans="2:17" ht="15" thickBot="1" x14ac:dyDescent="0.4">
      <c r="J47" s="44" t="s">
        <v>115</v>
      </c>
      <c r="K47" s="45">
        <v>3</v>
      </c>
      <c r="L47" s="45">
        <v>1</v>
      </c>
      <c r="M47" s="45">
        <v>6</v>
      </c>
      <c r="N47" s="45">
        <v>3</v>
      </c>
      <c r="O47" s="45">
        <v>3</v>
      </c>
      <c r="P47" s="45">
        <v>2</v>
      </c>
      <c r="Q47" s="45">
        <v>8</v>
      </c>
    </row>
    <row r="48" spans="2:17" ht="15" thickBot="1" x14ac:dyDescent="0.4">
      <c r="J48" s="44" t="s">
        <v>116</v>
      </c>
      <c r="K48" s="45">
        <v>3</v>
      </c>
      <c r="L48" s="45">
        <v>1</v>
      </c>
      <c r="M48" s="45">
        <v>1</v>
      </c>
      <c r="N48" s="45">
        <v>3</v>
      </c>
      <c r="O48" s="45">
        <v>3</v>
      </c>
      <c r="P48" s="45">
        <v>2</v>
      </c>
      <c r="Q48" s="45">
        <v>8</v>
      </c>
    </row>
    <row r="49" spans="10:17" ht="15" thickBot="1" x14ac:dyDescent="0.4">
      <c r="J49" s="44" t="s">
        <v>117</v>
      </c>
      <c r="K49" s="45">
        <v>3</v>
      </c>
      <c r="L49" s="45">
        <v>1</v>
      </c>
      <c r="M49" s="45">
        <v>1</v>
      </c>
      <c r="N49" s="45">
        <v>3</v>
      </c>
      <c r="O49" s="45">
        <v>3</v>
      </c>
      <c r="P49" s="45">
        <v>2</v>
      </c>
      <c r="Q49" s="45">
        <v>8</v>
      </c>
    </row>
    <row r="50" spans="10:17" ht="15" thickBot="1" x14ac:dyDescent="0.4">
      <c r="J50" s="44" t="s">
        <v>118</v>
      </c>
      <c r="K50" s="45">
        <v>3</v>
      </c>
      <c r="L50" s="45">
        <v>1</v>
      </c>
      <c r="M50" s="45">
        <v>1</v>
      </c>
      <c r="N50" s="45">
        <v>3</v>
      </c>
      <c r="O50" s="45">
        <v>3</v>
      </c>
      <c r="P50" s="45">
        <v>2</v>
      </c>
      <c r="Q50" s="45">
        <v>8</v>
      </c>
    </row>
    <row r="51" spans="10:17" ht="15" thickBot="1" x14ac:dyDescent="0.4">
      <c r="J51" s="44" t="s">
        <v>119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  <c r="P51" s="45">
        <v>2</v>
      </c>
      <c r="Q51" s="45">
        <v>9</v>
      </c>
    </row>
    <row r="52" spans="10:17" ht="15" thickBot="1" x14ac:dyDescent="0.4">
      <c r="J52" s="44" t="s">
        <v>120</v>
      </c>
      <c r="K52" s="45">
        <v>1</v>
      </c>
      <c r="L52" s="45">
        <v>1</v>
      </c>
      <c r="M52" s="45">
        <v>1</v>
      </c>
      <c r="N52" s="45">
        <v>1</v>
      </c>
      <c r="O52" s="45">
        <v>1</v>
      </c>
      <c r="P52" s="45">
        <v>1</v>
      </c>
      <c r="Q52" s="45">
        <v>9</v>
      </c>
    </row>
    <row r="53" spans="10:17" ht="18.5" thickBot="1" x14ac:dyDescent="0.4">
      <c r="J53" s="40"/>
    </row>
    <row r="54" spans="10:17" ht="15" thickBot="1" x14ac:dyDescent="0.4">
      <c r="J54" s="44" t="s">
        <v>121</v>
      </c>
      <c r="K54" s="44" t="s">
        <v>94</v>
      </c>
      <c r="L54" s="44" t="s">
        <v>95</v>
      </c>
      <c r="M54" s="44" t="s">
        <v>96</v>
      </c>
      <c r="N54" s="44" t="s">
        <v>97</v>
      </c>
      <c r="O54" s="44" t="s">
        <v>98</v>
      </c>
      <c r="P54" s="44" t="s">
        <v>99</v>
      </c>
    </row>
    <row r="55" spans="10:17" ht="15" thickBot="1" x14ac:dyDescent="0.4">
      <c r="J55" s="44" t="s">
        <v>122</v>
      </c>
      <c r="K55" s="45" t="s">
        <v>123</v>
      </c>
      <c r="L55" s="45" t="s">
        <v>139</v>
      </c>
      <c r="M55" s="45" t="s">
        <v>123</v>
      </c>
      <c r="N55" s="45" t="s">
        <v>167</v>
      </c>
      <c r="O55" s="45" t="s">
        <v>123</v>
      </c>
      <c r="P55" s="45" t="s">
        <v>125</v>
      </c>
    </row>
    <row r="56" spans="10:17" ht="15" thickBot="1" x14ac:dyDescent="0.4">
      <c r="J56" s="44" t="s">
        <v>126</v>
      </c>
      <c r="K56" s="45" t="s">
        <v>123</v>
      </c>
      <c r="L56" s="45" t="s">
        <v>139</v>
      </c>
      <c r="M56" s="45" t="s">
        <v>123</v>
      </c>
      <c r="N56" s="45" t="s">
        <v>125</v>
      </c>
      <c r="O56" s="45" t="s">
        <v>123</v>
      </c>
      <c r="P56" s="45" t="s">
        <v>125</v>
      </c>
    </row>
    <row r="57" spans="10:17" ht="15" thickBot="1" x14ac:dyDescent="0.4">
      <c r="J57" s="44" t="s">
        <v>127</v>
      </c>
      <c r="K57" s="45" t="s">
        <v>123</v>
      </c>
      <c r="L57" s="45" t="s">
        <v>139</v>
      </c>
      <c r="M57" s="45" t="s">
        <v>123</v>
      </c>
      <c r="N57" s="45" t="s">
        <v>125</v>
      </c>
      <c r="O57" s="45" t="s">
        <v>123</v>
      </c>
      <c r="P57" s="45" t="s">
        <v>123</v>
      </c>
    </row>
    <row r="58" spans="10:17" ht="15" thickBot="1" x14ac:dyDescent="0.4">
      <c r="J58" s="44" t="s">
        <v>128</v>
      </c>
      <c r="K58" s="45" t="s">
        <v>123</v>
      </c>
      <c r="L58" s="45" t="s">
        <v>139</v>
      </c>
      <c r="M58" s="45" t="s">
        <v>123</v>
      </c>
      <c r="N58" s="45" t="s">
        <v>123</v>
      </c>
      <c r="O58" s="45" t="s">
        <v>123</v>
      </c>
      <c r="P58" s="45" t="s">
        <v>123</v>
      </c>
    </row>
    <row r="59" spans="10:17" ht="15" thickBot="1" x14ac:dyDescent="0.4">
      <c r="J59" s="44" t="s">
        <v>129</v>
      </c>
      <c r="K59" s="45" t="s">
        <v>123</v>
      </c>
      <c r="L59" s="45" t="s">
        <v>139</v>
      </c>
      <c r="M59" s="45" t="s">
        <v>123</v>
      </c>
      <c r="N59" s="45" t="s">
        <v>123</v>
      </c>
      <c r="O59" s="45" t="s">
        <v>123</v>
      </c>
      <c r="P59" s="45" t="s">
        <v>123</v>
      </c>
    </row>
    <row r="60" spans="10:17" ht="15" thickBot="1" x14ac:dyDescent="0.4">
      <c r="J60" s="44" t="s">
        <v>130</v>
      </c>
      <c r="K60" s="45" t="s">
        <v>123</v>
      </c>
      <c r="L60" s="45" t="s">
        <v>139</v>
      </c>
      <c r="M60" s="45" t="s">
        <v>123</v>
      </c>
      <c r="N60" s="45" t="s">
        <v>123</v>
      </c>
      <c r="O60" s="45" t="s">
        <v>123</v>
      </c>
      <c r="P60" s="45" t="s">
        <v>123</v>
      </c>
    </row>
    <row r="61" spans="10:17" ht="15" thickBot="1" x14ac:dyDescent="0.4">
      <c r="J61" s="44" t="s">
        <v>131</v>
      </c>
      <c r="K61" s="45" t="s">
        <v>123</v>
      </c>
      <c r="L61" s="45" t="s">
        <v>139</v>
      </c>
      <c r="M61" s="45" t="s">
        <v>123</v>
      </c>
      <c r="N61" s="45" t="s">
        <v>123</v>
      </c>
      <c r="O61" s="45" t="s">
        <v>123</v>
      </c>
      <c r="P61" s="45" t="s">
        <v>123</v>
      </c>
    </row>
    <row r="62" spans="10:17" ht="15" thickBot="1" x14ac:dyDescent="0.4">
      <c r="J62" s="44" t="s">
        <v>132</v>
      </c>
      <c r="K62" s="45" t="s">
        <v>123</v>
      </c>
      <c r="L62" s="45" t="s">
        <v>139</v>
      </c>
      <c r="M62" s="45" t="s">
        <v>123</v>
      </c>
      <c r="N62" s="45" t="s">
        <v>123</v>
      </c>
      <c r="O62" s="45" t="s">
        <v>123</v>
      </c>
      <c r="P62" s="45" t="s">
        <v>123</v>
      </c>
    </row>
    <row r="63" spans="10:17" ht="15" thickBot="1" x14ac:dyDescent="0.4">
      <c r="J63" s="44" t="s">
        <v>133</v>
      </c>
      <c r="K63" s="45" t="s">
        <v>123</v>
      </c>
      <c r="L63" s="45" t="s">
        <v>139</v>
      </c>
      <c r="M63" s="45" t="s">
        <v>123</v>
      </c>
      <c r="N63" s="45" t="s">
        <v>123</v>
      </c>
      <c r="O63" s="45" t="s">
        <v>123</v>
      </c>
      <c r="P63" s="45" t="s">
        <v>123</v>
      </c>
    </row>
    <row r="64" spans="10:17" ht="15" thickBot="1" x14ac:dyDescent="0.4">
      <c r="J64" s="44" t="s">
        <v>134</v>
      </c>
      <c r="K64" s="45" t="s">
        <v>123</v>
      </c>
      <c r="L64" s="45" t="s">
        <v>139</v>
      </c>
      <c r="M64" s="45" t="s">
        <v>123</v>
      </c>
      <c r="N64" s="45" t="s">
        <v>123</v>
      </c>
      <c r="O64" s="45" t="s">
        <v>123</v>
      </c>
      <c r="P64" s="45" t="s">
        <v>123</v>
      </c>
    </row>
    <row r="65" spans="10:16" ht="15" thickBot="1" x14ac:dyDescent="0.4">
      <c r="J65" s="44" t="s">
        <v>135</v>
      </c>
      <c r="K65" s="45" t="s">
        <v>123</v>
      </c>
      <c r="L65" s="45" t="s">
        <v>139</v>
      </c>
      <c r="M65" s="45" t="s">
        <v>123</v>
      </c>
      <c r="N65" s="45" t="s">
        <v>123</v>
      </c>
      <c r="O65" s="45" t="s">
        <v>123</v>
      </c>
      <c r="P65" s="45" t="s">
        <v>123</v>
      </c>
    </row>
    <row r="66" spans="10:16" ht="15" thickBot="1" x14ac:dyDescent="0.4">
      <c r="J66" s="44" t="s">
        <v>136</v>
      </c>
      <c r="K66" s="45" t="s">
        <v>123</v>
      </c>
      <c r="L66" s="45" t="s">
        <v>139</v>
      </c>
      <c r="M66" s="45" t="s">
        <v>123</v>
      </c>
      <c r="N66" s="45" t="s">
        <v>123</v>
      </c>
      <c r="O66" s="45" t="s">
        <v>123</v>
      </c>
      <c r="P66" s="45" t="s">
        <v>123</v>
      </c>
    </row>
    <row r="67" spans="10:16" ht="15" thickBot="1" x14ac:dyDescent="0.4">
      <c r="J67" s="44" t="s">
        <v>137</v>
      </c>
      <c r="K67" s="45" t="s">
        <v>123</v>
      </c>
      <c r="L67" s="45" t="s">
        <v>168</v>
      </c>
      <c r="M67" s="45" t="s">
        <v>123</v>
      </c>
      <c r="N67" s="45" t="s">
        <v>123</v>
      </c>
      <c r="O67" s="45" t="s">
        <v>123</v>
      </c>
      <c r="P67" s="45" t="s">
        <v>123</v>
      </c>
    </row>
    <row r="68" spans="10:16" ht="15" thickBot="1" x14ac:dyDescent="0.4">
      <c r="J68" s="44" t="s">
        <v>138</v>
      </c>
      <c r="K68" s="45" t="s">
        <v>123</v>
      </c>
      <c r="L68" s="45" t="s">
        <v>168</v>
      </c>
      <c r="M68" s="45" t="s">
        <v>123</v>
      </c>
      <c r="N68" s="45" t="s">
        <v>123</v>
      </c>
      <c r="O68" s="45" t="s">
        <v>123</v>
      </c>
      <c r="P68" s="45" t="s">
        <v>123</v>
      </c>
    </row>
    <row r="69" spans="10:16" ht="15" thickBot="1" x14ac:dyDescent="0.4">
      <c r="J69" s="44" t="s">
        <v>140</v>
      </c>
      <c r="K69" s="45" t="s">
        <v>123</v>
      </c>
      <c r="L69" s="45" t="s">
        <v>168</v>
      </c>
      <c r="M69" s="45" t="s">
        <v>123</v>
      </c>
      <c r="N69" s="45" t="s">
        <v>123</v>
      </c>
      <c r="O69" s="45" t="s">
        <v>123</v>
      </c>
      <c r="P69" s="45" t="s">
        <v>123</v>
      </c>
    </row>
    <row r="70" spans="10:16" ht="15" thickBot="1" x14ac:dyDescent="0.4">
      <c r="J70" s="44" t="s">
        <v>141</v>
      </c>
      <c r="K70" s="45" t="s">
        <v>123</v>
      </c>
      <c r="L70" s="45" t="s">
        <v>168</v>
      </c>
      <c r="M70" s="45" t="s">
        <v>123</v>
      </c>
      <c r="N70" s="45" t="s">
        <v>123</v>
      </c>
      <c r="O70" s="45" t="s">
        <v>123</v>
      </c>
      <c r="P70" s="45" t="s">
        <v>123</v>
      </c>
    </row>
    <row r="71" spans="10:16" ht="15" thickBot="1" x14ac:dyDescent="0.4">
      <c r="J71" s="44" t="s">
        <v>142</v>
      </c>
      <c r="K71" s="45" t="s">
        <v>123</v>
      </c>
      <c r="L71" s="45" t="s">
        <v>168</v>
      </c>
      <c r="M71" s="45" t="s">
        <v>123</v>
      </c>
      <c r="N71" s="45" t="s">
        <v>123</v>
      </c>
      <c r="O71" s="45" t="s">
        <v>123</v>
      </c>
      <c r="P71" s="45" t="s">
        <v>123</v>
      </c>
    </row>
    <row r="72" spans="10:16" ht="15" thickBot="1" x14ac:dyDescent="0.4">
      <c r="J72" s="44" t="s">
        <v>143</v>
      </c>
      <c r="K72" s="45" t="s">
        <v>123</v>
      </c>
      <c r="L72" s="45" t="s">
        <v>123</v>
      </c>
      <c r="M72" s="45" t="s">
        <v>123</v>
      </c>
      <c r="N72" s="45" t="s">
        <v>123</v>
      </c>
      <c r="O72" s="45" t="s">
        <v>123</v>
      </c>
      <c r="P72" s="45" t="s">
        <v>123</v>
      </c>
    </row>
    <row r="73" spans="10:16" ht="15" thickBot="1" x14ac:dyDescent="0.4">
      <c r="J73" s="44" t="s">
        <v>144</v>
      </c>
      <c r="K73" s="45" t="s">
        <v>123</v>
      </c>
      <c r="L73" s="45" t="s">
        <v>123</v>
      </c>
      <c r="M73" s="45" t="s">
        <v>123</v>
      </c>
      <c r="N73" s="45" t="s">
        <v>123</v>
      </c>
      <c r="O73" s="45" t="s">
        <v>123</v>
      </c>
      <c r="P73" s="45" t="s">
        <v>123</v>
      </c>
    </row>
    <row r="74" spans="10:16" ht="15" thickBot="1" x14ac:dyDescent="0.4">
      <c r="J74" s="44" t="s">
        <v>145</v>
      </c>
      <c r="K74" s="45" t="s">
        <v>123</v>
      </c>
      <c r="L74" s="45" t="s">
        <v>123</v>
      </c>
      <c r="M74" s="45" t="s">
        <v>123</v>
      </c>
      <c r="N74" s="45" t="s">
        <v>123</v>
      </c>
      <c r="O74" s="45" t="s">
        <v>123</v>
      </c>
      <c r="P74" s="45" t="s">
        <v>123</v>
      </c>
    </row>
    <row r="75" spans="10:16" ht="18.5" thickBot="1" x14ac:dyDescent="0.4">
      <c r="J75" s="40"/>
    </row>
    <row r="76" spans="10:16" ht="15" thickBot="1" x14ac:dyDescent="0.4">
      <c r="J76" s="44" t="s">
        <v>146</v>
      </c>
      <c r="K76" s="44" t="s">
        <v>94</v>
      </c>
      <c r="L76" s="44" t="s">
        <v>95</v>
      </c>
      <c r="M76" s="44" t="s">
        <v>96</v>
      </c>
      <c r="N76" s="44" t="s">
        <v>97</v>
      </c>
      <c r="O76" s="44" t="s">
        <v>98</v>
      </c>
      <c r="P76" s="44" t="s">
        <v>99</v>
      </c>
    </row>
    <row r="77" spans="10:16" ht="15" thickBot="1" x14ac:dyDescent="0.4">
      <c r="J77" s="44" t="s">
        <v>122</v>
      </c>
      <c r="K77" s="45">
        <v>0</v>
      </c>
      <c r="L77" s="45">
        <v>6</v>
      </c>
      <c r="M77" s="45">
        <v>0</v>
      </c>
      <c r="N77" s="45">
        <v>2</v>
      </c>
      <c r="O77" s="45">
        <v>0</v>
      </c>
      <c r="P77" s="45">
        <v>1</v>
      </c>
    </row>
    <row r="78" spans="10:16" ht="15" thickBot="1" x14ac:dyDescent="0.4">
      <c r="J78" s="44" t="s">
        <v>126</v>
      </c>
      <c r="K78" s="45">
        <v>0</v>
      </c>
      <c r="L78" s="45">
        <v>6</v>
      </c>
      <c r="M78" s="45">
        <v>0</v>
      </c>
      <c r="N78" s="45">
        <v>1</v>
      </c>
      <c r="O78" s="45">
        <v>0</v>
      </c>
      <c r="P78" s="45">
        <v>1</v>
      </c>
    </row>
    <row r="79" spans="10:16" ht="15" thickBot="1" x14ac:dyDescent="0.4">
      <c r="J79" s="44" t="s">
        <v>127</v>
      </c>
      <c r="K79" s="45">
        <v>0</v>
      </c>
      <c r="L79" s="45">
        <v>6</v>
      </c>
      <c r="M79" s="45">
        <v>0</v>
      </c>
      <c r="N79" s="45">
        <v>1</v>
      </c>
      <c r="O79" s="45">
        <v>0</v>
      </c>
      <c r="P79" s="45">
        <v>0</v>
      </c>
    </row>
    <row r="80" spans="10:16" ht="15" thickBot="1" x14ac:dyDescent="0.4">
      <c r="J80" s="44" t="s">
        <v>128</v>
      </c>
      <c r="K80" s="45">
        <v>0</v>
      </c>
      <c r="L80" s="45">
        <v>6</v>
      </c>
      <c r="M80" s="45">
        <v>0</v>
      </c>
      <c r="N80" s="45">
        <v>0</v>
      </c>
      <c r="O80" s="45">
        <v>0</v>
      </c>
      <c r="P80" s="45">
        <v>0</v>
      </c>
    </row>
    <row r="81" spans="10:16" ht="15" thickBot="1" x14ac:dyDescent="0.4">
      <c r="J81" s="44" t="s">
        <v>129</v>
      </c>
      <c r="K81" s="45">
        <v>0</v>
      </c>
      <c r="L81" s="45">
        <v>6</v>
      </c>
      <c r="M81" s="45">
        <v>0</v>
      </c>
      <c r="N81" s="45">
        <v>0</v>
      </c>
      <c r="O81" s="45">
        <v>0</v>
      </c>
      <c r="P81" s="45">
        <v>0</v>
      </c>
    </row>
    <row r="82" spans="10:16" ht="15" thickBot="1" x14ac:dyDescent="0.4">
      <c r="J82" s="44" t="s">
        <v>130</v>
      </c>
      <c r="K82" s="45">
        <v>0</v>
      </c>
      <c r="L82" s="45">
        <v>6</v>
      </c>
      <c r="M82" s="45">
        <v>0</v>
      </c>
      <c r="N82" s="45">
        <v>0</v>
      </c>
      <c r="O82" s="45">
        <v>0</v>
      </c>
      <c r="P82" s="45">
        <v>0</v>
      </c>
    </row>
    <row r="83" spans="10:16" ht="15" thickBot="1" x14ac:dyDescent="0.4">
      <c r="J83" s="44" t="s">
        <v>131</v>
      </c>
      <c r="K83" s="45">
        <v>0</v>
      </c>
      <c r="L83" s="45">
        <v>6</v>
      </c>
      <c r="M83" s="45">
        <v>0</v>
      </c>
      <c r="N83" s="45">
        <v>0</v>
      </c>
      <c r="O83" s="45">
        <v>0</v>
      </c>
      <c r="P83" s="45">
        <v>0</v>
      </c>
    </row>
    <row r="84" spans="10:16" ht="15" thickBot="1" x14ac:dyDescent="0.4">
      <c r="J84" s="44" t="s">
        <v>132</v>
      </c>
      <c r="K84" s="45">
        <v>0</v>
      </c>
      <c r="L84" s="45">
        <v>6</v>
      </c>
      <c r="M84" s="45">
        <v>0</v>
      </c>
      <c r="N84" s="45">
        <v>0</v>
      </c>
      <c r="O84" s="45">
        <v>0</v>
      </c>
      <c r="P84" s="45">
        <v>0</v>
      </c>
    </row>
    <row r="85" spans="10:16" ht="15" thickBot="1" x14ac:dyDescent="0.4">
      <c r="J85" s="44" t="s">
        <v>133</v>
      </c>
      <c r="K85" s="45">
        <v>0</v>
      </c>
      <c r="L85" s="45">
        <v>6</v>
      </c>
      <c r="M85" s="45">
        <v>0</v>
      </c>
      <c r="N85" s="45">
        <v>0</v>
      </c>
      <c r="O85" s="45">
        <v>0</v>
      </c>
      <c r="P85" s="45">
        <v>0</v>
      </c>
    </row>
    <row r="86" spans="10:16" ht="15" thickBot="1" x14ac:dyDescent="0.4">
      <c r="J86" s="44" t="s">
        <v>134</v>
      </c>
      <c r="K86" s="45">
        <v>0</v>
      </c>
      <c r="L86" s="45">
        <v>6</v>
      </c>
      <c r="M86" s="45">
        <v>0</v>
      </c>
      <c r="N86" s="45">
        <v>0</v>
      </c>
      <c r="O86" s="45">
        <v>0</v>
      </c>
      <c r="P86" s="45">
        <v>0</v>
      </c>
    </row>
    <row r="87" spans="10:16" ht="15" thickBot="1" x14ac:dyDescent="0.4">
      <c r="J87" s="44" t="s">
        <v>135</v>
      </c>
      <c r="K87" s="45">
        <v>0</v>
      </c>
      <c r="L87" s="45">
        <v>6</v>
      </c>
      <c r="M87" s="45">
        <v>0</v>
      </c>
      <c r="N87" s="45">
        <v>0</v>
      </c>
      <c r="O87" s="45">
        <v>0</v>
      </c>
      <c r="P87" s="45">
        <v>0</v>
      </c>
    </row>
    <row r="88" spans="10:16" ht="15" thickBot="1" x14ac:dyDescent="0.4">
      <c r="J88" s="44" t="s">
        <v>136</v>
      </c>
      <c r="K88" s="45">
        <v>0</v>
      </c>
      <c r="L88" s="45">
        <v>6</v>
      </c>
      <c r="M88" s="45">
        <v>0</v>
      </c>
      <c r="N88" s="45">
        <v>0</v>
      </c>
      <c r="O88" s="45">
        <v>0</v>
      </c>
      <c r="P88" s="45">
        <v>0</v>
      </c>
    </row>
    <row r="89" spans="10:16" ht="15" thickBot="1" x14ac:dyDescent="0.4">
      <c r="J89" s="44" t="s">
        <v>137</v>
      </c>
      <c r="K89" s="45">
        <v>0</v>
      </c>
      <c r="L89" s="45">
        <v>5</v>
      </c>
      <c r="M89" s="45">
        <v>0</v>
      </c>
      <c r="N89" s="45">
        <v>0</v>
      </c>
      <c r="O89" s="45">
        <v>0</v>
      </c>
      <c r="P89" s="45">
        <v>0</v>
      </c>
    </row>
    <row r="90" spans="10:16" ht="15" thickBot="1" x14ac:dyDescent="0.4">
      <c r="J90" s="44" t="s">
        <v>138</v>
      </c>
      <c r="K90" s="45">
        <v>0</v>
      </c>
      <c r="L90" s="45">
        <v>5</v>
      </c>
      <c r="M90" s="45">
        <v>0</v>
      </c>
      <c r="N90" s="45">
        <v>0</v>
      </c>
      <c r="O90" s="45">
        <v>0</v>
      </c>
      <c r="P90" s="45">
        <v>0</v>
      </c>
    </row>
    <row r="91" spans="10:16" ht="15" thickBot="1" x14ac:dyDescent="0.4">
      <c r="J91" s="44" t="s">
        <v>140</v>
      </c>
      <c r="K91" s="45">
        <v>0</v>
      </c>
      <c r="L91" s="45">
        <v>5</v>
      </c>
      <c r="M91" s="45">
        <v>0</v>
      </c>
      <c r="N91" s="45">
        <v>0</v>
      </c>
      <c r="O91" s="45">
        <v>0</v>
      </c>
      <c r="P91" s="45">
        <v>0</v>
      </c>
    </row>
    <row r="92" spans="10:16" ht="15" thickBot="1" x14ac:dyDescent="0.4">
      <c r="J92" s="44" t="s">
        <v>141</v>
      </c>
      <c r="K92" s="45">
        <v>0</v>
      </c>
      <c r="L92" s="45">
        <v>5</v>
      </c>
      <c r="M92" s="45">
        <v>0</v>
      </c>
      <c r="N92" s="45">
        <v>0</v>
      </c>
      <c r="O92" s="45">
        <v>0</v>
      </c>
      <c r="P92" s="45">
        <v>0</v>
      </c>
    </row>
    <row r="93" spans="10:16" ht="15" thickBot="1" x14ac:dyDescent="0.4">
      <c r="J93" s="44" t="s">
        <v>142</v>
      </c>
      <c r="K93" s="45">
        <v>0</v>
      </c>
      <c r="L93" s="45">
        <v>5</v>
      </c>
      <c r="M93" s="45">
        <v>0</v>
      </c>
      <c r="N93" s="45">
        <v>0</v>
      </c>
      <c r="O93" s="45">
        <v>0</v>
      </c>
      <c r="P93" s="45">
        <v>0</v>
      </c>
    </row>
    <row r="94" spans="10:16" ht="15" thickBot="1" x14ac:dyDescent="0.4">
      <c r="J94" s="44" t="s">
        <v>143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</row>
    <row r="95" spans="10:16" ht="15" thickBot="1" x14ac:dyDescent="0.4">
      <c r="J95" s="44" t="s">
        <v>144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</row>
    <row r="96" spans="10:16" ht="15" thickBot="1" x14ac:dyDescent="0.4">
      <c r="J96" s="44" t="s">
        <v>145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</row>
    <row r="97" spans="10:20" ht="18.5" thickBot="1" x14ac:dyDescent="0.4">
      <c r="J97" s="40"/>
    </row>
    <row r="98" spans="10:20" ht="15" thickBot="1" x14ac:dyDescent="0.4">
      <c r="J98" s="44" t="s">
        <v>147</v>
      </c>
      <c r="K98" s="44" t="s">
        <v>94</v>
      </c>
      <c r="L98" s="44" t="s">
        <v>95</v>
      </c>
      <c r="M98" s="44" t="s">
        <v>96</v>
      </c>
      <c r="N98" s="44" t="s">
        <v>97</v>
      </c>
      <c r="O98" s="44" t="s">
        <v>98</v>
      </c>
      <c r="P98" s="44" t="s">
        <v>99</v>
      </c>
      <c r="Q98" s="44" t="s">
        <v>148</v>
      </c>
      <c r="R98" s="44" t="s">
        <v>149</v>
      </c>
      <c r="S98" s="44" t="s">
        <v>150</v>
      </c>
      <c r="T98" s="44" t="s">
        <v>151</v>
      </c>
    </row>
    <row r="99" spans="10:20" ht="15" thickBot="1" x14ac:dyDescent="0.4">
      <c r="J99" s="44" t="s">
        <v>101</v>
      </c>
      <c r="K99" s="45">
        <v>0</v>
      </c>
      <c r="L99" s="45">
        <v>5</v>
      </c>
      <c r="M99" s="45">
        <v>0</v>
      </c>
      <c r="N99" s="45">
        <v>0</v>
      </c>
      <c r="O99" s="45">
        <v>0</v>
      </c>
      <c r="P99" s="45">
        <v>0</v>
      </c>
      <c r="Q99" s="45">
        <v>5</v>
      </c>
      <c r="R99" s="45">
        <v>5</v>
      </c>
      <c r="S99" s="45">
        <v>0</v>
      </c>
      <c r="T99" s="45">
        <v>0</v>
      </c>
    </row>
    <row r="100" spans="10:20" ht="15" thickBot="1" x14ac:dyDescent="0.4">
      <c r="J100" s="44" t="s">
        <v>102</v>
      </c>
      <c r="K100" s="45">
        <v>0</v>
      </c>
      <c r="L100" s="45">
        <v>5</v>
      </c>
      <c r="M100" s="45">
        <v>0</v>
      </c>
      <c r="N100" s="45">
        <v>0</v>
      </c>
      <c r="O100" s="45">
        <v>0</v>
      </c>
      <c r="P100" s="45">
        <v>0</v>
      </c>
      <c r="Q100" s="45">
        <v>5</v>
      </c>
      <c r="R100" s="45">
        <v>5</v>
      </c>
      <c r="S100" s="45">
        <v>0</v>
      </c>
      <c r="T100" s="45">
        <v>0</v>
      </c>
    </row>
    <row r="101" spans="10:20" ht="15" thickBot="1" x14ac:dyDescent="0.4">
      <c r="J101" s="44" t="s">
        <v>103</v>
      </c>
      <c r="K101" s="45">
        <v>0</v>
      </c>
      <c r="L101" s="45">
        <v>5</v>
      </c>
      <c r="M101" s="45">
        <v>0</v>
      </c>
      <c r="N101" s="45">
        <v>0</v>
      </c>
      <c r="O101" s="45">
        <v>0</v>
      </c>
      <c r="P101" s="45">
        <v>0</v>
      </c>
      <c r="Q101" s="45">
        <v>5</v>
      </c>
      <c r="R101" s="45">
        <v>5</v>
      </c>
      <c r="S101" s="45">
        <v>0</v>
      </c>
      <c r="T101" s="45">
        <v>0</v>
      </c>
    </row>
    <row r="102" spans="10:20" ht="15" thickBot="1" x14ac:dyDescent="0.4">
      <c r="J102" s="44" t="s">
        <v>104</v>
      </c>
      <c r="K102" s="45">
        <v>0</v>
      </c>
      <c r="L102" s="45">
        <v>5</v>
      </c>
      <c r="M102" s="45">
        <v>0</v>
      </c>
      <c r="N102" s="45">
        <v>0</v>
      </c>
      <c r="O102" s="45">
        <v>0</v>
      </c>
      <c r="P102" s="45">
        <v>0</v>
      </c>
      <c r="Q102" s="45">
        <v>5</v>
      </c>
      <c r="R102" s="45">
        <v>5</v>
      </c>
      <c r="S102" s="45">
        <v>0</v>
      </c>
      <c r="T102" s="45">
        <v>0</v>
      </c>
    </row>
    <row r="103" spans="10:20" ht="15" thickBot="1" x14ac:dyDescent="0.4">
      <c r="J103" s="44" t="s">
        <v>105</v>
      </c>
      <c r="K103" s="45">
        <v>0</v>
      </c>
      <c r="L103" s="45">
        <v>6</v>
      </c>
      <c r="M103" s="45">
        <v>0</v>
      </c>
      <c r="N103" s="45">
        <v>0</v>
      </c>
      <c r="O103" s="45">
        <v>0</v>
      </c>
      <c r="P103" s="45">
        <v>0</v>
      </c>
      <c r="Q103" s="45">
        <v>6</v>
      </c>
      <c r="R103" s="45">
        <v>6</v>
      </c>
      <c r="S103" s="45">
        <v>0</v>
      </c>
      <c r="T103" s="45">
        <v>0</v>
      </c>
    </row>
    <row r="104" spans="10:20" ht="15" thickBot="1" x14ac:dyDescent="0.4">
      <c r="J104" s="44" t="s">
        <v>106</v>
      </c>
      <c r="K104" s="45">
        <v>0</v>
      </c>
      <c r="L104" s="45">
        <v>6</v>
      </c>
      <c r="M104" s="45">
        <v>0</v>
      </c>
      <c r="N104" s="45">
        <v>0</v>
      </c>
      <c r="O104" s="45">
        <v>0</v>
      </c>
      <c r="P104" s="45">
        <v>0</v>
      </c>
      <c r="Q104" s="45">
        <v>6</v>
      </c>
      <c r="R104" s="45">
        <v>6</v>
      </c>
      <c r="S104" s="45">
        <v>0</v>
      </c>
      <c r="T104" s="45">
        <v>0</v>
      </c>
    </row>
    <row r="105" spans="10:20" ht="15" thickBot="1" x14ac:dyDescent="0.4">
      <c r="J105" s="44" t="s">
        <v>107</v>
      </c>
      <c r="K105" s="45">
        <v>0</v>
      </c>
      <c r="L105" s="45">
        <v>6</v>
      </c>
      <c r="M105" s="45">
        <v>0</v>
      </c>
      <c r="N105" s="45">
        <v>0</v>
      </c>
      <c r="O105" s="45">
        <v>0</v>
      </c>
      <c r="P105" s="45">
        <v>0</v>
      </c>
      <c r="Q105" s="45">
        <v>6</v>
      </c>
      <c r="R105" s="45">
        <v>6</v>
      </c>
      <c r="S105" s="45">
        <v>0</v>
      </c>
      <c r="T105" s="45">
        <v>0</v>
      </c>
    </row>
    <row r="106" spans="10:20" ht="15" thickBot="1" x14ac:dyDescent="0.4">
      <c r="J106" s="44" t="s">
        <v>108</v>
      </c>
      <c r="K106" s="45">
        <v>0</v>
      </c>
      <c r="L106" s="45">
        <v>6</v>
      </c>
      <c r="M106" s="45">
        <v>0</v>
      </c>
      <c r="N106" s="45">
        <v>0</v>
      </c>
      <c r="O106" s="45">
        <v>0</v>
      </c>
      <c r="P106" s="45">
        <v>1</v>
      </c>
      <c r="Q106" s="45">
        <v>7</v>
      </c>
      <c r="R106" s="45">
        <v>7</v>
      </c>
      <c r="S106" s="45">
        <v>0</v>
      </c>
      <c r="T106" s="45">
        <v>0</v>
      </c>
    </row>
    <row r="107" spans="10:20" ht="15" thickBot="1" x14ac:dyDescent="0.4">
      <c r="J107" s="44" t="s">
        <v>109</v>
      </c>
      <c r="K107" s="45">
        <v>0</v>
      </c>
      <c r="L107" s="45">
        <v>6</v>
      </c>
      <c r="M107" s="45">
        <v>0</v>
      </c>
      <c r="N107" s="45">
        <v>1</v>
      </c>
      <c r="O107" s="45">
        <v>0</v>
      </c>
      <c r="P107" s="45">
        <v>1</v>
      </c>
      <c r="Q107" s="45">
        <v>8</v>
      </c>
      <c r="R107" s="45">
        <v>8</v>
      </c>
      <c r="S107" s="45">
        <v>0</v>
      </c>
      <c r="T107" s="45">
        <v>0</v>
      </c>
    </row>
    <row r="108" spans="10:20" ht="15" thickBot="1" x14ac:dyDescent="0.4">
      <c r="J108" s="44" t="s">
        <v>110</v>
      </c>
      <c r="K108" s="45">
        <v>0</v>
      </c>
      <c r="L108" s="45">
        <v>6</v>
      </c>
      <c r="M108" s="45">
        <v>0</v>
      </c>
      <c r="N108" s="45">
        <v>1</v>
      </c>
      <c r="O108" s="45">
        <v>0</v>
      </c>
      <c r="P108" s="45">
        <v>1</v>
      </c>
      <c r="Q108" s="45">
        <v>8</v>
      </c>
      <c r="R108" s="45">
        <v>8</v>
      </c>
      <c r="S108" s="45">
        <v>0</v>
      </c>
      <c r="T108" s="45">
        <v>0</v>
      </c>
    </row>
    <row r="109" spans="10:20" ht="15" thickBot="1" x14ac:dyDescent="0.4">
      <c r="J109" s="44" t="s">
        <v>111</v>
      </c>
      <c r="K109" s="45">
        <v>0</v>
      </c>
      <c r="L109" s="45">
        <v>6</v>
      </c>
      <c r="M109" s="45">
        <v>0</v>
      </c>
      <c r="N109" s="45">
        <v>1</v>
      </c>
      <c r="O109" s="45">
        <v>0</v>
      </c>
      <c r="P109" s="45">
        <v>1</v>
      </c>
      <c r="Q109" s="45">
        <v>8</v>
      </c>
      <c r="R109" s="45">
        <v>8</v>
      </c>
      <c r="S109" s="45">
        <v>0</v>
      </c>
      <c r="T109" s="45">
        <v>0</v>
      </c>
    </row>
    <row r="110" spans="10:20" ht="15" thickBot="1" x14ac:dyDescent="0.4">
      <c r="J110" s="44" t="s">
        <v>112</v>
      </c>
      <c r="K110" s="45">
        <v>0</v>
      </c>
      <c r="L110" s="45">
        <v>6</v>
      </c>
      <c r="M110" s="45">
        <v>0</v>
      </c>
      <c r="N110" s="45">
        <v>1</v>
      </c>
      <c r="O110" s="45">
        <v>0</v>
      </c>
      <c r="P110" s="45">
        <v>1</v>
      </c>
      <c r="Q110" s="45">
        <v>8</v>
      </c>
      <c r="R110" s="45">
        <v>8</v>
      </c>
      <c r="S110" s="45">
        <v>0</v>
      </c>
      <c r="T110" s="45">
        <v>0</v>
      </c>
    </row>
    <row r="111" spans="10:20" ht="15" thickBot="1" x14ac:dyDescent="0.4">
      <c r="J111" s="44" t="s">
        <v>113</v>
      </c>
      <c r="K111" s="45">
        <v>0</v>
      </c>
      <c r="L111" s="45">
        <v>6</v>
      </c>
      <c r="M111" s="45">
        <v>0</v>
      </c>
      <c r="N111" s="45">
        <v>1</v>
      </c>
      <c r="O111" s="45">
        <v>0</v>
      </c>
      <c r="P111" s="45">
        <v>1</v>
      </c>
      <c r="Q111" s="45">
        <v>8</v>
      </c>
      <c r="R111" s="45">
        <v>8</v>
      </c>
      <c r="S111" s="45">
        <v>0</v>
      </c>
      <c r="T111" s="45">
        <v>0</v>
      </c>
    </row>
    <row r="112" spans="10:20" ht="15" thickBot="1" x14ac:dyDescent="0.4">
      <c r="J112" s="44" t="s">
        <v>114</v>
      </c>
      <c r="K112" s="45">
        <v>0</v>
      </c>
      <c r="L112" s="45">
        <v>6</v>
      </c>
      <c r="M112" s="45">
        <v>0</v>
      </c>
      <c r="N112" s="45">
        <v>1</v>
      </c>
      <c r="O112" s="45">
        <v>0</v>
      </c>
      <c r="P112" s="45">
        <v>1</v>
      </c>
      <c r="Q112" s="45">
        <v>8</v>
      </c>
      <c r="R112" s="45">
        <v>8</v>
      </c>
      <c r="S112" s="45">
        <v>0</v>
      </c>
      <c r="T112" s="45">
        <v>0</v>
      </c>
    </row>
    <row r="113" spans="10:20" ht="15" thickBot="1" x14ac:dyDescent="0.4">
      <c r="J113" s="44" t="s">
        <v>115</v>
      </c>
      <c r="K113" s="45">
        <v>0</v>
      </c>
      <c r="L113" s="45">
        <v>6</v>
      </c>
      <c r="M113" s="45">
        <v>0</v>
      </c>
      <c r="N113" s="45">
        <v>1</v>
      </c>
      <c r="O113" s="45">
        <v>0</v>
      </c>
      <c r="P113" s="45">
        <v>1</v>
      </c>
      <c r="Q113" s="45">
        <v>8</v>
      </c>
      <c r="R113" s="45">
        <v>8</v>
      </c>
      <c r="S113" s="45">
        <v>0</v>
      </c>
      <c r="T113" s="45">
        <v>0</v>
      </c>
    </row>
    <row r="114" spans="10:20" ht="15" thickBot="1" x14ac:dyDescent="0.4">
      <c r="J114" s="44" t="s">
        <v>116</v>
      </c>
      <c r="K114" s="45">
        <v>0</v>
      </c>
      <c r="L114" s="45">
        <v>6</v>
      </c>
      <c r="M114" s="45">
        <v>0</v>
      </c>
      <c r="N114" s="45">
        <v>1</v>
      </c>
      <c r="O114" s="45">
        <v>0</v>
      </c>
      <c r="P114" s="45">
        <v>1</v>
      </c>
      <c r="Q114" s="45">
        <v>8</v>
      </c>
      <c r="R114" s="45">
        <v>8</v>
      </c>
      <c r="S114" s="45">
        <v>0</v>
      </c>
      <c r="T114" s="45">
        <v>0</v>
      </c>
    </row>
    <row r="115" spans="10:20" ht="15" thickBot="1" x14ac:dyDescent="0.4">
      <c r="J115" s="44" t="s">
        <v>117</v>
      </c>
      <c r="K115" s="45">
        <v>0</v>
      </c>
      <c r="L115" s="45">
        <v>6</v>
      </c>
      <c r="M115" s="45">
        <v>0</v>
      </c>
      <c r="N115" s="45">
        <v>1</v>
      </c>
      <c r="O115" s="45">
        <v>0</v>
      </c>
      <c r="P115" s="45">
        <v>1</v>
      </c>
      <c r="Q115" s="45">
        <v>8</v>
      </c>
      <c r="R115" s="45">
        <v>8</v>
      </c>
      <c r="S115" s="45">
        <v>0</v>
      </c>
      <c r="T115" s="45">
        <v>0</v>
      </c>
    </row>
    <row r="116" spans="10:20" ht="15" thickBot="1" x14ac:dyDescent="0.4">
      <c r="J116" s="44" t="s">
        <v>118</v>
      </c>
      <c r="K116" s="45">
        <v>0</v>
      </c>
      <c r="L116" s="45">
        <v>6</v>
      </c>
      <c r="M116" s="45">
        <v>0</v>
      </c>
      <c r="N116" s="45">
        <v>1</v>
      </c>
      <c r="O116" s="45">
        <v>0</v>
      </c>
      <c r="P116" s="45">
        <v>1</v>
      </c>
      <c r="Q116" s="45">
        <v>8</v>
      </c>
      <c r="R116" s="45">
        <v>8</v>
      </c>
      <c r="S116" s="45">
        <v>0</v>
      </c>
      <c r="T116" s="45">
        <v>0</v>
      </c>
    </row>
    <row r="117" spans="10:20" ht="15" thickBot="1" x14ac:dyDescent="0.4">
      <c r="J117" s="44" t="s">
        <v>119</v>
      </c>
      <c r="K117" s="45">
        <v>0</v>
      </c>
      <c r="L117" s="45">
        <v>6</v>
      </c>
      <c r="M117" s="45">
        <v>0</v>
      </c>
      <c r="N117" s="45">
        <v>2</v>
      </c>
      <c r="O117" s="45">
        <v>0</v>
      </c>
      <c r="P117" s="45">
        <v>1</v>
      </c>
      <c r="Q117" s="45">
        <v>9</v>
      </c>
      <c r="R117" s="45">
        <v>9</v>
      </c>
      <c r="S117" s="45">
        <v>0</v>
      </c>
      <c r="T117" s="45">
        <v>0</v>
      </c>
    </row>
    <row r="118" spans="10:20" ht="15" thickBot="1" x14ac:dyDescent="0.4">
      <c r="J118" s="44" t="s">
        <v>120</v>
      </c>
      <c r="K118" s="45">
        <v>0</v>
      </c>
      <c r="L118" s="45">
        <v>6</v>
      </c>
      <c r="M118" s="45">
        <v>0</v>
      </c>
      <c r="N118" s="45">
        <v>2</v>
      </c>
      <c r="O118" s="45">
        <v>0</v>
      </c>
      <c r="P118" s="45">
        <v>1</v>
      </c>
      <c r="Q118" s="45">
        <v>9</v>
      </c>
      <c r="R118" s="45">
        <v>9</v>
      </c>
      <c r="S118" s="45">
        <v>0</v>
      </c>
      <c r="T118" s="45">
        <v>0</v>
      </c>
    </row>
    <row r="119" spans="10:20" ht="15" thickBot="1" x14ac:dyDescent="0.4">
      <c r="K119" s="50">
        <f>SUM(K99:K118)/$Q$119</f>
        <v>0</v>
      </c>
      <c r="L119" s="50">
        <f t="shared" ref="L119:P119" si="6">SUM(L99:L118)/$Q$119</f>
        <v>0.81118881118881114</v>
      </c>
      <c r="M119" s="50">
        <f t="shared" si="6"/>
        <v>0</v>
      </c>
      <c r="N119" s="50">
        <f t="shared" si="6"/>
        <v>9.7902097902097904E-2</v>
      </c>
      <c r="O119" s="50">
        <f t="shared" si="6"/>
        <v>0</v>
      </c>
      <c r="P119" s="50">
        <f t="shared" si="6"/>
        <v>9.0909090909090912E-2</v>
      </c>
      <c r="Q119">
        <f t="shared" ref="L119:R119" si="7">SUM(Q99:Q118)</f>
        <v>143</v>
      </c>
      <c r="R119">
        <f t="shared" si="7"/>
        <v>143</v>
      </c>
    </row>
    <row r="120" spans="10:20" ht="15" thickBot="1" x14ac:dyDescent="0.4">
      <c r="J120" s="46" t="s">
        <v>152</v>
      </c>
      <c r="K120" s="47">
        <v>9</v>
      </c>
    </row>
    <row r="121" spans="10:20" ht="15" thickBot="1" x14ac:dyDescent="0.4">
      <c r="J121" s="46" t="s">
        <v>153</v>
      </c>
      <c r="K121" s="47">
        <v>0</v>
      </c>
    </row>
    <row r="122" spans="10:20" ht="15" thickBot="1" x14ac:dyDescent="0.4">
      <c r="J122" s="46" t="s">
        <v>154</v>
      </c>
      <c r="K122" s="47">
        <v>143</v>
      </c>
    </row>
    <row r="123" spans="10:20" ht="15" thickBot="1" x14ac:dyDescent="0.4">
      <c r="J123" s="46" t="s">
        <v>155</v>
      </c>
      <c r="K123" s="47">
        <v>143</v>
      </c>
    </row>
    <row r="124" spans="10:20" ht="15" thickBot="1" x14ac:dyDescent="0.4">
      <c r="J124" s="46" t="s">
        <v>156</v>
      </c>
      <c r="K124" s="47">
        <v>0</v>
      </c>
    </row>
    <row r="125" spans="10:20" ht="20" thickBot="1" x14ac:dyDescent="0.4">
      <c r="J125" s="46" t="s">
        <v>157</v>
      </c>
      <c r="K125" s="47"/>
    </row>
    <row r="126" spans="10:20" ht="20" thickBot="1" x14ac:dyDescent="0.4">
      <c r="J126" s="46" t="s">
        <v>158</v>
      </c>
      <c r="K126" s="47"/>
    </row>
    <row r="127" spans="10:20" ht="15" thickBot="1" x14ac:dyDescent="0.4">
      <c r="J127" s="46" t="s">
        <v>159</v>
      </c>
      <c r="K127" s="47">
        <v>0</v>
      </c>
    </row>
    <row r="129" spans="10:10" x14ac:dyDescent="0.35">
      <c r="J129" s="49" t="s">
        <v>160</v>
      </c>
    </row>
    <row r="131" spans="10:10" x14ac:dyDescent="0.35">
      <c r="J131" s="48" t="s">
        <v>161</v>
      </c>
    </row>
    <row r="132" spans="10:10" x14ac:dyDescent="0.35">
      <c r="J132" s="48" t="s">
        <v>169</v>
      </c>
    </row>
  </sheetData>
  <hyperlinks>
    <hyperlink ref="J129" r:id="rId1" display="https://miau.my-x.hu/myx-free/coco/test/509556920190419175315.html" xr:uid="{9EFDA28F-4FF8-4D71-BDE2-D7C05865BD1B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77FD-CA47-4C9F-A6AB-91E8C9801E73}">
  <dimension ref="A2:M28"/>
  <sheetViews>
    <sheetView tabSelected="1" topLeftCell="A10" workbookViewId="0">
      <selection activeCell="A22" sqref="A22:D28"/>
    </sheetView>
  </sheetViews>
  <sheetFormatPr defaultColWidth="17.90625" defaultRowHeight="14.5" x14ac:dyDescent="0.35"/>
  <cols>
    <col min="1" max="1" width="11.7265625" bestFit="1" customWidth="1"/>
    <col min="2" max="2" width="13.453125" bestFit="1" customWidth="1"/>
    <col min="3" max="3" width="19.08984375" bestFit="1" customWidth="1"/>
    <col min="4" max="4" width="22.36328125" customWidth="1"/>
    <col min="9" max="9" width="17.90625" style="19"/>
    <col min="10" max="10" width="17.90625" style="17"/>
  </cols>
  <sheetData>
    <row r="2" spans="3:13" x14ac:dyDescent="0.35">
      <c r="D2" s="10" t="s">
        <v>50</v>
      </c>
      <c r="F2" s="10"/>
      <c r="J2" s="18" t="s">
        <v>51</v>
      </c>
    </row>
    <row r="3" spans="3:13" x14ac:dyDescent="0.35">
      <c r="C3" s="10" t="s">
        <v>52</v>
      </c>
      <c r="D3" s="10" t="s">
        <v>24</v>
      </c>
      <c r="E3" s="16" t="s">
        <v>25</v>
      </c>
      <c r="F3" s="10" t="s">
        <v>26</v>
      </c>
      <c r="G3" s="10" t="s">
        <v>27</v>
      </c>
      <c r="H3" s="10" t="s">
        <v>28</v>
      </c>
      <c r="I3" s="20" t="s">
        <v>29</v>
      </c>
      <c r="J3" s="18" t="s">
        <v>39</v>
      </c>
    </row>
    <row r="4" spans="3:13" s="21" customFormat="1" x14ac:dyDescent="0.35">
      <c r="C4" s="36">
        <v>1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2" t="s">
        <v>58</v>
      </c>
      <c r="J4" s="23" t="s">
        <v>59</v>
      </c>
    </row>
    <row r="5" spans="3:13" s="27" customFormat="1" x14ac:dyDescent="0.35">
      <c r="C5" s="37">
        <v>2</v>
      </c>
      <c r="D5" s="27" t="s">
        <v>60</v>
      </c>
      <c r="E5" s="27" t="s">
        <v>61</v>
      </c>
      <c r="F5" s="27" t="s">
        <v>62</v>
      </c>
      <c r="G5" s="27" t="s">
        <v>63</v>
      </c>
      <c r="H5" s="27" t="s">
        <v>64</v>
      </c>
      <c r="I5" s="28" t="s">
        <v>65</v>
      </c>
      <c r="J5" s="29" t="s">
        <v>66</v>
      </c>
    </row>
    <row r="6" spans="3:13" s="24" customFormat="1" x14ac:dyDescent="0.35">
      <c r="C6" s="38">
        <v>3</v>
      </c>
      <c r="D6" s="24" t="s">
        <v>67</v>
      </c>
      <c r="E6" s="24" t="s">
        <v>68</v>
      </c>
      <c r="F6" s="24" t="s">
        <v>69</v>
      </c>
      <c r="G6" s="24" t="s">
        <v>70</v>
      </c>
      <c r="H6" s="24" t="s">
        <v>71</v>
      </c>
      <c r="I6" s="25" t="s">
        <v>72</v>
      </c>
      <c r="J6" s="26" t="s">
        <v>73</v>
      </c>
    </row>
    <row r="7" spans="3:13" s="30" customFormat="1" x14ac:dyDescent="0.35">
      <c r="C7" s="14">
        <v>4</v>
      </c>
      <c r="D7" s="30" t="s">
        <v>74</v>
      </c>
      <c r="E7" s="30" t="s">
        <v>75</v>
      </c>
      <c r="F7" s="30" t="s">
        <v>76</v>
      </c>
      <c r="G7" s="30" t="s">
        <v>57</v>
      </c>
      <c r="H7" s="30" t="s">
        <v>77</v>
      </c>
      <c r="I7" s="31" t="s">
        <v>67</v>
      </c>
      <c r="J7" s="32" t="s">
        <v>78</v>
      </c>
    </row>
    <row r="8" spans="3:13" s="33" customFormat="1" x14ac:dyDescent="0.35">
      <c r="C8" s="39">
        <v>5</v>
      </c>
      <c r="D8" s="33" t="s">
        <v>79</v>
      </c>
      <c r="E8" s="33" t="s">
        <v>80</v>
      </c>
      <c r="F8" s="33" t="s">
        <v>81</v>
      </c>
      <c r="G8" s="33" t="s">
        <v>82</v>
      </c>
      <c r="H8" s="33" t="s">
        <v>83</v>
      </c>
      <c r="I8" s="34" t="s">
        <v>84</v>
      </c>
      <c r="J8" s="35" t="s">
        <v>85</v>
      </c>
    </row>
    <row r="13" spans="3:13" ht="29" x14ac:dyDescent="0.35">
      <c r="D13" s="53" t="s">
        <v>188</v>
      </c>
      <c r="E13" s="54" t="str">
        <f>Marriot!L97</f>
        <v>Employee quality</v>
      </c>
      <c r="F13" s="54" t="str">
        <f>Marriot!M97</f>
        <v>Service quality</v>
      </c>
      <c r="G13" s="54" t="str">
        <f>Marriot!N97</f>
        <v>Sanitation</v>
      </c>
      <c r="H13" s="54" t="str">
        <f>Marriot!O97</f>
        <v>Marketing(Brand image)</v>
      </c>
      <c r="I13" s="54" t="str">
        <f>Marriot!P97</f>
        <v>Membership program</v>
      </c>
      <c r="J13" s="54" t="str">
        <f>Marriot!Q97</f>
        <v>Management</v>
      </c>
      <c r="K13" s="53" t="s">
        <v>164</v>
      </c>
      <c r="L13" s="53" t="s">
        <v>165</v>
      </c>
      <c r="M13" s="53" t="s">
        <v>171</v>
      </c>
    </row>
    <row r="14" spans="3:13" x14ac:dyDescent="0.35">
      <c r="D14" s="53" t="s">
        <v>163</v>
      </c>
      <c r="E14" s="55">
        <f>Marriot!L118</f>
        <v>0</v>
      </c>
      <c r="F14" s="55">
        <f>Marriot!M118</f>
        <v>0.8271604938271605</v>
      </c>
      <c r="G14" s="55">
        <f>Marriot!N118</f>
        <v>0.1111111111111111</v>
      </c>
      <c r="H14" s="55">
        <f>Marriot!O118</f>
        <v>6.1728395061728392E-2</v>
      </c>
      <c r="I14" s="55">
        <f>Marriot!P118</f>
        <v>0</v>
      </c>
      <c r="J14" s="55">
        <f>Marriot!Q118</f>
        <v>0</v>
      </c>
      <c r="K14" s="55">
        <f>SUM(E14:J14)</f>
        <v>1</v>
      </c>
      <c r="L14" s="56">
        <f>SUMSQ(Marriot!T98:T117)/20</f>
        <v>0</v>
      </c>
      <c r="M14" s="57">
        <f>Marriot!R118/20</f>
        <v>8.1</v>
      </c>
    </row>
    <row r="15" spans="3:13" x14ac:dyDescent="0.35">
      <c r="D15" s="53" t="s">
        <v>170</v>
      </c>
      <c r="E15" s="55">
        <f>Accor!K119</f>
        <v>0</v>
      </c>
      <c r="F15" s="55">
        <f>Accor!L119</f>
        <v>0.81118881118881114</v>
      </c>
      <c r="G15" s="55">
        <f>Accor!M119</f>
        <v>0</v>
      </c>
      <c r="H15" s="55">
        <f>Accor!N119</f>
        <v>9.7902097902097904E-2</v>
      </c>
      <c r="I15" s="55">
        <f>Accor!O119</f>
        <v>0</v>
      </c>
      <c r="J15" s="55">
        <f>Accor!P119</f>
        <v>9.0909090909090912E-2</v>
      </c>
      <c r="K15" s="55">
        <f>SUM(E15:J15)</f>
        <v>1</v>
      </c>
      <c r="L15" s="53">
        <f>SUMSQ(Accor!S99:S118)/20</f>
        <v>0</v>
      </c>
      <c r="M15" s="53">
        <f>Accor!Q119/20</f>
        <v>7.15</v>
      </c>
    </row>
    <row r="16" spans="3:13" x14ac:dyDescent="0.35">
      <c r="D16" s="53" t="s">
        <v>172</v>
      </c>
      <c r="E16" s="55">
        <f>Hilton!J119</f>
        <v>0.71830985915492962</v>
      </c>
      <c r="F16" s="55">
        <f>Hilton!K119</f>
        <v>0.1619718309859155</v>
      </c>
      <c r="G16" s="55">
        <f>Hilton!L119</f>
        <v>0</v>
      </c>
      <c r="H16" s="55">
        <f>Hilton!M119</f>
        <v>0</v>
      </c>
      <c r="I16" s="55">
        <f>Hilton!N119</f>
        <v>8.4507042253521125E-2</v>
      </c>
      <c r="J16" s="55">
        <f>Hilton!O119</f>
        <v>3.5211267605633804E-2</v>
      </c>
      <c r="K16" s="55">
        <f>SUM(E16:J16)</f>
        <v>1</v>
      </c>
      <c r="L16" s="53">
        <f>SUMSQ(Hilton!R99:R118)/20</f>
        <v>2.5000000000000001E-2</v>
      </c>
      <c r="M16" s="57">
        <f>Hilton!P119/20</f>
        <v>7.1</v>
      </c>
    </row>
    <row r="17" spans="1:13" x14ac:dyDescent="0.35">
      <c r="D17" s="53" t="s">
        <v>173</v>
      </c>
      <c r="E17" s="55">
        <f>Hyatt!L119</f>
        <v>0</v>
      </c>
      <c r="F17" s="55">
        <f>Hyatt!M119</f>
        <v>0</v>
      </c>
      <c r="G17" s="55">
        <f>Hyatt!N119</f>
        <v>0</v>
      </c>
      <c r="H17" s="55">
        <f>Hyatt!O119</f>
        <v>0.89552238805970152</v>
      </c>
      <c r="I17" s="55">
        <f>Hyatt!P119</f>
        <v>0.1044776119402985</v>
      </c>
      <c r="J17" s="55">
        <f>Hyatt!Q119</f>
        <v>0</v>
      </c>
      <c r="K17" s="55">
        <f>SUM(E17:J17)</f>
        <v>1</v>
      </c>
      <c r="L17" s="53">
        <f>SUMSQ(Hyatt!T99:T118)/20</f>
        <v>0</v>
      </c>
      <c r="M17" s="57">
        <f>Hyatt!R119/20</f>
        <v>6.7</v>
      </c>
    </row>
    <row r="18" spans="1:13" x14ac:dyDescent="0.35">
      <c r="D18" s="53" t="s">
        <v>174</v>
      </c>
      <c r="E18" s="55">
        <f>Intercon!L118</f>
        <v>0</v>
      </c>
      <c r="F18" s="55">
        <f>Intercon!M118</f>
        <v>0.98581560283687941</v>
      </c>
      <c r="G18" s="55">
        <f>Intercon!N118</f>
        <v>0</v>
      </c>
      <c r="H18" s="55">
        <f>Intercon!O118</f>
        <v>0</v>
      </c>
      <c r="I18" s="55">
        <f>Intercon!P118</f>
        <v>0</v>
      </c>
      <c r="J18" s="55">
        <f>Intercon!Q118</f>
        <v>1.4184397163120567E-2</v>
      </c>
      <c r="K18" s="55">
        <f>SUM(E18:J18)</f>
        <v>1</v>
      </c>
      <c r="L18" s="53">
        <f>SUMSQ(Intercon!T98:T117)/20</f>
        <v>0</v>
      </c>
      <c r="M18" s="53">
        <f>Intercon!R118/20</f>
        <v>7.05</v>
      </c>
    </row>
    <row r="19" spans="1:13" x14ac:dyDescent="0.35">
      <c r="D19" s="53" t="s">
        <v>372</v>
      </c>
      <c r="E19" s="55">
        <f>Munka1!V414</f>
        <v>0</v>
      </c>
      <c r="F19" s="55">
        <f>Munka1!W414</f>
        <v>0.50127228348031516</v>
      </c>
      <c r="G19" s="55">
        <f>Munka1!X414</f>
        <v>0.12219847622292707</v>
      </c>
      <c r="H19" s="55">
        <f>Munka1!Y414</f>
        <v>0.1658116872293855</v>
      </c>
      <c r="I19" s="55">
        <f>Munka1!Z414</f>
        <v>7.8248211950945806E-2</v>
      </c>
      <c r="J19" s="55">
        <f>Munka1!AA414</f>
        <v>0.13227673925040859</v>
      </c>
      <c r="K19" s="55">
        <f t="shared" ref="K19:K20" si="0">SUM(E19:J19)</f>
        <v>0.99980739813398223</v>
      </c>
      <c r="L19" s="57">
        <f>SUMSQ(Munka1!AD314:AD413)/10000</f>
        <v>20.654586999999971</v>
      </c>
      <c r="M19" s="53">
        <f>AVERAGE(Munka1!AC314:AC413)/100</f>
        <v>7.22</v>
      </c>
    </row>
    <row r="20" spans="1:13" x14ac:dyDescent="0.35">
      <c r="D20" s="53" t="s">
        <v>171</v>
      </c>
      <c r="E20" s="55">
        <f>AVERAGE(E14:E18)</f>
        <v>0.14366197183098592</v>
      </c>
      <c r="F20" s="55">
        <f t="shared" ref="F20:J20" si="1">AVERAGE(F14:F18)</f>
        <v>0.55722734776775329</v>
      </c>
      <c r="G20" s="55">
        <f t="shared" si="1"/>
        <v>2.222222222222222E-2</v>
      </c>
      <c r="H20" s="55">
        <f t="shared" si="1"/>
        <v>0.21103057620470556</v>
      </c>
      <c r="I20" s="55">
        <f t="shared" si="1"/>
        <v>3.7796930838763926E-2</v>
      </c>
      <c r="J20" s="55">
        <f t="shared" si="1"/>
        <v>2.8060951135569057E-2</v>
      </c>
      <c r="K20" s="55">
        <f t="shared" si="0"/>
        <v>1</v>
      </c>
      <c r="L20" s="53" t="s">
        <v>373</v>
      </c>
      <c r="M20" s="57">
        <f>AVERAGE(M14:M18)</f>
        <v>7.2200000000000006</v>
      </c>
    </row>
    <row r="22" spans="1:13" x14ac:dyDescent="0.35">
      <c r="A22" s="58" t="s">
        <v>368</v>
      </c>
      <c r="B22" t="s">
        <v>369</v>
      </c>
      <c r="C22" t="s">
        <v>370</v>
      </c>
      <c r="D22" t="s">
        <v>371</v>
      </c>
    </row>
    <row r="23" spans="1:13" x14ac:dyDescent="0.35">
      <c r="A23" s="59" t="s">
        <v>193</v>
      </c>
      <c r="B23" s="51">
        <v>3.0750000000000002</v>
      </c>
      <c r="C23" s="51">
        <v>711.92499999999995</v>
      </c>
      <c r="D23" s="51">
        <v>715</v>
      </c>
    </row>
    <row r="24" spans="1:13" x14ac:dyDescent="0.35">
      <c r="A24" s="59" t="s">
        <v>191</v>
      </c>
      <c r="B24" s="51">
        <v>13.165000000000003</v>
      </c>
      <c r="C24" s="51">
        <v>696.83500000000015</v>
      </c>
      <c r="D24" s="51">
        <v>710</v>
      </c>
    </row>
    <row r="25" spans="1:13" x14ac:dyDescent="0.35">
      <c r="A25" s="59" t="s">
        <v>190</v>
      </c>
      <c r="B25" s="51">
        <v>-4.1950000000000021</v>
      </c>
      <c r="C25" s="51">
        <v>674.19499999999994</v>
      </c>
      <c r="D25" s="51">
        <v>670</v>
      </c>
    </row>
    <row r="26" spans="1:13" x14ac:dyDescent="0.35">
      <c r="A26" s="59" t="s">
        <v>189</v>
      </c>
      <c r="B26" s="51">
        <v>-32.079999999999991</v>
      </c>
      <c r="C26" s="51">
        <v>737.0799999999997</v>
      </c>
      <c r="D26" s="51">
        <v>705</v>
      </c>
    </row>
    <row r="27" spans="1:13" x14ac:dyDescent="0.35">
      <c r="A27" s="59" t="s">
        <v>192</v>
      </c>
      <c r="B27" s="51">
        <v>20.099999999999987</v>
      </c>
      <c r="C27" s="51">
        <v>789.90000000000009</v>
      </c>
      <c r="D27" s="51">
        <v>810</v>
      </c>
    </row>
    <row r="28" spans="1:13" x14ac:dyDescent="0.35">
      <c r="A28" s="59" t="s">
        <v>15</v>
      </c>
      <c r="B28" s="51">
        <v>1.3000000000002938E-2</v>
      </c>
      <c r="C28" s="51">
        <v>721.98700000000065</v>
      </c>
      <c r="D28" s="51">
        <v>722</v>
      </c>
    </row>
  </sheetData>
  <conditionalFormatting sqref="E14:J1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:L1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4:M1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23:B2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C23:C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D23:D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J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54153-D8FC-42EF-A3D4-E4E7C7696EB8}">
  <dimension ref="A1:AF427"/>
  <sheetViews>
    <sheetView topLeftCell="R396" workbookViewId="0">
      <selection activeCell="AC415" sqref="AC415"/>
    </sheetView>
  </sheetViews>
  <sheetFormatPr defaultRowHeight="14.5" x14ac:dyDescent="0.35"/>
  <cols>
    <col min="24" max="24" width="9.90625" bestFit="1" customWidth="1"/>
  </cols>
  <sheetData>
    <row r="1" spans="1:32" ht="18" x14ac:dyDescent="0.35">
      <c r="U1" s="40"/>
    </row>
    <row r="2" spans="1:32" x14ac:dyDescent="0.35">
      <c r="A2" t="s">
        <v>368</v>
      </c>
      <c r="B2" t="str">
        <f>Intercon!C1</f>
        <v>Employee quality</v>
      </c>
      <c r="C2" t="str">
        <f>Intercon!D1</f>
        <v>Service quality</v>
      </c>
      <c r="D2" t="str">
        <f>Intercon!E1</f>
        <v>Sanitation</v>
      </c>
      <c r="E2" t="str">
        <f>Intercon!F1</f>
        <v>Marketing (brand image)</v>
      </c>
      <c r="F2" t="str">
        <f>Intercon!G1</f>
        <v>Membership program</v>
      </c>
      <c r="G2" t="str">
        <f>Intercon!H1</f>
        <v>Management</v>
      </c>
      <c r="H2" t="str">
        <f>Intercon!B1</f>
        <v>Customer satisfaction</v>
      </c>
      <c r="I2" t="s">
        <v>194</v>
      </c>
      <c r="J2" t="str">
        <f>B2</f>
        <v>Employee quality</v>
      </c>
      <c r="K2" t="str">
        <f t="shared" ref="K2:P2" si="0">C2</f>
        <v>Service quality</v>
      </c>
      <c r="L2" t="str">
        <f t="shared" si="0"/>
        <v>Sanitation</v>
      </c>
      <c r="M2" t="str">
        <f t="shared" si="0"/>
        <v>Marketing (brand image)</v>
      </c>
      <c r="N2" t="str">
        <f t="shared" si="0"/>
        <v>Membership program</v>
      </c>
      <c r="O2" t="str">
        <f t="shared" si="0"/>
        <v>Management</v>
      </c>
      <c r="P2" t="str">
        <f t="shared" si="0"/>
        <v>Customer satisfaction</v>
      </c>
      <c r="Q2" t="s">
        <v>366</v>
      </c>
      <c r="R2" t="s">
        <v>367</v>
      </c>
      <c r="S2" t="str">
        <f>A2</f>
        <v>hotels</v>
      </c>
      <c r="U2" s="41"/>
    </row>
    <row r="3" spans="1:32" x14ac:dyDescent="0.35">
      <c r="A3" t="s">
        <v>189</v>
      </c>
      <c r="B3">
        <f>Intercon!C2</f>
        <v>2</v>
      </c>
      <c r="C3">
        <f>Intercon!D2</f>
        <v>1</v>
      </c>
      <c r="D3">
        <f>Intercon!E2</f>
        <v>3</v>
      </c>
      <c r="E3">
        <f>Intercon!F2</f>
        <v>4</v>
      </c>
      <c r="F3">
        <f>Intercon!G2</f>
        <v>1</v>
      </c>
      <c r="G3">
        <f>Intercon!H2</f>
        <v>2</v>
      </c>
      <c r="H3">
        <f>Intercon!B2</f>
        <v>5</v>
      </c>
      <c r="J3">
        <f>RANK(B3,B$3:B$102,0)</f>
        <v>97</v>
      </c>
      <c r="K3">
        <f t="shared" ref="K3:K66" si="1">RANK(C3,C$3:C$102,0)</f>
        <v>100</v>
      </c>
      <c r="L3">
        <f t="shared" ref="L3:L66" si="2">RANK(D3,D$3:D$102,0)</f>
        <v>65</v>
      </c>
      <c r="M3">
        <f t="shared" ref="M3:M66" si="3">RANK(E3,E$3:E$102,0)</f>
        <v>57</v>
      </c>
      <c r="N3">
        <f t="shared" ref="N3:N66" si="4">RANK(F3,F$3:F$102,0)</f>
        <v>94</v>
      </c>
      <c r="O3">
        <f t="shared" ref="O3:O66" si="5">RANK(G3,G$3:G$102,0)</f>
        <v>96</v>
      </c>
      <c r="P3">
        <f>H3*100</f>
        <v>500</v>
      </c>
      <c r="Q3">
        <f>AB314</f>
        <v>503.1</v>
      </c>
      <c r="R3">
        <f>AD314</f>
        <v>-3.1</v>
      </c>
      <c r="S3" t="str">
        <f t="shared" ref="S3:S66" si="6">A3</f>
        <v>intercon</v>
      </c>
    </row>
    <row r="4" spans="1:32" x14ac:dyDescent="0.35">
      <c r="A4" t="s">
        <v>189</v>
      </c>
      <c r="B4">
        <f>Intercon!C3</f>
        <v>2</v>
      </c>
      <c r="C4">
        <f>Intercon!D3</f>
        <v>2</v>
      </c>
      <c r="D4">
        <f>Intercon!E3</f>
        <v>3</v>
      </c>
      <c r="E4">
        <f>Intercon!F3</f>
        <v>5</v>
      </c>
      <c r="F4">
        <f>Intercon!G3</f>
        <v>3</v>
      </c>
      <c r="G4">
        <f>Intercon!H3</f>
        <v>3</v>
      </c>
      <c r="H4">
        <f>Intercon!B3</f>
        <v>6</v>
      </c>
      <c r="J4">
        <f t="shared" ref="J4:J67" si="7">RANK(B4,B$3:B$102,0)</f>
        <v>97</v>
      </c>
      <c r="K4">
        <f t="shared" si="1"/>
        <v>93</v>
      </c>
      <c r="L4">
        <f t="shared" si="2"/>
        <v>65</v>
      </c>
      <c r="M4">
        <f t="shared" si="3"/>
        <v>1</v>
      </c>
      <c r="N4">
        <f t="shared" si="4"/>
        <v>36</v>
      </c>
      <c r="O4">
        <f t="shared" si="5"/>
        <v>72</v>
      </c>
      <c r="P4">
        <f t="shared" ref="P4:P67" si="8">H4*100</f>
        <v>600</v>
      </c>
      <c r="Q4">
        <f t="shared" ref="Q4:Q67" si="9">AB315</f>
        <v>553.4</v>
      </c>
      <c r="R4">
        <f t="shared" ref="R4:R67" si="10">AD315</f>
        <v>46.6</v>
      </c>
      <c r="S4" t="str">
        <f t="shared" si="6"/>
        <v>intercon</v>
      </c>
    </row>
    <row r="5" spans="1:32" ht="15" x14ac:dyDescent="0.35">
      <c r="A5" t="s">
        <v>189</v>
      </c>
      <c r="B5">
        <f>Intercon!C4</f>
        <v>3</v>
      </c>
      <c r="C5">
        <f>Intercon!D4</f>
        <v>2</v>
      </c>
      <c r="D5">
        <f>Intercon!E4</f>
        <v>3</v>
      </c>
      <c r="E5">
        <f>Intercon!F4</f>
        <v>5</v>
      </c>
      <c r="F5">
        <f>Intercon!G4</f>
        <v>3</v>
      </c>
      <c r="G5">
        <f>Intercon!H4</f>
        <v>3</v>
      </c>
      <c r="H5">
        <f>Intercon!B4</f>
        <v>6</v>
      </c>
      <c r="J5">
        <f t="shared" si="7"/>
        <v>68</v>
      </c>
      <c r="K5">
        <f t="shared" si="1"/>
        <v>93</v>
      </c>
      <c r="L5">
        <f t="shared" si="2"/>
        <v>65</v>
      </c>
      <c r="M5">
        <f t="shared" si="3"/>
        <v>1</v>
      </c>
      <c r="N5">
        <f t="shared" si="4"/>
        <v>36</v>
      </c>
      <c r="O5">
        <f t="shared" si="5"/>
        <v>72</v>
      </c>
      <c r="P5">
        <f t="shared" si="8"/>
        <v>600</v>
      </c>
      <c r="Q5">
        <f t="shared" si="9"/>
        <v>553.4</v>
      </c>
      <c r="R5">
        <f t="shared" si="10"/>
        <v>46.6</v>
      </c>
      <c r="S5" t="str">
        <f t="shared" si="6"/>
        <v>intercon</v>
      </c>
      <c r="U5" s="42" t="s">
        <v>86</v>
      </c>
      <c r="V5" s="43">
        <v>1323478</v>
      </c>
      <c r="W5" s="42" t="s">
        <v>87</v>
      </c>
      <c r="X5" s="43">
        <v>100</v>
      </c>
      <c r="Y5" s="42" t="s">
        <v>88</v>
      </c>
      <c r="Z5" s="43">
        <v>6</v>
      </c>
      <c r="AA5" s="42" t="s">
        <v>89</v>
      </c>
      <c r="AB5" s="43">
        <v>100</v>
      </c>
      <c r="AC5" s="42" t="s">
        <v>90</v>
      </c>
      <c r="AD5" s="43">
        <v>0</v>
      </c>
      <c r="AE5" s="42" t="s">
        <v>91</v>
      </c>
      <c r="AF5" s="43" t="s">
        <v>195</v>
      </c>
    </row>
    <row r="6" spans="1:32" ht="18.5" thickBot="1" x14ac:dyDescent="0.4">
      <c r="A6" t="s">
        <v>189</v>
      </c>
      <c r="B6">
        <f>Intercon!C5</f>
        <v>3</v>
      </c>
      <c r="C6">
        <f>Intercon!D5</f>
        <v>3</v>
      </c>
      <c r="D6">
        <f>Intercon!E5</f>
        <v>3</v>
      </c>
      <c r="E6">
        <f>Intercon!F5</f>
        <v>5</v>
      </c>
      <c r="F6">
        <f>Intercon!G5</f>
        <v>3</v>
      </c>
      <c r="G6">
        <f>Intercon!H5</f>
        <v>4</v>
      </c>
      <c r="H6">
        <f>Intercon!B5</f>
        <v>6</v>
      </c>
      <c r="J6">
        <f t="shared" si="7"/>
        <v>68</v>
      </c>
      <c r="K6">
        <f t="shared" si="1"/>
        <v>71</v>
      </c>
      <c r="L6">
        <f t="shared" si="2"/>
        <v>65</v>
      </c>
      <c r="M6">
        <f t="shared" si="3"/>
        <v>1</v>
      </c>
      <c r="N6">
        <f t="shared" si="4"/>
        <v>36</v>
      </c>
      <c r="O6">
        <f t="shared" si="5"/>
        <v>16</v>
      </c>
      <c r="P6">
        <f t="shared" si="8"/>
        <v>600</v>
      </c>
      <c r="Q6">
        <f t="shared" si="9"/>
        <v>603.79999999999995</v>
      </c>
      <c r="R6">
        <f t="shared" si="10"/>
        <v>-3.8</v>
      </c>
      <c r="S6" t="str">
        <f t="shared" si="6"/>
        <v>intercon</v>
      </c>
      <c r="U6" s="40"/>
    </row>
    <row r="7" spans="1:32" ht="15" thickBot="1" x14ac:dyDescent="0.4">
      <c r="A7" t="s">
        <v>189</v>
      </c>
      <c r="B7">
        <f>Intercon!C6</f>
        <v>3</v>
      </c>
      <c r="C7">
        <f>Intercon!D6</f>
        <v>3</v>
      </c>
      <c r="D7">
        <f>Intercon!E6</f>
        <v>3</v>
      </c>
      <c r="E7">
        <f>Intercon!F6</f>
        <v>5</v>
      </c>
      <c r="F7">
        <f>Intercon!G6</f>
        <v>3</v>
      </c>
      <c r="G7">
        <f>Intercon!H6</f>
        <v>4</v>
      </c>
      <c r="H7">
        <f>Intercon!B6</f>
        <v>6</v>
      </c>
      <c r="J7">
        <f t="shared" si="7"/>
        <v>68</v>
      </c>
      <c r="K7">
        <f t="shared" si="1"/>
        <v>71</v>
      </c>
      <c r="L7">
        <f t="shared" si="2"/>
        <v>65</v>
      </c>
      <c r="M7">
        <f t="shared" si="3"/>
        <v>1</v>
      </c>
      <c r="N7">
        <f t="shared" si="4"/>
        <v>36</v>
      </c>
      <c r="O7">
        <f t="shared" si="5"/>
        <v>16</v>
      </c>
      <c r="P7">
        <f t="shared" si="8"/>
        <v>600</v>
      </c>
      <c r="Q7">
        <f t="shared" si="9"/>
        <v>603.79999999999995</v>
      </c>
      <c r="R7">
        <f t="shared" si="10"/>
        <v>-3.8</v>
      </c>
      <c r="S7" t="str">
        <f t="shared" si="6"/>
        <v>intercon</v>
      </c>
      <c r="U7" s="44" t="s">
        <v>93</v>
      </c>
      <c r="V7" s="44" t="s">
        <v>94</v>
      </c>
      <c r="W7" s="44" t="s">
        <v>95</v>
      </c>
      <c r="X7" s="44" t="s">
        <v>96</v>
      </c>
      <c r="Y7" s="44" t="s">
        <v>97</v>
      </c>
      <c r="Z7" s="44" t="s">
        <v>98</v>
      </c>
      <c r="AA7" s="44" t="s">
        <v>99</v>
      </c>
      <c r="AB7" s="44" t="s">
        <v>100</v>
      </c>
    </row>
    <row r="8" spans="1:32" ht="15" thickBot="1" x14ac:dyDescent="0.4">
      <c r="A8" t="s">
        <v>189</v>
      </c>
      <c r="B8">
        <f>Intercon!C7</f>
        <v>4</v>
      </c>
      <c r="C8">
        <f>Intercon!D7</f>
        <v>3</v>
      </c>
      <c r="D8">
        <f>Intercon!E7</f>
        <v>4</v>
      </c>
      <c r="E8">
        <f>Intercon!F7</f>
        <v>5</v>
      </c>
      <c r="F8">
        <f>Intercon!G7</f>
        <v>3</v>
      </c>
      <c r="G8">
        <f>Intercon!H7</f>
        <v>4</v>
      </c>
      <c r="H8">
        <f>Intercon!B7</f>
        <v>6</v>
      </c>
      <c r="J8">
        <f t="shared" si="7"/>
        <v>16</v>
      </c>
      <c r="K8">
        <f t="shared" si="1"/>
        <v>71</v>
      </c>
      <c r="L8">
        <f t="shared" si="2"/>
        <v>32</v>
      </c>
      <c r="M8">
        <f t="shared" si="3"/>
        <v>1</v>
      </c>
      <c r="N8">
        <f t="shared" si="4"/>
        <v>36</v>
      </c>
      <c r="O8">
        <f t="shared" si="5"/>
        <v>16</v>
      </c>
      <c r="P8">
        <f t="shared" si="8"/>
        <v>600</v>
      </c>
      <c r="Q8">
        <f t="shared" si="9"/>
        <v>654.1</v>
      </c>
      <c r="R8">
        <f t="shared" si="10"/>
        <v>-54.1</v>
      </c>
      <c r="S8" t="str">
        <f t="shared" si="6"/>
        <v>intercon</v>
      </c>
      <c r="U8" s="44" t="s">
        <v>101</v>
      </c>
      <c r="V8" s="45">
        <v>97</v>
      </c>
      <c r="W8" s="45">
        <v>100</v>
      </c>
      <c r="X8" s="45">
        <v>65</v>
      </c>
      <c r="Y8" s="45">
        <v>57</v>
      </c>
      <c r="Z8" s="45">
        <v>94</v>
      </c>
      <c r="AA8" s="45">
        <v>96</v>
      </c>
      <c r="AB8" s="45">
        <v>500</v>
      </c>
    </row>
    <row r="9" spans="1:32" ht="15" thickBot="1" x14ac:dyDescent="0.4">
      <c r="A9" t="s">
        <v>189</v>
      </c>
      <c r="B9">
        <f>Intercon!C8</f>
        <v>4</v>
      </c>
      <c r="C9">
        <f>Intercon!D8</f>
        <v>3</v>
      </c>
      <c r="D9">
        <f>Intercon!E8</f>
        <v>4</v>
      </c>
      <c r="E9">
        <f>Intercon!F8</f>
        <v>5</v>
      </c>
      <c r="F9">
        <f>Intercon!G8</f>
        <v>3</v>
      </c>
      <c r="G9">
        <f>Intercon!H8</f>
        <v>4</v>
      </c>
      <c r="H9">
        <f>Intercon!B8</f>
        <v>6</v>
      </c>
      <c r="J9">
        <f t="shared" si="7"/>
        <v>16</v>
      </c>
      <c r="K9">
        <f t="shared" si="1"/>
        <v>71</v>
      </c>
      <c r="L9">
        <f t="shared" si="2"/>
        <v>32</v>
      </c>
      <c r="M9">
        <f t="shared" si="3"/>
        <v>1</v>
      </c>
      <c r="N9">
        <f t="shared" si="4"/>
        <v>36</v>
      </c>
      <c r="O9">
        <f t="shared" si="5"/>
        <v>16</v>
      </c>
      <c r="P9">
        <f t="shared" si="8"/>
        <v>600</v>
      </c>
      <c r="Q9">
        <f t="shared" si="9"/>
        <v>654.1</v>
      </c>
      <c r="R9">
        <f t="shared" si="10"/>
        <v>-54.1</v>
      </c>
      <c r="S9" t="str">
        <f t="shared" si="6"/>
        <v>intercon</v>
      </c>
      <c r="U9" s="44" t="s">
        <v>102</v>
      </c>
      <c r="V9" s="45">
        <v>97</v>
      </c>
      <c r="W9" s="45">
        <v>93</v>
      </c>
      <c r="X9" s="45">
        <v>65</v>
      </c>
      <c r="Y9" s="45">
        <v>1</v>
      </c>
      <c r="Z9" s="45">
        <v>36</v>
      </c>
      <c r="AA9" s="45">
        <v>72</v>
      </c>
      <c r="AB9" s="45">
        <v>600</v>
      </c>
    </row>
    <row r="10" spans="1:32" ht="15" thickBot="1" x14ac:dyDescent="0.4">
      <c r="A10" t="s">
        <v>189</v>
      </c>
      <c r="B10">
        <f>Intercon!C9</f>
        <v>4</v>
      </c>
      <c r="C10">
        <f>Intercon!D9</f>
        <v>4</v>
      </c>
      <c r="D10">
        <f>Intercon!E9</f>
        <v>4</v>
      </c>
      <c r="E10">
        <f>Intercon!F9</f>
        <v>5</v>
      </c>
      <c r="F10">
        <f>Intercon!G9</f>
        <v>3</v>
      </c>
      <c r="G10">
        <f>Intercon!H9</f>
        <v>4</v>
      </c>
      <c r="H10">
        <f>Intercon!B9</f>
        <v>7</v>
      </c>
      <c r="J10">
        <f t="shared" si="7"/>
        <v>16</v>
      </c>
      <c r="K10">
        <f t="shared" si="1"/>
        <v>31</v>
      </c>
      <c r="L10">
        <f t="shared" si="2"/>
        <v>32</v>
      </c>
      <c r="M10">
        <f t="shared" si="3"/>
        <v>1</v>
      </c>
      <c r="N10">
        <f t="shared" si="4"/>
        <v>36</v>
      </c>
      <c r="O10">
        <f t="shared" si="5"/>
        <v>16</v>
      </c>
      <c r="P10">
        <f t="shared" si="8"/>
        <v>700</v>
      </c>
      <c r="Q10">
        <f t="shared" si="9"/>
        <v>754.7</v>
      </c>
      <c r="R10">
        <f t="shared" si="10"/>
        <v>-54.7</v>
      </c>
      <c r="S10" t="str">
        <f t="shared" si="6"/>
        <v>intercon</v>
      </c>
      <c r="U10" s="44" t="s">
        <v>103</v>
      </c>
      <c r="V10" s="45">
        <v>68</v>
      </c>
      <c r="W10" s="45">
        <v>93</v>
      </c>
      <c r="X10" s="45">
        <v>65</v>
      </c>
      <c r="Y10" s="45">
        <v>1</v>
      </c>
      <c r="Z10" s="45">
        <v>36</v>
      </c>
      <c r="AA10" s="45">
        <v>72</v>
      </c>
      <c r="AB10" s="45">
        <v>600</v>
      </c>
    </row>
    <row r="11" spans="1:32" ht="15" thickBot="1" x14ac:dyDescent="0.4">
      <c r="A11" t="s">
        <v>189</v>
      </c>
      <c r="B11">
        <f>Intercon!C10</f>
        <v>4</v>
      </c>
      <c r="C11">
        <f>Intercon!D10</f>
        <v>4</v>
      </c>
      <c r="D11">
        <f>Intercon!E10</f>
        <v>4</v>
      </c>
      <c r="E11">
        <f>Intercon!F10</f>
        <v>5</v>
      </c>
      <c r="F11">
        <f>Intercon!G10</f>
        <v>3</v>
      </c>
      <c r="G11">
        <f>Intercon!H10</f>
        <v>4</v>
      </c>
      <c r="H11">
        <f>Intercon!B10</f>
        <v>7</v>
      </c>
      <c r="J11">
        <f t="shared" si="7"/>
        <v>16</v>
      </c>
      <c r="K11">
        <f t="shared" si="1"/>
        <v>31</v>
      </c>
      <c r="L11">
        <f t="shared" si="2"/>
        <v>32</v>
      </c>
      <c r="M11">
        <f t="shared" si="3"/>
        <v>1</v>
      </c>
      <c r="N11">
        <f t="shared" si="4"/>
        <v>36</v>
      </c>
      <c r="O11">
        <f t="shared" si="5"/>
        <v>16</v>
      </c>
      <c r="P11">
        <f t="shared" si="8"/>
        <v>700</v>
      </c>
      <c r="Q11">
        <f t="shared" si="9"/>
        <v>754.7</v>
      </c>
      <c r="R11">
        <f t="shared" si="10"/>
        <v>-54.7</v>
      </c>
      <c r="S11" t="str">
        <f t="shared" si="6"/>
        <v>intercon</v>
      </c>
      <c r="U11" s="44" t="s">
        <v>104</v>
      </c>
      <c r="V11" s="45">
        <v>68</v>
      </c>
      <c r="W11" s="45">
        <v>71</v>
      </c>
      <c r="X11" s="45">
        <v>65</v>
      </c>
      <c r="Y11" s="45">
        <v>1</v>
      </c>
      <c r="Z11" s="45">
        <v>36</v>
      </c>
      <c r="AA11" s="45">
        <v>16</v>
      </c>
      <c r="AB11" s="45">
        <v>600</v>
      </c>
    </row>
    <row r="12" spans="1:32" ht="15" thickBot="1" x14ac:dyDescent="0.4">
      <c r="A12" t="s">
        <v>189</v>
      </c>
      <c r="B12">
        <f>Intercon!C11</f>
        <v>4</v>
      </c>
      <c r="C12">
        <f>Intercon!D11</f>
        <v>4</v>
      </c>
      <c r="D12">
        <f>Intercon!E11</f>
        <v>4</v>
      </c>
      <c r="E12">
        <f>Intercon!F11</f>
        <v>5</v>
      </c>
      <c r="F12">
        <f>Intercon!G11</f>
        <v>3</v>
      </c>
      <c r="G12">
        <f>Intercon!H11</f>
        <v>4</v>
      </c>
      <c r="H12">
        <f>Intercon!B11</f>
        <v>7</v>
      </c>
      <c r="J12">
        <f t="shared" si="7"/>
        <v>16</v>
      </c>
      <c r="K12">
        <f t="shared" si="1"/>
        <v>31</v>
      </c>
      <c r="L12">
        <f t="shared" si="2"/>
        <v>32</v>
      </c>
      <c r="M12">
        <f t="shared" si="3"/>
        <v>1</v>
      </c>
      <c r="N12">
        <f t="shared" si="4"/>
        <v>36</v>
      </c>
      <c r="O12">
        <f t="shared" si="5"/>
        <v>16</v>
      </c>
      <c r="P12">
        <f t="shared" si="8"/>
        <v>700</v>
      </c>
      <c r="Q12">
        <f t="shared" si="9"/>
        <v>754.7</v>
      </c>
      <c r="R12">
        <f t="shared" si="10"/>
        <v>-54.7</v>
      </c>
      <c r="S12" t="str">
        <f t="shared" si="6"/>
        <v>intercon</v>
      </c>
      <c r="U12" s="44" t="s">
        <v>105</v>
      </c>
      <c r="V12" s="45">
        <v>68</v>
      </c>
      <c r="W12" s="45">
        <v>71</v>
      </c>
      <c r="X12" s="45">
        <v>65</v>
      </c>
      <c r="Y12" s="45">
        <v>1</v>
      </c>
      <c r="Z12" s="45">
        <v>36</v>
      </c>
      <c r="AA12" s="45">
        <v>16</v>
      </c>
      <c r="AB12" s="45">
        <v>600</v>
      </c>
    </row>
    <row r="13" spans="1:32" ht="15" thickBot="1" x14ac:dyDescent="0.4">
      <c r="A13" t="s">
        <v>189</v>
      </c>
      <c r="B13">
        <f>Intercon!C12</f>
        <v>4</v>
      </c>
      <c r="C13">
        <f>Intercon!D12</f>
        <v>4</v>
      </c>
      <c r="D13">
        <f>Intercon!E12</f>
        <v>4</v>
      </c>
      <c r="E13">
        <f>Intercon!F12</f>
        <v>5</v>
      </c>
      <c r="F13">
        <f>Intercon!G12</f>
        <v>3</v>
      </c>
      <c r="G13">
        <f>Intercon!H12</f>
        <v>4</v>
      </c>
      <c r="H13">
        <f>Intercon!B12</f>
        <v>7</v>
      </c>
      <c r="J13">
        <f t="shared" si="7"/>
        <v>16</v>
      </c>
      <c r="K13">
        <f t="shared" si="1"/>
        <v>31</v>
      </c>
      <c r="L13">
        <f t="shared" si="2"/>
        <v>32</v>
      </c>
      <c r="M13">
        <f t="shared" si="3"/>
        <v>1</v>
      </c>
      <c r="N13">
        <f t="shared" si="4"/>
        <v>36</v>
      </c>
      <c r="O13">
        <f t="shared" si="5"/>
        <v>16</v>
      </c>
      <c r="P13">
        <f t="shared" si="8"/>
        <v>700</v>
      </c>
      <c r="Q13">
        <f t="shared" si="9"/>
        <v>754.7</v>
      </c>
      <c r="R13">
        <f t="shared" si="10"/>
        <v>-54.7</v>
      </c>
      <c r="S13" t="str">
        <f t="shared" si="6"/>
        <v>intercon</v>
      </c>
      <c r="U13" s="44" t="s">
        <v>106</v>
      </c>
      <c r="V13" s="45">
        <v>16</v>
      </c>
      <c r="W13" s="45">
        <v>71</v>
      </c>
      <c r="X13" s="45">
        <v>32</v>
      </c>
      <c r="Y13" s="45">
        <v>1</v>
      </c>
      <c r="Z13" s="45">
        <v>36</v>
      </c>
      <c r="AA13" s="45">
        <v>16</v>
      </c>
      <c r="AB13" s="45">
        <v>600</v>
      </c>
    </row>
    <row r="14" spans="1:32" ht="15" thickBot="1" x14ac:dyDescent="0.4">
      <c r="A14" t="s">
        <v>189</v>
      </c>
      <c r="B14">
        <f>Intercon!C13</f>
        <v>4</v>
      </c>
      <c r="C14">
        <f>Intercon!D13</f>
        <v>4</v>
      </c>
      <c r="D14">
        <f>Intercon!E13</f>
        <v>5</v>
      </c>
      <c r="E14">
        <f>Intercon!F13</f>
        <v>5</v>
      </c>
      <c r="F14">
        <f>Intercon!G13</f>
        <v>4</v>
      </c>
      <c r="G14">
        <f>Intercon!H13</f>
        <v>4</v>
      </c>
      <c r="H14">
        <f>Intercon!B13</f>
        <v>7</v>
      </c>
      <c r="J14">
        <f t="shared" si="7"/>
        <v>16</v>
      </c>
      <c r="K14">
        <f t="shared" si="1"/>
        <v>31</v>
      </c>
      <c r="L14">
        <f t="shared" si="2"/>
        <v>1</v>
      </c>
      <c r="M14">
        <f t="shared" si="3"/>
        <v>1</v>
      </c>
      <c r="N14">
        <f t="shared" si="4"/>
        <v>8</v>
      </c>
      <c r="O14">
        <f t="shared" si="5"/>
        <v>16</v>
      </c>
      <c r="P14">
        <f t="shared" si="8"/>
        <v>700</v>
      </c>
      <c r="Q14">
        <f t="shared" si="9"/>
        <v>805</v>
      </c>
      <c r="R14">
        <f t="shared" si="10"/>
        <v>-105</v>
      </c>
      <c r="S14" t="str">
        <f t="shared" si="6"/>
        <v>intercon</v>
      </c>
      <c r="U14" s="44" t="s">
        <v>107</v>
      </c>
      <c r="V14" s="45">
        <v>16</v>
      </c>
      <c r="W14" s="45">
        <v>71</v>
      </c>
      <c r="X14" s="45">
        <v>32</v>
      </c>
      <c r="Y14" s="45">
        <v>1</v>
      </c>
      <c r="Z14" s="45">
        <v>36</v>
      </c>
      <c r="AA14" s="45">
        <v>16</v>
      </c>
      <c r="AB14" s="45">
        <v>600</v>
      </c>
    </row>
    <row r="15" spans="1:32" ht="15" thickBot="1" x14ac:dyDescent="0.4">
      <c r="A15" t="s">
        <v>189</v>
      </c>
      <c r="B15">
        <f>Intercon!C14</f>
        <v>4</v>
      </c>
      <c r="C15">
        <f>Intercon!D14</f>
        <v>4</v>
      </c>
      <c r="D15">
        <f>Intercon!E14</f>
        <v>5</v>
      </c>
      <c r="E15">
        <f>Intercon!F14</f>
        <v>5</v>
      </c>
      <c r="F15">
        <f>Intercon!G14</f>
        <v>4</v>
      </c>
      <c r="G15">
        <f>Intercon!H14</f>
        <v>4</v>
      </c>
      <c r="H15">
        <f>Intercon!B14</f>
        <v>7</v>
      </c>
      <c r="J15">
        <f t="shared" si="7"/>
        <v>16</v>
      </c>
      <c r="K15">
        <f t="shared" si="1"/>
        <v>31</v>
      </c>
      <c r="L15">
        <f t="shared" si="2"/>
        <v>1</v>
      </c>
      <c r="M15">
        <f t="shared" si="3"/>
        <v>1</v>
      </c>
      <c r="N15">
        <f t="shared" si="4"/>
        <v>8</v>
      </c>
      <c r="O15">
        <f t="shared" si="5"/>
        <v>16</v>
      </c>
      <c r="P15">
        <f t="shared" si="8"/>
        <v>700</v>
      </c>
      <c r="Q15">
        <f t="shared" si="9"/>
        <v>805</v>
      </c>
      <c r="R15">
        <f t="shared" si="10"/>
        <v>-105</v>
      </c>
      <c r="S15" t="str">
        <f t="shared" si="6"/>
        <v>intercon</v>
      </c>
      <c r="U15" s="44" t="s">
        <v>108</v>
      </c>
      <c r="V15" s="45">
        <v>16</v>
      </c>
      <c r="W15" s="45">
        <v>31</v>
      </c>
      <c r="X15" s="45">
        <v>32</v>
      </c>
      <c r="Y15" s="45">
        <v>1</v>
      </c>
      <c r="Z15" s="45">
        <v>36</v>
      </c>
      <c r="AA15" s="45">
        <v>16</v>
      </c>
      <c r="AB15" s="45">
        <v>700</v>
      </c>
    </row>
    <row r="16" spans="1:32" ht="15" thickBot="1" x14ac:dyDescent="0.4">
      <c r="A16" t="s">
        <v>189</v>
      </c>
      <c r="B16">
        <f>Intercon!C15</f>
        <v>4</v>
      </c>
      <c r="C16">
        <f>Intercon!D15</f>
        <v>5</v>
      </c>
      <c r="D16">
        <f>Intercon!E15</f>
        <v>5</v>
      </c>
      <c r="E16">
        <f>Intercon!F15</f>
        <v>5</v>
      </c>
      <c r="F16">
        <f>Intercon!G15</f>
        <v>4</v>
      </c>
      <c r="G16">
        <f>Intercon!H15</f>
        <v>4</v>
      </c>
      <c r="H16">
        <f>Intercon!B15</f>
        <v>8</v>
      </c>
      <c r="J16">
        <f t="shared" si="7"/>
        <v>16</v>
      </c>
      <c r="K16">
        <f t="shared" si="1"/>
        <v>1</v>
      </c>
      <c r="L16">
        <f t="shared" si="2"/>
        <v>1</v>
      </c>
      <c r="M16">
        <f t="shared" si="3"/>
        <v>1</v>
      </c>
      <c r="N16">
        <f t="shared" si="4"/>
        <v>8</v>
      </c>
      <c r="O16">
        <f t="shared" si="5"/>
        <v>16</v>
      </c>
      <c r="P16">
        <f t="shared" si="8"/>
        <v>800</v>
      </c>
      <c r="Q16">
        <f t="shared" si="9"/>
        <v>855.3</v>
      </c>
      <c r="R16">
        <f t="shared" si="10"/>
        <v>-55.3</v>
      </c>
      <c r="S16" t="str">
        <f t="shared" si="6"/>
        <v>intercon</v>
      </c>
      <c r="U16" s="44" t="s">
        <v>109</v>
      </c>
      <c r="V16" s="45">
        <v>16</v>
      </c>
      <c r="W16" s="45">
        <v>31</v>
      </c>
      <c r="X16" s="45">
        <v>32</v>
      </c>
      <c r="Y16" s="45">
        <v>1</v>
      </c>
      <c r="Z16" s="45">
        <v>36</v>
      </c>
      <c r="AA16" s="45">
        <v>16</v>
      </c>
      <c r="AB16" s="45">
        <v>700</v>
      </c>
    </row>
    <row r="17" spans="1:28" ht="15" thickBot="1" x14ac:dyDescent="0.4">
      <c r="A17" t="s">
        <v>189</v>
      </c>
      <c r="B17">
        <f>Intercon!C16</f>
        <v>4</v>
      </c>
      <c r="C17">
        <f>Intercon!D16</f>
        <v>5</v>
      </c>
      <c r="D17">
        <f>Intercon!E16</f>
        <v>5</v>
      </c>
      <c r="E17">
        <f>Intercon!F16</f>
        <v>5</v>
      </c>
      <c r="F17">
        <f>Intercon!G16</f>
        <v>4</v>
      </c>
      <c r="G17">
        <f>Intercon!H16</f>
        <v>4</v>
      </c>
      <c r="H17">
        <f>Intercon!B16</f>
        <v>8</v>
      </c>
      <c r="J17">
        <f t="shared" si="7"/>
        <v>16</v>
      </c>
      <c r="K17">
        <f t="shared" si="1"/>
        <v>1</v>
      </c>
      <c r="L17">
        <f t="shared" si="2"/>
        <v>1</v>
      </c>
      <c r="M17">
        <f t="shared" si="3"/>
        <v>1</v>
      </c>
      <c r="N17">
        <f t="shared" si="4"/>
        <v>8</v>
      </c>
      <c r="O17">
        <f t="shared" si="5"/>
        <v>16</v>
      </c>
      <c r="P17">
        <f t="shared" si="8"/>
        <v>800</v>
      </c>
      <c r="Q17">
        <f t="shared" si="9"/>
        <v>855.3</v>
      </c>
      <c r="R17">
        <f t="shared" si="10"/>
        <v>-55.3</v>
      </c>
      <c r="S17" t="str">
        <f t="shared" si="6"/>
        <v>intercon</v>
      </c>
      <c r="U17" s="44" t="s">
        <v>110</v>
      </c>
      <c r="V17" s="45">
        <v>16</v>
      </c>
      <c r="W17" s="45">
        <v>31</v>
      </c>
      <c r="X17" s="45">
        <v>32</v>
      </c>
      <c r="Y17" s="45">
        <v>1</v>
      </c>
      <c r="Z17" s="45">
        <v>36</v>
      </c>
      <c r="AA17" s="45">
        <v>16</v>
      </c>
      <c r="AB17" s="45">
        <v>700</v>
      </c>
    </row>
    <row r="18" spans="1:28" ht="15" thickBot="1" x14ac:dyDescent="0.4">
      <c r="A18" t="s">
        <v>189</v>
      </c>
      <c r="B18">
        <f>Intercon!C17</f>
        <v>4</v>
      </c>
      <c r="C18">
        <f>Intercon!D17</f>
        <v>5</v>
      </c>
      <c r="D18">
        <f>Intercon!E17</f>
        <v>5</v>
      </c>
      <c r="E18">
        <f>Intercon!F17</f>
        <v>5</v>
      </c>
      <c r="F18">
        <f>Intercon!G17</f>
        <v>4</v>
      </c>
      <c r="G18">
        <f>Intercon!H17</f>
        <v>4</v>
      </c>
      <c r="H18">
        <f>Intercon!B17</f>
        <v>8</v>
      </c>
      <c r="J18">
        <f t="shared" si="7"/>
        <v>16</v>
      </c>
      <c r="K18">
        <f t="shared" si="1"/>
        <v>1</v>
      </c>
      <c r="L18">
        <f t="shared" si="2"/>
        <v>1</v>
      </c>
      <c r="M18">
        <f t="shared" si="3"/>
        <v>1</v>
      </c>
      <c r="N18">
        <f t="shared" si="4"/>
        <v>8</v>
      </c>
      <c r="O18">
        <f t="shared" si="5"/>
        <v>16</v>
      </c>
      <c r="P18">
        <f t="shared" si="8"/>
        <v>800</v>
      </c>
      <c r="Q18">
        <f t="shared" si="9"/>
        <v>855.3</v>
      </c>
      <c r="R18">
        <f t="shared" si="10"/>
        <v>-55.3</v>
      </c>
      <c r="S18" t="str">
        <f t="shared" si="6"/>
        <v>intercon</v>
      </c>
      <c r="U18" s="44" t="s">
        <v>111</v>
      </c>
      <c r="V18" s="45">
        <v>16</v>
      </c>
      <c r="W18" s="45">
        <v>31</v>
      </c>
      <c r="X18" s="45">
        <v>32</v>
      </c>
      <c r="Y18" s="45">
        <v>1</v>
      </c>
      <c r="Z18" s="45">
        <v>36</v>
      </c>
      <c r="AA18" s="45">
        <v>16</v>
      </c>
      <c r="AB18" s="45">
        <v>700</v>
      </c>
    </row>
    <row r="19" spans="1:28" ht="15" thickBot="1" x14ac:dyDescent="0.4">
      <c r="A19" t="s">
        <v>189</v>
      </c>
      <c r="B19">
        <f>Intercon!C18</f>
        <v>4</v>
      </c>
      <c r="C19">
        <f>Intercon!D18</f>
        <v>5</v>
      </c>
      <c r="D19">
        <f>Intercon!E18</f>
        <v>5</v>
      </c>
      <c r="E19">
        <f>Intercon!F18</f>
        <v>5</v>
      </c>
      <c r="F19">
        <f>Intercon!G18</f>
        <v>4</v>
      </c>
      <c r="G19">
        <f>Intercon!H18</f>
        <v>4</v>
      </c>
      <c r="H19">
        <f>Intercon!B18</f>
        <v>8</v>
      </c>
      <c r="J19">
        <f t="shared" si="7"/>
        <v>16</v>
      </c>
      <c r="K19">
        <f t="shared" si="1"/>
        <v>1</v>
      </c>
      <c r="L19">
        <f t="shared" si="2"/>
        <v>1</v>
      </c>
      <c r="M19">
        <f t="shared" si="3"/>
        <v>1</v>
      </c>
      <c r="N19">
        <f t="shared" si="4"/>
        <v>8</v>
      </c>
      <c r="O19">
        <f t="shared" si="5"/>
        <v>16</v>
      </c>
      <c r="P19">
        <f t="shared" si="8"/>
        <v>800</v>
      </c>
      <c r="Q19">
        <f t="shared" si="9"/>
        <v>855.3</v>
      </c>
      <c r="R19">
        <f t="shared" si="10"/>
        <v>-55.3</v>
      </c>
      <c r="S19" t="str">
        <f t="shared" si="6"/>
        <v>intercon</v>
      </c>
      <c r="U19" s="44" t="s">
        <v>112</v>
      </c>
      <c r="V19" s="45">
        <v>16</v>
      </c>
      <c r="W19" s="45">
        <v>31</v>
      </c>
      <c r="X19" s="45">
        <v>1</v>
      </c>
      <c r="Y19" s="45">
        <v>1</v>
      </c>
      <c r="Z19" s="45">
        <v>8</v>
      </c>
      <c r="AA19" s="45">
        <v>16</v>
      </c>
      <c r="AB19" s="45">
        <v>700</v>
      </c>
    </row>
    <row r="20" spans="1:28" ht="15" thickBot="1" x14ac:dyDescent="0.4">
      <c r="A20" t="s">
        <v>189</v>
      </c>
      <c r="B20">
        <f>Intercon!C19</f>
        <v>4</v>
      </c>
      <c r="C20">
        <f>Intercon!D19</f>
        <v>5</v>
      </c>
      <c r="D20">
        <f>Intercon!E19</f>
        <v>5</v>
      </c>
      <c r="E20">
        <f>Intercon!F19</f>
        <v>5</v>
      </c>
      <c r="F20">
        <f>Intercon!G19</f>
        <v>4</v>
      </c>
      <c r="G20">
        <f>Intercon!H19</f>
        <v>4</v>
      </c>
      <c r="H20">
        <f>Intercon!B19</f>
        <v>8</v>
      </c>
      <c r="J20">
        <f t="shared" si="7"/>
        <v>16</v>
      </c>
      <c r="K20">
        <f t="shared" si="1"/>
        <v>1</v>
      </c>
      <c r="L20">
        <f t="shared" si="2"/>
        <v>1</v>
      </c>
      <c r="M20">
        <f t="shared" si="3"/>
        <v>1</v>
      </c>
      <c r="N20">
        <f t="shared" si="4"/>
        <v>8</v>
      </c>
      <c r="O20">
        <f t="shared" si="5"/>
        <v>16</v>
      </c>
      <c r="P20">
        <f t="shared" si="8"/>
        <v>800</v>
      </c>
      <c r="Q20">
        <f t="shared" si="9"/>
        <v>855.3</v>
      </c>
      <c r="R20">
        <f t="shared" si="10"/>
        <v>-55.3</v>
      </c>
      <c r="S20" t="str">
        <f t="shared" si="6"/>
        <v>intercon</v>
      </c>
      <c r="U20" s="44" t="s">
        <v>113</v>
      </c>
      <c r="V20" s="45">
        <v>16</v>
      </c>
      <c r="W20" s="45">
        <v>31</v>
      </c>
      <c r="X20" s="45">
        <v>1</v>
      </c>
      <c r="Y20" s="45">
        <v>1</v>
      </c>
      <c r="Z20" s="45">
        <v>8</v>
      </c>
      <c r="AA20" s="45">
        <v>16</v>
      </c>
      <c r="AB20" s="45">
        <v>700</v>
      </c>
    </row>
    <row r="21" spans="1:28" ht="15" thickBot="1" x14ac:dyDescent="0.4">
      <c r="A21" t="s">
        <v>189</v>
      </c>
      <c r="B21">
        <f>Intercon!C20</f>
        <v>4</v>
      </c>
      <c r="C21">
        <f>Intercon!D20</f>
        <v>5</v>
      </c>
      <c r="D21">
        <f>Intercon!E20</f>
        <v>5</v>
      </c>
      <c r="E21">
        <f>Intercon!F20</f>
        <v>5</v>
      </c>
      <c r="F21">
        <f>Intercon!G20</f>
        <v>4</v>
      </c>
      <c r="G21">
        <f>Intercon!H20</f>
        <v>5</v>
      </c>
      <c r="H21">
        <f>Intercon!B20</f>
        <v>9</v>
      </c>
      <c r="J21">
        <f t="shared" si="7"/>
        <v>16</v>
      </c>
      <c r="K21">
        <f t="shared" si="1"/>
        <v>1</v>
      </c>
      <c r="L21">
        <f t="shared" si="2"/>
        <v>1</v>
      </c>
      <c r="M21">
        <f t="shared" si="3"/>
        <v>1</v>
      </c>
      <c r="N21">
        <f t="shared" si="4"/>
        <v>8</v>
      </c>
      <c r="O21">
        <f t="shared" si="5"/>
        <v>1</v>
      </c>
      <c r="P21">
        <f t="shared" si="8"/>
        <v>900</v>
      </c>
      <c r="Q21">
        <f t="shared" si="9"/>
        <v>855.3</v>
      </c>
      <c r="R21">
        <f t="shared" si="10"/>
        <v>44.7</v>
      </c>
      <c r="S21" t="str">
        <f t="shared" si="6"/>
        <v>intercon</v>
      </c>
      <c r="U21" s="44" t="s">
        <v>114</v>
      </c>
      <c r="V21" s="45">
        <v>16</v>
      </c>
      <c r="W21" s="45">
        <v>1</v>
      </c>
      <c r="X21" s="45">
        <v>1</v>
      </c>
      <c r="Y21" s="45">
        <v>1</v>
      </c>
      <c r="Z21" s="45">
        <v>8</v>
      </c>
      <c r="AA21" s="45">
        <v>16</v>
      </c>
      <c r="AB21" s="45">
        <v>800</v>
      </c>
    </row>
    <row r="22" spans="1:28" ht="15" thickBot="1" x14ac:dyDescent="0.4">
      <c r="A22" t="s">
        <v>189</v>
      </c>
      <c r="B22">
        <f>Intercon!C21</f>
        <v>4</v>
      </c>
      <c r="C22">
        <f>Intercon!D21</f>
        <v>5</v>
      </c>
      <c r="D22">
        <f>Intercon!E21</f>
        <v>5</v>
      </c>
      <c r="E22">
        <f>Intercon!F21</f>
        <v>5</v>
      </c>
      <c r="F22">
        <f>Intercon!G21</f>
        <v>4</v>
      </c>
      <c r="G22">
        <f>Intercon!H21</f>
        <v>5</v>
      </c>
      <c r="H22">
        <f>Intercon!B21</f>
        <v>9</v>
      </c>
      <c r="J22">
        <f t="shared" si="7"/>
        <v>16</v>
      </c>
      <c r="K22">
        <f t="shared" si="1"/>
        <v>1</v>
      </c>
      <c r="L22">
        <f t="shared" si="2"/>
        <v>1</v>
      </c>
      <c r="M22">
        <f t="shared" si="3"/>
        <v>1</v>
      </c>
      <c r="N22">
        <f t="shared" si="4"/>
        <v>8</v>
      </c>
      <c r="O22">
        <f t="shared" si="5"/>
        <v>1</v>
      </c>
      <c r="P22">
        <f t="shared" si="8"/>
        <v>900</v>
      </c>
      <c r="Q22">
        <f t="shared" si="9"/>
        <v>855.3</v>
      </c>
      <c r="R22">
        <f t="shared" si="10"/>
        <v>44.7</v>
      </c>
      <c r="S22" t="str">
        <f t="shared" si="6"/>
        <v>intercon</v>
      </c>
      <c r="U22" s="44" t="s">
        <v>115</v>
      </c>
      <c r="V22" s="45">
        <v>16</v>
      </c>
      <c r="W22" s="45">
        <v>1</v>
      </c>
      <c r="X22" s="45">
        <v>1</v>
      </c>
      <c r="Y22" s="45">
        <v>1</v>
      </c>
      <c r="Z22" s="45">
        <v>8</v>
      </c>
      <c r="AA22" s="45">
        <v>16</v>
      </c>
      <c r="AB22" s="45">
        <v>800</v>
      </c>
    </row>
    <row r="23" spans="1:28" ht="15" thickBot="1" x14ac:dyDescent="0.4">
      <c r="A23" t="s">
        <v>190</v>
      </c>
      <c r="B23">
        <f>Hyatt!C2</f>
        <v>3</v>
      </c>
      <c r="C23">
        <f>Hyatt!D2</f>
        <v>2</v>
      </c>
      <c r="D23">
        <f>Hyatt!E2</f>
        <v>2</v>
      </c>
      <c r="E23">
        <f>Hyatt!F2</f>
        <v>4</v>
      </c>
      <c r="F23">
        <f>Hyatt!G2</f>
        <v>2</v>
      </c>
      <c r="G23">
        <f>Hyatt!H2</f>
        <v>3</v>
      </c>
      <c r="H23">
        <f>Hyatt!B2</f>
        <v>6</v>
      </c>
      <c r="J23">
        <f t="shared" si="7"/>
        <v>68</v>
      </c>
      <c r="K23">
        <f t="shared" si="1"/>
        <v>93</v>
      </c>
      <c r="L23">
        <f t="shared" si="2"/>
        <v>96</v>
      </c>
      <c r="M23">
        <f t="shared" si="3"/>
        <v>57</v>
      </c>
      <c r="N23">
        <f t="shared" si="4"/>
        <v>78</v>
      </c>
      <c r="O23">
        <f t="shared" si="5"/>
        <v>72</v>
      </c>
      <c r="P23">
        <f t="shared" si="8"/>
        <v>600</v>
      </c>
      <c r="Q23">
        <f t="shared" si="9"/>
        <v>553.4</v>
      </c>
      <c r="R23">
        <f t="shared" si="10"/>
        <v>46.6</v>
      </c>
      <c r="S23" t="str">
        <f t="shared" si="6"/>
        <v>hyatt</v>
      </c>
      <c r="U23" s="44" t="s">
        <v>116</v>
      </c>
      <c r="V23" s="45">
        <v>16</v>
      </c>
      <c r="W23" s="45">
        <v>1</v>
      </c>
      <c r="X23" s="45">
        <v>1</v>
      </c>
      <c r="Y23" s="45">
        <v>1</v>
      </c>
      <c r="Z23" s="45">
        <v>8</v>
      </c>
      <c r="AA23" s="45">
        <v>16</v>
      </c>
      <c r="AB23" s="45">
        <v>800</v>
      </c>
    </row>
    <row r="24" spans="1:28" ht="15" thickBot="1" x14ac:dyDescent="0.4">
      <c r="A24" t="s">
        <v>190</v>
      </c>
      <c r="B24">
        <f>Hyatt!C3</f>
        <v>3</v>
      </c>
      <c r="C24">
        <f>Hyatt!D3</f>
        <v>2</v>
      </c>
      <c r="D24">
        <f>Hyatt!E3</f>
        <v>2</v>
      </c>
      <c r="E24">
        <f>Hyatt!F3</f>
        <v>4</v>
      </c>
      <c r="F24">
        <f>Hyatt!G3</f>
        <v>2</v>
      </c>
      <c r="G24">
        <f>Hyatt!H3</f>
        <v>3</v>
      </c>
      <c r="H24">
        <f>Hyatt!B3</f>
        <v>6</v>
      </c>
      <c r="J24">
        <f t="shared" si="7"/>
        <v>68</v>
      </c>
      <c r="K24">
        <f t="shared" si="1"/>
        <v>93</v>
      </c>
      <c r="L24">
        <f t="shared" si="2"/>
        <v>96</v>
      </c>
      <c r="M24">
        <f t="shared" si="3"/>
        <v>57</v>
      </c>
      <c r="N24">
        <f t="shared" si="4"/>
        <v>78</v>
      </c>
      <c r="O24">
        <f t="shared" si="5"/>
        <v>72</v>
      </c>
      <c r="P24">
        <f t="shared" si="8"/>
        <v>600</v>
      </c>
      <c r="Q24">
        <f t="shared" si="9"/>
        <v>553.4</v>
      </c>
      <c r="R24">
        <f t="shared" si="10"/>
        <v>46.6</v>
      </c>
      <c r="S24" t="str">
        <f t="shared" si="6"/>
        <v>hyatt</v>
      </c>
      <c r="U24" s="44" t="s">
        <v>117</v>
      </c>
      <c r="V24" s="45">
        <v>16</v>
      </c>
      <c r="W24" s="45">
        <v>1</v>
      </c>
      <c r="X24" s="45">
        <v>1</v>
      </c>
      <c r="Y24" s="45">
        <v>1</v>
      </c>
      <c r="Z24" s="45">
        <v>8</v>
      </c>
      <c r="AA24" s="45">
        <v>16</v>
      </c>
      <c r="AB24" s="45">
        <v>800</v>
      </c>
    </row>
    <row r="25" spans="1:28" ht="15" thickBot="1" x14ac:dyDescent="0.4">
      <c r="A25" t="s">
        <v>190</v>
      </c>
      <c r="B25">
        <f>Hyatt!C4</f>
        <v>4</v>
      </c>
      <c r="C25">
        <f>Hyatt!D4</f>
        <v>3</v>
      </c>
      <c r="D25">
        <f>Hyatt!E4</f>
        <v>2</v>
      </c>
      <c r="E25">
        <f>Hyatt!F4</f>
        <v>4</v>
      </c>
      <c r="F25">
        <f>Hyatt!G4</f>
        <v>2</v>
      </c>
      <c r="G25">
        <f>Hyatt!H4</f>
        <v>3</v>
      </c>
      <c r="H25">
        <f>Hyatt!B4</f>
        <v>6</v>
      </c>
      <c r="J25">
        <f t="shared" si="7"/>
        <v>16</v>
      </c>
      <c r="K25">
        <f t="shared" si="1"/>
        <v>71</v>
      </c>
      <c r="L25">
        <f t="shared" si="2"/>
        <v>96</v>
      </c>
      <c r="M25">
        <f t="shared" si="3"/>
        <v>57</v>
      </c>
      <c r="N25">
        <f t="shared" si="4"/>
        <v>78</v>
      </c>
      <c r="O25">
        <f t="shared" si="5"/>
        <v>72</v>
      </c>
      <c r="P25">
        <f t="shared" si="8"/>
        <v>600</v>
      </c>
      <c r="Q25">
        <f t="shared" si="9"/>
        <v>553.4</v>
      </c>
      <c r="R25">
        <f t="shared" si="10"/>
        <v>46.6</v>
      </c>
      <c r="S25" t="str">
        <f t="shared" si="6"/>
        <v>hyatt</v>
      </c>
      <c r="U25" s="44" t="s">
        <v>118</v>
      </c>
      <c r="V25" s="45">
        <v>16</v>
      </c>
      <c r="W25" s="45">
        <v>1</v>
      </c>
      <c r="X25" s="45">
        <v>1</v>
      </c>
      <c r="Y25" s="45">
        <v>1</v>
      </c>
      <c r="Z25" s="45">
        <v>8</v>
      </c>
      <c r="AA25" s="45">
        <v>16</v>
      </c>
      <c r="AB25" s="45">
        <v>800</v>
      </c>
    </row>
    <row r="26" spans="1:28" ht="15" thickBot="1" x14ac:dyDescent="0.4">
      <c r="A26" t="s">
        <v>190</v>
      </c>
      <c r="B26">
        <f>Hyatt!C5</f>
        <v>4</v>
      </c>
      <c r="C26">
        <f>Hyatt!D5</f>
        <v>3</v>
      </c>
      <c r="D26">
        <f>Hyatt!E5</f>
        <v>2</v>
      </c>
      <c r="E26">
        <f>Hyatt!F5</f>
        <v>4</v>
      </c>
      <c r="F26">
        <f>Hyatt!G5</f>
        <v>2</v>
      </c>
      <c r="G26">
        <f>Hyatt!H5</f>
        <v>3</v>
      </c>
      <c r="H26">
        <f>Hyatt!B5</f>
        <v>6</v>
      </c>
      <c r="J26">
        <f t="shared" si="7"/>
        <v>16</v>
      </c>
      <c r="K26">
        <f t="shared" si="1"/>
        <v>71</v>
      </c>
      <c r="L26">
        <f t="shared" si="2"/>
        <v>96</v>
      </c>
      <c r="M26">
        <f t="shared" si="3"/>
        <v>57</v>
      </c>
      <c r="N26">
        <f t="shared" si="4"/>
        <v>78</v>
      </c>
      <c r="O26">
        <f t="shared" si="5"/>
        <v>72</v>
      </c>
      <c r="P26">
        <f t="shared" si="8"/>
        <v>600</v>
      </c>
      <c r="Q26">
        <f t="shared" si="9"/>
        <v>553.4</v>
      </c>
      <c r="R26">
        <f t="shared" si="10"/>
        <v>46.6</v>
      </c>
      <c r="S26" t="str">
        <f t="shared" si="6"/>
        <v>hyatt</v>
      </c>
      <c r="U26" s="44" t="s">
        <v>119</v>
      </c>
      <c r="V26" s="45">
        <v>16</v>
      </c>
      <c r="W26" s="45">
        <v>1</v>
      </c>
      <c r="X26" s="45">
        <v>1</v>
      </c>
      <c r="Y26" s="45">
        <v>1</v>
      </c>
      <c r="Z26" s="45">
        <v>8</v>
      </c>
      <c r="AA26" s="45">
        <v>1</v>
      </c>
      <c r="AB26" s="45">
        <v>900</v>
      </c>
    </row>
    <row r="27" spans="1:28" ht="15" thickBot="1" x14ac:dyDescent="0.4">
      <c r="A27" t="s">
        <v>190</v>
      </c>
      <c r="B27">
        <f>Hyatt!C6</f>
        <v>4</v>
      </c>
      <c r="C27">
        <f>Hyatt!D6</f>
        <v>3</v>
      </c>
      <c r="D27">
        <f>Hyatt!E6</f>
        <v>2</v>
      </c>
      <c r="E27">
        <f>Hyatt!F6</f>
        <v>4</v>
      </c>
      <c r="F27">
        <f>Hyatt!G6</f>
        <v>2</v>
      </c>
      <c r="G27">
        <f>Hyatt!H6</f>
        <v>3</v>
      </c>
      <c r="H27">
        <f>Hyatt!B6</f>
        <v>6</v>
      </c>
      <c r="J27">
        <f t="shared" si="7"/>
        <v>16</v>
      </c>
      <c r="K27">
        <f t="shared" si="1"/>
        <v>71</v>
      </c>
      <c r="L27">
        <f t="shared" si="2"/>
        <v>96</v>
      </c>
      <c r="M27">
        <f t="shared" si="3"/>
        <v>57</v>
      </c>
      <c r="N27">
        <f t="shared" si="4"/>
        <v>78</v>
      </c>
      <c r="O27">
        <f t="shared" si="5"/>
        <v>72</v>
      </c>
      <c r="P27">
        <f t="shared" si="8"/>
        <v>600</v>
      </c>
      <c r="Q27">
        <f t="shared" si="9"/>
        <v>553.4</v>
      </c>
      <c r="R27">
        <f t="shared" si="10"/>
        <v>46.6</v>
      </c>
      <c r="S27" t="str">
        <f t="shared" si="6"/>
        <v>hyatt</v>
      </c>
      <c r="U27" s="44" t="s">
        <v>120</v>
      </c>
      <c r="V27" s="45">
        <v>16</v>
      </c>
      <c r="W27" s="45">
        <v>1</v>
      </c>
      <c r="X27" s="45">
        <v>1</v>
      </c>
      <c r="Y27" s="45">
        <v>1</v>
      </c>
      <c r="Z27" s="45">
        <v>8</v>
      </c>
      <c r="AA27" s="45">
        <v>1</v>
      </c>
      <c r="AB27" s="45">
        <v>900</v>
      </c>
    </row>
    <row r="28" spans="1:28" ht="15" thickBot="1" x14ac:dyDescent="0.4">
      <c r="A28" t="s">
        <v>190</v>
      </c>
      <c r="B28">
        <f>Hyatt!C7</f>
        <v>4</v>
      </c>
      <c r="C28">
        <f>Hyatt!D7</f>
        <v>4</v>
      </c>
      <c r="D28">
        <f>Hyatt!E7</f>
        <v>3</v>
      </c>
      <c r="E28">
        <f>Hyatt!F7</f>
        <v>4</v>
      </c>
      <c r="F28">
        <f>Hyatt!G7</f>
        <v>2</v>
      </c>
      <c r="G28">
        <f>Hyatt!H7</f>
        <v>3</v>
      </c>
      <c r="H28">
        <f>Hyatt!B7</f>
        <v>6</v>
      </c>
      <c r="J28">
        <f t="shared" si="7"/>
        <v>16</v>
      </c>
      <c r="K28">
        <f t="shared" si="1"/>
        <v>31</v>
      </c>
      <c r="L28">
        <f t="shared" si="2"/>
        <v>65</v>
      </c>
      <c r="M28">
        <f t="shared" si="3"/>
        <v>57</v>
      </c>
      <c r="N28">
        <f t="shared" si="4"/>
        <v>78</v>
      </c>
      <c r="O28">
        <f t="shared" si="5"/>
        <v>72</v>
      </c>
      <c r="P28">
        <f t="shared" si="8"/>
        <v>600</v>
      </c>
      <c r="Q28">
        <f t="shared" si="9"/>
        <v>654.1</v>
      </c>
      <c r="R28">
        <f t="shared" si="10"/>
        <v>-54.1</v>
      </c>
      <c r="S28" t="str">
        <f t="shared" si="6"/>
        <v>hyatt</v>
      </c>
      <c r="U28" s="44" t="s">
        <v>196</v>
      </c>
      <c r="V28" s="45">
        <v>68</v>
      </c>
      <c r="W28" s="45">
        <v>93</v>
      </c>
      <c r="X28" s="45">
        <v>96</v>
      </c>
      <c r="Y28" s="45">
        <v>57</v>
      </c>
      <c r="Z28" s="45">
        <v>78</v>
      </c>
      <c r="AA28" s="45">
        <v>72</v>
      </c>
      <c r="AB28" s="45">
        <v>600</v>
      </c>
    </row>
    <row r="29" spans="1:28" ht="15" thickBot="1" x14ac:dyDescent="0.4">
      <c r="A29" t="s">
        <v>190</v>
      </c>
      <c r="B29">
        <f>Hyatt!C8</f>
        <v>4</v>
      </c>
      <c r="C29">
        <f>Hyatt!D8</f>
        <v>4</v>
      </c>
      <c r="D29">
        <f>Hyatt!E8</f>
        <v>3</v>
      </c>
      <c r="E29">
        <f>Hyatt!F8</f>
        <v>4</v>
      </c>
      <c r="F29">
        <f>Hyatt!G8</f>
        <v>3</v>
      </c>
      <c r="G29">
        <f>Hyatt!H8</f>
        <v>3</v>
      </c>
      <c r="H29">
        <f>Hyatt!B8</f>
        <v>7</v>
      </c>
      <c r="J29">
        <f t="shared" si="7"/>
        <v>16</v>
      </c>
      <c r="K29">
        <f t="shared" si="1"/>
        <v>31</v>
      </c>
      <c r="L29">
        <f t="shared" si="2"/>
        <v>65</v>
      </c>
      <c r="M29">
        <f t="shared" si="3"/>
        <v>57</v>
      </c>
      <c r="N29">
        <f t="shared" si="4"/>
        <v>36</v>
      </c>
      <c r="O29">
        <f t="shared" si="5"/>
        <v>72</v>
      </c>
      <c r="P29">
        <f t="shared" si="8"/>
        <v>700</v>
      </c>
      <c r="Q29">
        <f t="shared" si="9"/>
        <v>654.1</v>
      </c>
      <c r="R29">
        <f t="shared" si="10"/>
        <v>45.9</v>
      </c>
      <c r="S29" t="str">
        <f t="shared" si="6"/>
        <v>hyatt</v>
      </c>
      <c r="U29" s="44" t="s">
        <v>197</v>
      </c>
      <c r="V29" s="45">
        <v>68</v>
      </c>
      <c r="W29" s="45">
        <v>93</v>
      </c>
      <c r="X29" s="45">
        <v>96</v>
      </c>
      <c r="Y29" s="45">
        <v>57</v>
      </c>
      <c r="Z29" s="45">
        <v>78</v>
      </c>
      <c r="AA29" s="45">
        <v>72</v>
      </c>
      <c r="AB29" s="45">
        <v>600</v>
      </c>
    </row>
    <row r="30" spans="1:28" ht="15" thickBot="1" x14ac:dyDescent="0.4">
      <c r="A30" t="s">
        <v>190</v>
      </c>
      <c r="B30">
        <f>Hyatt!C9</f>
        <v>4</v>
      </c>
      <c r="C30">
        <f>Hyatt!D9</f>
        <v>4</v>
      </c>
      <c r="D30">
        <f>Hyatt!E9</f>
        <v>3</v>
      </c>
      <c r="E30">
        <f>Hyatt!F9</f>
        <v>4</v>
      </c>
      <c r="F30">
        <f>Hyatt!G9</f>
        <v>3</v>
      </c>
      <c r="G30">
        <f>Hyatt!H9</f>
        <v>4</v>
      </c>
      <c r="H30">
        <f>Hyatt!B9</f>
        <v>7</v>
      </c>
      <c r="J30">
        <f t="shared" si="7"/>
        <v>16</v>
      </c>
      <c r="K30">
        <f t="shared" si="1"/>
        <v>31</v>
      </c>
      <c r="L30">
        <f t="shared" si="2"/>
        <v>65</v>
      </c>
      <c r="M30">
        <f t="shared" si="3"/>
        <v>57</v>
      </c>
      <c r="N30">
        <f t="shared" si="4"/>
        <v>36</v>
      </c>
      <c r="O30">
        <f t="shared" si="5"/>
        <v>16</v>
      </c>
      <c r="P30">
        <f t="shared" si="8"/>
        <v>700</v>
      </c>
      <c r="Q30">
        <f t="shared" si="9"/>
        <v>704.4</v>
      </c>
      <c r="R30">
        <f t="shared" si="10"/>
        <v>-4.4000000000000004</v>
      </c>
      <c r="S30" t="str">
        <f t="shared" si="6"/>
        <v>hyatt</v>
      </c>
      <c r="U30" s="44" t="s">
        <v>198</v>
      </c>
      <c r="V30" s="45">
        <v>16</v>
      </c>
      <c r="W30" s="45">
        <v>71</v>
      </c>
      <c r="X30" s="45">
        <v>96</v>
      </c>
      <c r="Y30" s="45">
        <v>57</v>
      </c>
      <c r="Z30" s="45">
        <v>78</v>
      </c>
      <c r="AA30" s="45">
        <v>72</v>
      </c>
      <c r="AB30" s="45">
        <v>600</v>
      </c>
    </row>
    <row r="31" spans="1:28" ht="15" thickBot="1" x14ac:dyDescent="0.4">
      <c r="A31" t="s">
        <v>190</v>
      </c>
      <c r="B31">
        <f>Hyatt!C10</f>
        <v>4</v>
      </c>
      <c r="C31">
        <f>Hyatt!D10</f>
        <v>4</v>
      </c>
      <c r="D31">
        <f>Hyatt!E10</f>
        <v>3</v>
      </c>
      <c r="E31">
        <f>Hyatt!F10</f>
        <v>4</v>
      </c>
      <c r="F31">
        <f>Hyatt!G10</f>
        <v>3</v>
      </c>
      <c r="G31">
        <f>Hyatt!H10</f>
        <v>4</v>
      </c>
      <c r="H31">
        <f>Hyatt!B10</f>
        <v>7</v>
      </c>
      <c r="J31">
        <f t="shared" si="7"/>
        <v>16</v>
      </c>
      <c r="K31">
        <f t="shared" si="1"/>
        <v>31</v>
      </c>
      <c r="L31">
        <f t="shared" si="2"/>
        <v>65</v>
      </c>
      <c r="M31">
        <f t="shared" si="3"/>
        <v>57</v>
      </c>
      <c r="N31">
        <f t="shared" si="4"/>
        <v>36</v>
      </c>
      <c r="O31">
        <f t="shared" si="5"/>
        <v>16</v>
      </c>
      <c r="P31">
        <f t="shared" si="8"/>
        <v>700</v>
      </c>
      <c r="Q31">
        <f t="shared" si="9"/>
        <v>704.4</v>
      </c>
      <c r="R31">
        <f t="shared" si="10"/>
        <v>-4.4000000000000004</v>
      </c>
      <c r="S31" t="str">
        <f t="shared" si="6"/>
        <v>hyatt</v>
      </c>
      <c r="U31" s="44" t="s">
        <v>199</v>
      </c>
      <c r="V31" s="45">
        <v>16</v>
      </c>
      <c r="W31" s="45">
        <v>71</v>
      </c>
      <c r="X31" s="45">
        <v>96</v>
      </c>
      <c r="Y31" s="45">
        <v>57</v>
      </c>
      <c r="Z31" s="45">
        <v>78</v>
      </c>
      <c r="AA31" s="45">
        <v>72</v>
      </c>
      <c r="AB31" s="45">
        <v>600</v>
      </c>
    </row>
    <row r="32" spans="1:28" ht="15" thickBot="1" x14ac:dyDescent="0.4">
      <c r="A32" t="s">
        <v>190</v>
      </c>
      <c r="B32">
        <f>Hyatt!C11</f>
        <v>4</v>
      </c>
      <c r="C32">
        <f>Hyatt!D11</f>
        <v>4</v>
      </c>
      <c r="D32">
        <f>Hyatt!E11</f>
        <v>3</v>
      </c>
      <c r="E32">
        <f>Hyatt!F11</f>
        <v>4</v>
      </c>
      <c r="F32">
        <f>Hyatt!G11</f>
        <v>3</v>
      </c>
      <c r="G32">
        <f>Hyatt!H11</f>
        <v>4</v>
      </c>
      <c r="H32">
        <f>Hyatt!B11</f>
        <v>7</v>
      </c>
      <c r="J32">
        <f t="shared" si="7"/>
        <v>16</v>
      </c>
      <c r="K32">
        <f t="shared" si="1"/>
        <v>31</v>
      </c>
      <c r="L32">
        <f t="shared" si="2"/>
        <v>65</v>
      </c>
      <c r="M32">
        <f t="shared" si="3"/>
        <v>57</v>
      </c>
      <c r="N32">
        <f t="shared" si="4"/>
        <v>36</v>
      </c>
      <c r="O32">
        <f t="shared" si="5"/>
        <v>16</v>
      </c>
      <c r="P32">
        <f t="shared" si="8"/>
        <v>700</v>
      </c>
      <c r="Q32">
        <f t="shared" si="9"/>
        <v>704.4</v>
      </c>
      <c r="R32">
        <f t="shared" si="10"/>
        <v>-4.4000000000000004</v>
      </c>
      <c r="S32" t="str">
        <f t="shared" si="6"/>
        <v>hyatt</v>
      </c>
      <c r="U32" s="44" t="s">
        <v>200</v>
      </c>
      <c r="V32" s="45">
        <v>16</v>
      </c>
      <c r="W32" s="45">
        <v>71</v>
      </c>
      <c r="X32" s="45">
        <v>96</v>
      </c>
      <c r="Y32" s="45">
        <v>57</v>
      </c>
      <c r="Z32" s="45">
        <v>78</v>
      </c>
      <c r="AA32" s="45">
        <v>72</v>
      </c>
      <c r="AB32" s="45">
        <v>600</v>
      </c>
    </row>
    <row r="33" spans="1:28" ht="15" thickBot="1" x14ac:dyDescent="0.4">
      <c r="A33" t="s">
        <v>190</v>
      </c>
      <c r="B33">
        <f>Hyatt!C12</f>
        <v>4</v>
      </c>
      <c r="C33">
        <f>Hyatt!D12</f>
        <v>4</v>
      </c>
      <c r="D33">
        <f>Hyatt!E12</f>
        <v>3</v>
      </c>
      <c r="E33">
        <f>Hyatt!F12</f>
        <v>5</v>
      </c>
      <c r="F33">
        <f>Hyatt!G12</f>
        <v>3</v>
      </c>
      <c r="G33">
        <f>Hyatt!H12</f>
        <v>4</v>
      </c>
      <c r="H33">
        <f>Hyatt!B12</f>
        <v>7</v>
      </c>
      <c r="J33">
        <f t="shared" si="7"/>
        <v>16</v>
      </c>
      <c r="K33">
        <f t="shared" si="1"/>
        <v>31</v>
      </c>
      <c r="L33">
        <f t="shared" si="2"/>
        <v>65</v>
      </c>
      <c r="M33">
        <f t="shared" si="3"/>
        <v>1</v>
      </c>
      <c r="N33">
        <f t="shared" si="4"/>
        <v>36</v>
      </c>
      <c r="O33">
        <f t="shared" si="5"/>
        <v>16</v>
      </c>
      <c r="P33">
        <f t="shared" si="8"/>
        <v>700</v>
      </c>
      <c r="Q33">
        <f t="shared" si="9"/>
        <v>704.4</v>
      </c>
      <c r="R33">
        <f t="shared" si="10"/>
        <v>-4.4000000000000004</v>
      </c>
      <c r="S33" t="str">
        <f t="shared" si="6"/>
        <v>hyatt</v>
      </c>
      <c r="U33" s="44" t="s">
        <v>201</v>
      </c>
      <c r="V33" s="45">
        <v>16</v>
      </c>
      <c r="W33" s="45">
        <v>31</v>
      </c>
      <c r="X33" s="45">
        <v>65</v>
      </c>
      <c r="Y33" s="45">
        <v>57</v>
      </c>
      <c r="Z33" s="45">
        <v>78</v>
      </c>
      <c r="AA33" s="45">
        <v>72</v>
      </c>
      <c r="AB33" s="45">
        <v>600</v>
      </c>
    </row>
    <row r="34" spans="1:28" ht="15" thickBot="1" x14ac:dyDescent="0.4">
      <c r="A34" t="s">
        <v>190</v>
      </c>
      <c r="B34">
        <f>Hyatt!C13</f>
        <v>4</v>
      </c>
      <c r="C34">
        <f>Hyatt!D13</f>
        <v>4</v>
      </c>
      <c r="D34">
        <f>Hyatt!E13</f>
        <v>3</v>
      </c>
      <c r="E34">
        <f>Hyatt!F13</f>
        <v>5</v>
      </c>
      <c r="F34">
        <f>Hyatt!G13</f>
        <v>3</v>
      </c>
      <c r="G34">
        <f>Hyatt!H13</f>
        <v>4</v>
      </c>
      <c r="H34">
        <f>Hyatt!B13</f>
        <v>7</v>
      </c>
      <c r="J34">
        <f t="shared" si="7"/>
        <v>16</v>
      </c>
      <c r="K34">
        <f t="shared" si="1"/>
        <v>31</v>
      </c>
      <c r="L34">
        <f t="shared" si="2"/>
        <v>65</v>
      </c>
      <c r="M34">
        <f t="shared" si="3"/>
        <v>1</v>
      </c>
      <c r="N34">
        <f t="shared" si="4"/>
        <v>36</v>
      </c>
      <c r="O34">
        <f t="shared" si="5"/>
        <v>16</v>
      </c>
      <c r="P34">
        <f t="shared" si="8"/>
        <v>700</v>
      </c>
      <c r="Q34">
        <f t="shared" si="9"/>
        <v>704.4</v>
      </c>
      <c r="R34">
        <f t="shared" si="10"/>
        <v>-4.4000000000000004</v>
      </c>
      <c r="S34" t="str">
        <f t="shared" si="6"/>
        <v>hyatt</v>
      </c>
      <c r="U34" s="44" t="s">
        <v>202</v>
      </c>
      <c r="V34" s="45">
        <v>16</v>
      </c>
      <c r="W34" s="45">
        <v>31</v>
      </c>
      <c r="X34" s="45">
        <v>65</v>
      </c>
      <c r="Y34" s="45">
        <v>57</v>
      </c>
      <c r="Z34" s="45">
        <v>36</v>
      </c>
      <c r="AA34" s="45">
        <v>72</v>
      </c>
      <c r="AB34" s="45">
        <v>700</v>
      </c>
    </row>
    <row r="35" spans="1:28" ht="15" thickBot="1" x14ac:dyDescent="0.4">
      <c r="A35" t="s">
        <v>190</v>
      </c>
      <c r="B35">
        <f>Hyatt!C14</f>
        <v>4</v>
      </c>
      <c r="C35">
        <f>Hyatt!D14</f>
        <v>4</v>
      </c>
      <c r="D35">
        <f>Hyatt!E14</f>
        <v>3</v>
      </c>
      <c r="E35">
        <f>Hyatt!F14</f>
        <v>5</v>
      </c>
      <c r="F35">
        <f>Hyatt!G14</f>
        <v>3</v>
      </c>
      <c r="G35">
        <f>Hyatt!H14</f>
        <v>4</v>
      </c>
      <c r="H35">
        <f>Hyatt!B14</f>
        <v>7</v>
      </c>
      <c r="J35">
        <f t="shared" si="7"/>
        <v>16</v>
      </c>
      <c r="K35">
        <f t="shared" si="1"/>
        <v>31</v>
      </c>
      <c r="L35">
        <f t="shared" si="2"/>
        <v>65</v>
      </c>
      <c r="M35">
        <f t="shared" si="3"/>
        <v>1</v>
      </c>
      <c r="N35">
        <f t="shared" si="4"/>
        <v>36</v>
      </c>
      <c r="O35">
        <f t="shared" si="5"/>
        <v>16</v>
      </c>
      <c r="P35">
        <f t="shared" si="8"/>
        <v>700</v>
      </c>
      <c r="Q35">
        <f t="shared" si="9"/>
        <v>704.4</v>
      </c>
      <c r="R35">
        <f t="shared" si="10"/>
        <v>-4.4000000000000004</v>
      </c>
      <c r="S35" t="str">
        <f t="shared" si="6"/>
        <v>hyatt</v>
      </c>
      <c r="U35" s="44" t="s">
        <v>203</v>
      </c>
      <c r="V35" s="45">
        <v>16</v>
      </c>
      <c r="W35" s="45">
        <v>31</v>
      </c>
      <c r="X35" s="45">
        <v>65</v>
      </c>
      <c r="Y35" s="45">
        <v>57</v>
      </c>
      <c r="Z35" s="45">
        <v>36</v>
      </c>
      <c r="AA35" s="45">
        <v>16</v>
      </c>
      <c r="AB35" s="45">
        <v>700</v>
      </c>
    </row>
    <row r="36" spans="1:28" ht="15" thickBot="1" x14ac:dyDescent="0.4">
      <c r="A36" t="s">
        <v>190</v>
      </c>
      <c r="B36">
        <f>Hyatt!C15</f>
        <v>4</v>
      </c>
      <c r="C36">
        <f>Hyatt!D15</f>
        <v>4</v>
      </c>
      <c r="D36">
        <f>Hyatt!E15</f>
        <v>3</v>
      </c>
      <c r="E36">
        <f>Hyatt!F15</f>
        <v>5</v>
      </c>
      <c r="F36">
        <f>Hyatt!G15</f>
        <v>3</v>
      </c>
      <c r="G36">
        <f>Hyatt!H15</f>
        <v>4</v>
      </c>
      <c r="H36">
        <f>Hyatt!B15</f>
        <v>7</v>
      </c>
      <c r="J36">
        <f t="shared" si="7"/>
        <v>16</v>
      </c>
      <c r="K36">
        <f t="shared" si="1"/>
        <v>31</v>
      </c>
      <c r="L36">
        <f t="shared" si="2"/>
        <v>65</v>
      </c>
      <c r="M36">
        <f t="shared" si="3"/>
        <v>1</v>
      </c>
      <c r="N36">
        <f t="shared" si="4"/>
        <v>36</v>
      </c>
      <c r="O36">
        <f t="shared" si="5"/>
        <v>16</v>
      </c>
      <c r="P36">
        <f t="shared" si="8"/>
        <v>700</v>
      </c>
      <c r="Q36">
        <f t="shared" si="9"/>
        <v>704.4</v>
      </c>
      <c r="R36">
        <f t="shared" si="10"/>
        <v>-4.4000000000000004</v>
      </c>
      <c r="S36" t="str">
        <f t="shared" si="6"/>
        <v>hyatt</v>
      </c>
      <c r="U36" s="44" t="s">
        <v>204</v>
      </c>
      <c r="V36" s="45">
        <v>16</v>
      </c>
      <c r="W36" s="45">
        <v>31</v>
      </c>
      <c r="X36" s="45">
        <v>65</v>
      </c>
      <c r="Y36" s="45">
        <v>57</v>
      </c>
      <c r="Z36" s="45">
        <v>36</v>
      </c>
      <c r="AA36" s="45">
        <v>16</v>
      </c>
      <c r="AB36" s="45">
        <v>700</v>
      </c>
    </row>
    <row r="37" spans="1:28" ht="15" thickBot="1" x14ac:dyDescent="0.4">
      <c r="A37" t="s">
        <v>190</v>
      </c>
      <c r="B37">
        <f>Hyatt!C16</f>
        <v>4</v>
      </c>
      <c r="C37">
        <f>Hyatt!D16</f>
        <v>4</v>
      </c>
      <c r="D37">
        <f>Hyatt!E16</f>
        <v>3</v>
      </c>
      <c r="E37">
        <f>Hyatt!F16</f>
        <v>5</v>
      </c>
      <c r="F37">
        <f>Hyatt!G16</f>
        <v>3</v>
      </c>
      <c r="G37">
        <f>Hyatt!H16</f>
        <v>4</v>
      </c>
      <c r="H37">
        <f>Hyatt!B16</f>
        <v>7</v>
      </c>
      <c r="J37">
        <f t="shared" si="7"/>
        <v>16</v>
      </c>
      <c r="K37">
        <f t="shared" si="1"/>
        <v>31</v>
      </c>
      <c r="L37">
        <f t="shared" si="2"/>
        <v>65</v>
      </c>
      <c r="M37">
        <f t="shared" si="3"/>
        <v>1</v>
      </c>
      <c r="N37">
        <f t="shared" si="4"/>
        <v>36</v>
      </c>
      <c r="O37">
        <f t="shared" si="5"/>
        <v>16</v>
      </c>
      <c r="P37">
        <f t="shared" si="8"/>
        <v>700</v>
      </c>
      <c r="Q37">
        <f t="shared" si="9"/>
        <v>704.4</v>
      </c>
      <c r="R37">
        <f t="shared" si="10"/>
        <v>-4.4000000000000004</v>
      </c>
      <c r="S37" t="str">
        <f t="shared" si="6"/>
        <v>hyatt</v>
      </c>
      <c r="U37" s="44" t="s">
        <v>205</v>
      </c>
      <c r="V37" s="45">
        <v>16</v>
      </c>
      <c r="W37" s="45">
        <v>31</v>
      </c>
      <c r="X37" s="45">
        <v>65</v>
      </c>
      <c r="Y37" s="45">
        <v>57</v>
      </c>
      <c r="Z37" s="45">
        <v>36</v>
      </c>
      <c r="AA37" s="45">
        <v>16</v>
      </c>
      <c r="AB37" s="45">
        <v>700</v>
      </c>
    </row>
    <row r="38" spans="1:28" ht="15" thickBot="1" x14ac:dyDescent="0.4">
      <c r="A38" t="s">
        <v>190</v>
      </c>
      <c r="B38">
        <f>Hyatt!C17</f>
        <v>4</v>
      </c>
      <c r="C38">
        <f>Hyatt!D17</f>
        <v>4</v>
      </c>
      <c r="D38">
        <f>Hyatt!E17</f>
        <v>3</v>
      </c>
      <c r="E38">
        <f>Hyatt!F17</f>
        <v>5</v>
      </c>
      <c r="F38">
        <f>Hyatt!G17</f>
        <v>3</v>
      </c>
      <c r="G38">
        <f>Hyatt!H17</f>
        <v>4</v>
      </c>
      <c r="H38">
        <f>Hyatt!B17</f>
        <v>7</v>
      </c>
      <c r="J38">
        <f t="shared" si="7"/>
        <v>16</v>
      </c>
      <c r="K38">
        <f t="shared" si="1"/>
        <v>31</v>
      </c>
      <c r="L38">
        <f t="shared" si="2"/>
        <v>65</v>
      </c>
      <c r="M38">
        <f t="shared" si="3"/>
        <v>1</v>
      </c>
      <c r="N38">
        <f t="shared" si="4"/>
        <v>36</v>
      </c>
      <c r="O38">
        <f t="shared" si="5"/>
        <v>16</v>
      </c>
      <c r="P38">
        <f t="shared" si="8"/>
        <v>700</v>
      </c>
      <c r="Q38">
        <f t="shared" si="9"/>
        <v>704.4</v>
      </c>
      <c r="R38">
        <f t="shared" si="10"/>
        <v>-4.4000000000000004</v>
      </c>
      <c r="S38" t="str">
        <f t="shared" si="6"/>
        <v>hyatt</v>
      </c>
      <c r="U38" s="44" t="s">
        <v>206</v>
      </c>
      <c r="V38" s="45">
        <v>16</v>
      </c>
      <c r="W38" s="45">
        <v>31</v>
      </c>
      <c r="X38" s="45">
        <v>65</v>
      </c>
      <c r="Y38" s="45">
        <v>1</v>
      </c>
      <c r="Z38" s="45">
        <v>36</v>
      </c>
      <c r="AA38" s="45">
        <v>16</v>
      </c>
      <c r="AB38" s="45">
        <v>700</v>
      </c>
    </row>
    <row r="39" spans="1:28" ht="15" thickBot="1" x14ac:dyDescent="0.4">
      <c r="A39" t="s">
        <v>190</v>
      </c>
      <c r="B39">
        <f>Hyatt!C18</f>
        <v>4</v>
      </c>
      <c r="C39">
        <f>Hyatt!D18</f>
        <v>4</v>
      </c>
      <c r="D39">
        <f>Hyatt!E18</f>
        <v>3</v>
      </c>
      <c r="E39">
        <f>Hyatt!F18</f>
        <v>5</v>
      </c>
      <c r="F39">
        <f>Hyatt!G18</f>
        <v>3</v>
      </c>
      <c r="G39">
        <f>Hyatt!H18</f>
        <v>4</v>
      </c>
      <c r="H39">
        <f>Hyatt!B18</f>
        <v>7</v>
      </c>
      <c r="J39">
        <f t="shared" si="7"/>
        <v>16</v>
      </c>
      <c r="K39">
        <f t="shared" si="1"/>
        <v>31</v>
      </c>
      <c r="L39">
        <f t="shared" si="2"/>
        <v>65</v>
      </c>
      <c r="M39">
        <f t="shared" si="3"/>
        <v>1</v>
      </c>
      <c r="N39">
        <f t="shared" si="4"/>
        <v>36</v>
      </c>
      <c r="O39">
        <f t="shared" si="5"/>
        <v>16</v>
      </c>
      <c r="P39">
        <f t="shared" si="8"/>
        <v>700</v>
      </c>
      <c r="Q39">
        <f t="shared" si="9"/>
        <v>704.4</v>
      </c>
      <c r="R39">
        <f t="shared" si="10"/>
        <v>-4.4000000000000004</v>
      </c>
      <c r="S39" t="str">
        <f t="shared" si="6"/>
        <v>hyatt</v>
      </c>
      <c r="U39" s="44" t="s">
        <v>207</v>
      </c>
      <c r="V39" s="45">
        <v>16</v>
      </c>
      <c r="W39" s="45">
        <v>31</v>
      </c>
      <c r="X39" s="45">
        <v>65</v>
      </c>
      <c r="Y39" s="45">
        <v>1</v>
      </c>
      <c r="Z39" s="45">
        <v>36</v>
      </c>
      <c r="AA39" s="45">
        <v>16</v>
      </c>
      <c r="AB39" s="45">
        <v>700</v>
      </c>
    </row>
    <row r="40" spans="1:28" ht="15" thickBot="1" x14ac:dyDescent="0.4">
      <c r="A40" t="s">
        <v>190</v>
      </c>
      <c r="B40">
        <f>Hyatt!C19</f>
        <v>4</v>
      </c>
      <c r="C40">
        <f>Hyatt!D19</f>
        <v>4</v>
      </c>
      <c r="D40">
        <f>Hyatt!E19</f>
        <v>4</v>
      </c>
      <c r="E40">
        <f>Hyatt!F19</f>
        <v>5</v>
      </c>
      <c r="F40">
        <f>Hyatt!G19</f>
        <v>3</v>
      </c>
      <c r="G40">
        <f>Hyatt!H19</f>
        <v>4</v>
      </c>
      <c r="H40">
        <f>Hyatt!B19</f>
        <v>7</v>
      </c>
      <c r="J40">
        <f t="shared" si="7"/>
        <v>16</v>
      </c>
      <c r="K40">
        <f t="shared" si="1"/>
        <v>31</v>
      </c>
      <c r="L40">
        <f t="shared" si="2"/>
        <v>32</v>
      </c>
      <c r="M40">
        <f t="shared" si="3"/>
        <v>1</v>
      </c>
      <c r="N40">
        <f t="shared" si="4"/>
        <v>36</v>
      </c>
      <c r="O40">
        <f t="shared" si="5"/>
        <v>16</v>
      </c>
      <c r="P40">
        <f t="shared" si="8"/>
        <v>700</v>
      </c>
      <c r="Q40">
        <f t="shared" si="9"/>
        <v>754.7</v>
      </c>
      <c r="R40">
        <f t="shared" si="10"/>
        <v>-54.7</v>
      </c>
      <c r="S40" t="str">
        <f t="shared" si="6"/>
        <v>hyatt</v>
      </c>
      <c r="U40" s="44" t="s">
        <v>208</v>
      </c>
      <c r="V40" s="45">
        <v>16</v>
      </c>
      <c r="W40" s="45">
        <v>31</v>
      </c>
      <c r="X40" s="45">
        <v>65</v>
      </c>
      <c r="Y40" s="45">
        <v>1</v>
      </c>
      <c r="Z40" s="45">
        <v>36</v>
      </c>
      <c r="AA40" s="45">
        <v>16</v>
      </c>
      <c r="AB40" s="45">
        <v>700</v>
      </c>
    </row>
    <row r="41" spans="1:28" ht="15" thickBot="1" x14ac:dyDescent="0.4">
      <c r="A41" t="s">
        <v>190</v>
      </c>
      <c r="B41">
        <f>Hyatt!C20</f>
        <v>4</v>
      </c>
      <c r="C41">
        <f>Hyatt!D20</f>
        <v>4</v>
      </c>
      <c r="D41">
        <f>Hyatt!E20</f>
        <v>4</v>
      </c>
      <c r="E41">
        <f>Hyatt!F20</f>
        <v>5</v>
      </c>
      <c r="F41">
        <f>Hyatt!G20</f>
        <v>4</v>
      </c>
      <c r="G41">
        <f>Hyatt!H20</f>
        <v>5</v>
      </c>
      <c r="H41">
        <f>Hyatt!B20</f>
        <v>7</v>
      </c>
      <c r="J41">
        <f t="shared" si="7"/>
        <v>16</v>
      </c>
      <c r="K41">
        <f t="shared" si="1"/>
        <v>31</v>
      </c>
      <c r="L41">
        <f t="shared" si="2"/>
        <v>32</v>
      </c>
      <c r="M41">
        <f t="shared" si="3"/>
        <v>1</v>
      </c>
      <c r="N41">
        <f t="shared" si="4"/>
        <v>8</v>
      </c>
      <c r="O41">
        <f t="shared" si="5"/>
        <v>1</v>
      </c>
      <c r="P41">
        <f t="shared" si="8"/>
        <v>700</v>
      </c>
      <c r="Q41">
        <f t="shared" si="9"/>
        <v>805</v>
      </c>
      <c r="R41">
        <f t="shared" si="10"/>
        <v>-105</v>
      </c>
      <c r="S41" t="str">
        <f t="shared" si="6"/>
        <v>hyatt</v>
      </c>
      <c r="U41" s="44" t="s">
        <v>209</v>
      </c>
      <c r="V41" s="45">
        <v>16</v>
      </c>
      <c r="W41" s="45">
        <v>31</v>
      </c>
      <c r="X41" s="45">
        <v>65</v>
      </c>
      <c r="Y41" s="45">
        <v>1</v>
      </c>
      <c r="Z41" s="45">
        <v>36</v>
      </c>
      <c r="AA41" s="45">
        <v>16</v>
      </c>
      <c r="AB41" s="45">
        <v>700</v>
      </c>
    </row>
    <row r="42" spans="1:28" ht="15" thickBot="1" x14ac:dyDescent="0.4">
      <c r="A42" t="s">
        <v>190</v>
      </c>
      <c r="B42">
        <f>Hyatt!C21</f>
        <v>4</v>
      </c>
      <c r="C42">
        <f>Hyatt!D21</f>
        <v>4</v>
      </c>
      <c r="D42">
        <f>Hyatt!E21</f>
        <v>4</v>
      </c>
      <c r="E42">
        <f>Hyatt!F21</f>
        <v>5</v>
      </c>
      <c r="F42">
        <f>Hyatt!G21</f>
        <v>4</v>
      </c>
      <c r="G42">
        <f>Hyatt!H21</f>
        <v>5</v>
      </c>
      <c r="H42">
        <f>Hyatt!B21</f>
        <v>7</v>
      </c>
      <c r="J42">
        <f t="shared" si="7"/>
        <v>16</v>
      </c>
      <c r="K42">
        <f t="shared" si="1"/>
        <v>31</v>
      </c>
      <c r="L42">
        <f t="shared" si="2"/>
        <v>32</v>
      </c>
      <c r="M42">
        <f t="shared" si="3"/>
        <v>1</v>
      </c>
      <c r="N42">
        <f t="shared" si="4"/>
        <v>8</v>
      </c>
      <c r="O42">
        <f t="shared" si="5"/>
        <v>1</v>
      </c>
      <c r="P42">
        <f t="shared" si="8"/>
        <v>700</v>
      </c>
      <c r="Q42">
        <f t="shared" si="9"/>
        <v>805</v>
      </c>
      <c r="R42">
        <f t="shared" si="10"/>
        <v>-105</v>
      </c>
      <c r="S42" t="str">
        <f t="shared" si="6"/>
        <v>hyatt</v>
      </c>
      <c r="U42" s="44" t="s">
        <v>210</v>
      </c>
      <c r="V42" s="45">
        <v>16</v>
      </c>
      <c r="W42" s="45">
        <v>31</v>
      </c>
      <c r="X42" s="45">
        <v>65</v>
      </c>
      <c r="Y42" s="45">
        <v>1</v>
      </c>
      <c r="Z42" s="45">
        <v>36</v>
      </c>
      <c r="AA42" s="45">
        <v>16</v>
      </c>
      <c r="AB42" s="45">
        <v>700</v>
      </c>
    </row>
    <row r="43" spans="1:28" ht="15" thickBot="1" x14ac:dyDescent="0.4">
      <c r="A43" t="s">
        <v>191</v>
      </c>
      <c r="B43">
        <f>Hilton!C2</f>
        <v>3</v>
      </c>
      <c r="C43">
        <f>Hilton!D2</f>
        <v>2</v>
      </c>
      <c r="D43">
        <f>Hilton!E2</f>
        <v>3</v>
      </c>
      <c r="E43">
        <f>Hilton!F2</f>
        <v>4</v>
      </c>
      <c r="F43">
        <f>Hilton!G2</f>
        <v>1</v>
      </c>
      <c r="G43">
        <f>Hilton!H2</f>
        <v>3</v>
      </c>
      <c r="H43">
        <f>Hilton!B2</f>
        <v>5</v>
      </c>
      <c r="J43">
        <f t="shared" si="7"/>
        <v>68</v>
      </c>
      <c r="K43">
        <f t="shared" si="1"/>
        <v>93</v>
      </c>
      <c r="L43">
        <f t="shared" si="2"/>
        <v>65</v>
      </c>
      <c r="M43">
        <f t="shared" si="3"/>
        <v>57</v>
      </c>
      <c r="N43">
        <f t="shared" si="4"/>
        <v>94</v>
      </c>
      <c r="O43">
        <f t="shared" si="5"/>
        <v>72</v>
      </c>
      <c r="P43">
        <f t="shared" si="8"/>
        <v>500</v>
      </c>
      <c r="Q43">
        <f t="shared" si="9"/>
        <v>553.4</v>
      </c>
      <c r="R43">
        <f t="shared" si="10"/>
        <v>-53.4</v>
      </c>
      <c r="S43" t="str">
        <f t="shared" si="6"/>
        <v>hilton</v>
      </c>
      <c r="U43" s="44" t="s">
        <v>211</v>
      </c>
      <c r="V43" s="45">
        <v>16</v>
      </c>
      <c r="W43" s="45">
        <v>31</v>
      </c>
      <c r="X43" s="45">
        <v>65</v>
      </c>
      <c r="Y43" s="45">
        <v>1</v>
      </c>
      <c r="Z43" s="45">
        <v>36</v>
      </c>
      <c r="AA43" s="45">
        <v>16</v>
      </c>
      <c r="AB43" s="45">
        <v>700</v>
      </c>
    </row>
    <row r="44" spans="1:28" ht="15" thickBot="1" x14ac:dyDescent="0.4">
      <c r="A44" t="s">
        <v>191</v>
      </c>
      <c r="B44">
        <f>Hilton!C3</f>
        <v>3</v>
      </c>
      <c r="C44">
        <f>Hilton!D3</f>
        <v>2</v>
      </c>
      <c r="D44">
        <f>Hilton!E3</f>
        <v>3</v>
      </c>
      <c r="E44">
        <f>Hilton!F3</f>
        <v>4</v>
      </c>
      <c r="F44">
        <f>Hilton!G3</f>
        <v>1</v>
      </c>
      <c r="G44">
        <f>Hilton!H3</f>
        <v>3</v>
      </c>
      <c r="H44">
        <f>Hilton!B3</f>
        <v>5</v>
      </c>
      <c r="J44">
        <f t="shared" si="7"/>
        <v>68</v>
      </c>
      <c r="K44">
        <f t="shared" si="1"/>
        <v>93</v>
      </c>
      <c r="L44">
        <f t="shared" si="2"/>
        <v>65</v>
      </c>
      <c r="M44">
        <f t="shared" si="3"/>
        <v>57</v>
      </c>
      <c r="N44">
        <f t="shared" si="4"/>
        <v>94</v>
      </c>
      <c r="O44">
        <f t="shared" si="5"/>
        <v>72</v>
      </c>
      <c r="P44">
        <f t="shared" si="8"/>
        <v>500</v>
      </c>
      <c r="Q44">
        <f t="shared" si="9"/>
        <v>553.4</v>
      </c>
      <c r="R44">
        <f t="shared" si="10"/>
        <v>-53.4</v>
      </c>
      <c r="S44" t="str">
        <f t="shared" si="6"/>
        <v>hilton</v>
      </c>
      <c r="U44" s="44" t="s">
        <v>212</v>
      </c>
      <c r="V44" s="45">
        <v>16</v>
      </c>
      <c r="W44" s="45">
        <v>31</v>
      </c>
      <c r="X44" s="45">
        <v>65</v>
      </c>
      <c r="Y44" s="45">
        <v>1</v>
      </c>
      <c r="Z44" s="45">
        <v>36</v>
      </c>
      <c r="AA44" s="45">
        <v>16</v>
      </c>
      <c r="AB44" s="45">
        <v>700</v>
      </c>
    </row>
    <row r="45" spans="1:28" ht="15" thickBot="1" x14ac:dyDescent="0.4">
      <c r="A45" t="s">
        <v>191</v>
      </c>
      <c r="B45">
        <f>Hilton!C4</f>
        <v>3</v>
      </c>
      <c r="C45">
        <f>Hilton!D4</f>
        <v>2</v>
      </c>
      <c r="D45">
        <f>Hilton!E4</f>
        <v>3</v>
      </c>
      <c r="E45">
        <f>Hilton!F4</f>
        <v>4</v>
      </c>
      <c r="F45">
        <f>Hilton!G4</f>
        <v>1</v>
      </c>
      <c r="G45">
        <f>Hilton!H4</f>
        <v>3</v>
      </c>
      <c r="H45">
        <f>Hilton!B4</f>
        <v>5</v>
      </c>
      <c r="J45">
        <f t="shared" si="7"/>
        <v>68</v>
      </c>
      <c r="K45">
        <f t="shared" si="1"/>
        <v>93</v>
      </c>
      <c r="L45">
        <f t="shared" si="2"/>
        <v>65</v>
      </c>
      <c r="M45">
        <f t="shared" si="3"/>
        <v>57</v>
      </c>
      <c r="N45">
        <f t="shared" si="4"/>
        <v>94</v>
      </c>
      <c r="O45">
        <f t="shared" si="5"/>
        <v>72</v>
      </c>
      <c r="P45">
        <f t="shared" si="8"/>
        <v>500</v>
      </c>
      <c r="Q45">
        <f t="shared" si="9"/>
        <v>553.4</v>
      </c>
      <c r="R45">
        <f t="shared" si="10"/>
        <v>-53.4</v>
      </c>
      <c r="S45" t="str">
        <f t="shared" si="6"/>
        <v>hilton</v>
      </c>
      <c r="U45" s="44" t="s">
        <v>213</v>
      </c>
      <c r="V45" s="45">
        <v>16</v>
      </c>
      <c r="W45" s="45">
        <v>31</v>
      </c>
      <c r="X45" s="45">
        <v>32</v>
      </c>
      <c r="Y45" s="45">
        <v>1</v>
      </c>
      <c r="Z45" s="45">
        <v>36</v>
      </c>
      <c r="AA45" s="45">
        <v>16</v>
      </c>
      <c r="AB45" s="45">
        <v>700</v>
      </c>
    </row>
    <row r="46" spans="1:28" ht="15" thickBot="1" x14ac:dyDescent="0.4">
      <c r="A46" t="s">
        <v>191</v>
      </c>
      <c r="B46">
        <f>Hilton!C5</f>
        <v>3</v>
      </c>
      <c r="C46">
        <f>Hilton!D5</f>
        <v>3</v>
      </c>
      <c r="D46">
        <f>Hilton!E5</f>
        <v>3</v>
      </c>
      <c r="E46">
        <f>Hilton!F5</f>
        <v>4</v>
      </c>
      <c r="F46">
        <f>Hilton!G5</f>
        <v>1</v>
      </c>
      <c r="G46">
        <f>Hilton!H5</f>
        <v>3</v>
      </c>
      <c r="H46">
        <f>Hilton!B5</f>
        <v>6</v>
      </c>
      <c r="J46">
        <f t="shared" si="7"/>
        <v>68</v>
      </c>
      <c r="K46">
        <f t="shared" si="1"/>
        <v>71</v>
      </c>
      <c r="L46">
        <f t="shared" si="2"/>
        <v>65</v>
      </c>
      <c r="M46">
        <f t="shared" si="3"/>
        <v>57</v>
      </c>
      <c r="N46">
        <f t="shared" si="4"/>
        <v>94</v>
      </c>
      <c r="O46">
        <f t="shared" si="5"/>
        <v>72</v>
      </c>
      <c r="P46">
        <f t="shared" si="8"/>
        <v>600</v>
      </c>
      <c r="Q46">
        <f t="shared" si="9"/>
        <v>553.4</v>
      </c>
      <c r="R46">
        <f t="shared" si="10"/>
        <v>46.6</v>
      </c>
      <c r="S46" t="str">
        <f t="shared" si="6"/>
        <v>hilton</v>
      </c>
      <c r="U46" s="44" t="s">
        <v>214</v>
      </c>
      <c r="V46" s="45">
        <v>16</v>
      </c>
      <c r="W46" s="45">
        <v>31</v>
      </c>
      <c r="X46" s="45">
        <v>32</v>
      </c>
      <c r="Y46" s="45">
        <v>1</v>
      </c>
      <c r="Z46" s="45">
        <v>8</v>
      </c>
      <c r="AA46" s="45">
        <v>1</v>
      </c>
      <c r="AB46" s="45">
        <v>700</v>
      </c>
    </row>
    <row r="47" spans="1:28" ht="15" thickBot="1" x14ac:dyDescent="0.4">
      <c r="A47" t="s">
        <v>191</v>
      </c>
      <c r="B47">
        <f>Hilton!C6</f>
        <v>3</v>
      </c>
      <c r="C47">
        <f>Hilton!D6</f>
        <v>3</v>
      </c>
      <c r="D47">
        <f>Hilton!E6</f>
        <v>3</v>
      </c>
      <c r="E47">
        <f>Hilton!F6</f>
        <v>4</v>
      </c>
      <c r="F47">
        <f>Hilton!G6</f>
        <v>1</v>
      </c>
      <c r="G47">
        <f>Hilton!H6</f>
        <v>4</v>
      </c>
      <c r="H47">
        <f>Hilton!B6</f>
        <v>6</v>
      </c>
      <c r="J47">
        <f t="shared" si="7"/>
        <v>68</v>
      </c>
      <c r="K47">
        <f t="shared" si="1"/>
        <v>71</v>
      </c>
      <c r="L47">
        <f t="shared" si="2"/>
        <v>65</v>
      </c>
      <c r="M47">
        <f t="shared" si="3"/>
        <v>57</v>
      </c>
      <c r="N47">
        <f t="shared" si="4"/>
        <v>94</v>
      </c>
      <c r="O47">
        <f t="shared" si="5"/>
        <v>16</v>
      </c>
      <c r="P47">
        <f t="shared" si="8"/>
        <v>600</v>
      </c>
      <c r="Q47">
        <f t="shared" si="9"/>
        <v>603.79999999999995</v>
      </c>
      <c r="R47">
        <f t="shared" si="10"/>
        <v>-3.8</v>
      </c>
      <c r="S47" t="str">
        <f t="shared" si="6"/>
        <v>hilton</v>
      </c>
      <c r="U47" s="44" t="s">
        <v>215</v>
      </c>
      <c r="V47" s="45">
        <v>16</v>
      </c>
      <c r="W47" s="45">
        <v>31</v>
      </c>
      <c r="X47" s="45">
        <v>32</v>
      </c>
      <c r="Y47" s="45">
        <v>1</v>
      </c>
      <c r="Z47" s="45">
        <v>8</v>
      </c>
      <c r="AA47" s="45">
        <v>1</v>
      </c>
      <c r="AB47" s="45">
        <v>700</v>
      </c>
    </row>
    <row r="48" spans="1:28" ht="15" thickBot="1" x14ac:dyDescent="0.4">
      <c r="A48" t="s">
        <v>191</v>
      </c>
      <c r="B48">
        <f>Hilton!C7</f>
        <v>3</v>
      </c>
      <c r="C48">
        <f>Hilton!D7</f>
        <v>3</v>
      </c>
      <c r="D48">
        <f>Hilton!E7</f>
        <v>4</v>
      </c>
      <c r="E48">
        <f>Hilton!F7</f>
        <v>5</v>
      </c>
      <c r="F48">
        <f>Hilton!G7</f>
        <v>1</v>
      </c>
      <c r="G48">
        <f>Hilton!H7</f>
        <v>4</v>
      </c>
      <c r="H48">
        <f>Hilton!B7</f>
        <v>6</v>
      </c>
      <c r="J48">
        <f t="shared" si="7"/>
        <v>68</v>
      </c>
      <c r="K48">
        <f t="shared" si="1"/>
        <v>71</v>
      </c>
      <c r="L48">
        <f t="shared" si="2"/>
        <v>32</v>
      </c>
      <c r="M48">
        <f t="shared" si="3"/>
        <v>1</v>
      </c>
      <c r="N48">
        <f t="shared" si="4"/>
        <v>94</v>
      </c>
      <c r="O48">
        <f t="shared" si="5"/>
        <v>16</v>
      </c>
      <c r="P48">
        <f t="shared" si="8"/>
        <v>600</v>
      </c>
      <c r="Q48">
        <f t="shared" si="9"/>
        <v>654.1</v>
      </c>
      <c r="R48">
        <f t="shared" si="10"/>
        <v>-54.1</v>
      </c>
      <c r="S48" t="str">
        <f t="shared" si="6"/>
        <v>hilton</v>
      </c>
      <c r="U48" s="44" t="s">
        <v>216</v>
      </c>
      <c r="V48" s="45">
        <v>68</v>
      </c>
      <c r="W48" s="45">
        <v>93</v>
      </c>
      <c r="X48" s="45">
        <v>65</v>
      </c>
      <c r="Y48" s="45">
        <v>57</v>
      </c>
      <c r="Z48" s="45">
        <v>94</v>
      </c>
      <c r="AA48" s="45">
        <v>72</v>
      </c>
      <c r="AB48" s="45">
        <v>500</v>
      </c>
    </row>
    <row r="49" spans="1:28" ht="15" thickBot="1" x14ac:dyDescent="0.4">
      <c r="A49" t="s">
        <v>191</v>
      </c>
      <c r="B49">
        <f>Hilton!C8</f>
        <v>3</v>
      </c>
      <c r="C49">
        <f>Hilton!D8</f>
        <v>3</v>
      </c>
      <c r="D49">
        <f>Hilton!E8</f>
        <v>4</v>
      </c>
      <c r="E49">
        <f>Hilton!F8</f>
        <v>5</v>
      </c>
      <c r="F49">
        <f>Hilton!G8</f>
        <v>2</v>
      </c>
      <c r="G49">
        <f>Hilton!H8</f>
        <v>4</v>
      </c>
      <c r="H49">
        <f>Hilton!B8</f>
        <v>6</v>
      </c>
      <c r="J49">
        <f t="shared" si="7"/>
        <v>68</v>
      </c>
      <c r="K49">
        <f t="shared" si="1"/>
        <v>71</v>
      </c>
      <c r="L49">
        <f t="shared" si="2"/>
        <v>32</v>
      </c>
      <c r="M49">
        <f t="shared" si="3"/>
        <v>1</v>
      </c>
      <c r="N49">
        <f t="shared" si="4"/>
        <v>78</v>
      </c>
      <c r="O49">
        <f t="shared" si="5"/>
        <v>16</v>
      </c>
      <c r="P49">
        <f t="shared" si="8"/>
        <v>600</v>
      </c>
      <c r="Q49">
        <f t="shared" si="9"/>
        <v>654.1</v>
      </c>
      <c r="R49">
        <f t="shared" si="10"/>
        <v>-54.1</v>
      </c>
      <c r="S49" t="str">
        <f t="shared" si="6"/>
        <v>hilton</v>
      </c>
      <c r="U49" s="44" t="s">
        <v>217</v>
      </c>
      <c r="V49" s="45">
        <v>68</v>
      </c>
      <c r="W49" s="45">
        <v>93</v>
      </c>
      <c r="X49" s="45">
        <v>65</v>
      </c>
      <c r="Y49" s="45">
        <v>57</v>
      </c>
      <c r="Z49" s="45">
        <v>94</v>
      </c>
      <c r="AA49" s="45">
        <v>72</v>
      </c>
      <c r="AB49" s="45">
        <v>500</v>
      </c>
    </row>
    <row r="50" spans="1:28" ht="15" thickBot="1" x14ac:dyDescent="0.4">
      <c r="A50" t="s">
        <v>191</v>
      </c>
      <c r="B50">
        <f>Hilton!C9</f>
        <v>3</v>
      </c>
      <c r="C50">
        <f>Hilton!D9</f>
        <v>3</v>
      </c>
      <c r="D50">
        <f>Hilton!E9</f>
        <v>4</v>
      </c>
      <c r="E50">
        <f>Hilton!F9</f>
        <v>5</v>
      </c>
      <c r="F50">
        <f>Hilton!G9</f>
        <v>2</v>
      </c>
      <c r="G50">
        <f>Hilton!H9</f>
        <v>4</v>
      </c>
      <c r="H50">
        <f>Hilton!B9</f>
        <v>7</v>
      </c>
      <c r="J50">
        <f t="shared" si="7"/>
        <v>68</v>
      </c>
      <c r="K50">
        <f t="shared" si="1"/>
        <v>71</v>
      </c>
      <c r="L50">
        <f t="shared" si="2"/>
        <v>32</v>
      </c>
      <c r="M50">
        <f t="shared" si="3"/>
        <v>1</v>
      </c>
      <c r="N50">
        <f t="shared" si="4"/>
        <v>78</v>
      </c>
      <c r="O50">
        <f t="shared" si="5"/>
        <v>16</v>
      </c>
      <c r="P50">
        <f t="shared" si="8"/>
        <v>700</v>
      </c>
      <c r="Q50">
        <f t="shared" si="9"/>
        <v>654.1</v>
      </c>
      <c r="R50">
        <f t="shared" si="10"/>
        <v>45.9</v>
      </c>
      <c r="S50" t="str">
        <f t="shared" si="6"/>
        <v>hilton</v>
      </c>
      <c r="U50" s="44" t="s">
        <v>218</v>
      </c>
      <c r="V50" s="45">
        <v>68</v>
      </c>
      <c r="W50" s="45">
        <v>93</v>
      </c>
      <c r="X50" s="45">
        <v>65</v>
      </c>
      <c r="Y50" s="45">
        <v>57</v>
      </c>
      <c r="Z50" s="45">
        <v>94</v>
      </c>
      <c r="AA50" s="45">
        <v>72</v>
      </c>
      <c r="AB50" s="45">
        <v>500</v>
      </c>
    </row>
    <row r="51" spans="1:28" ht="15" thickBot="1" x14ac:dyDescent="0.4">
      <c r="A51" t="s">
        <v>191</v>
      </c>
      <c r="B51">
        <f>Hilton!C10</f>
        <v>3</v>
      </c>
      <c r="C51">
        <f>Hilton!D10</f>
        <v>4</v>
      </c>
      <c r="D51">
        <f>Hilton!E10</f>
        <v>4</v>
      </c>
      <c r="E51">
        <f>Hilton!F10</f>
        <v>5</v>
      </c>
      <c r="F51">
        <f>Hilton!G10</f>
        <v>2</v>
      </c>
      <c r="G51">
        <f>Hilton!H10</f>
        <v>4</v>
      </c>
      <c r="H51">
        <f>Hilton!B10</f>
        <v>7</v>
      </c>
      <c r="J51">
        <f t="shared" si="7"/>
        <v>68</v>
      </c>
      <c r="K51">
        <f t="shared" si="1"/>
        <v>31</v>
      </c>
      <c r="L51">
        <f t="shared" si="2"/>
        <v>32</v>
      </c>
      <c r="M51">
        <f t="shared" si="3"/>
        <v>1</v>
      </c>
      <c r="N51">
        <f t="shared" si="4"/>
        <v>78</v>
      </c>
      <c r="O51">
        <f t="shared" si="5"/>
        <v>16</v>
      </c>
      <c r="P51">
        <f t="shared" si="8"/>
        <v>700</v>
      </c>
      <c r="Q51">
        <f t="shared" si="9"/>
        <v>754.7</v>
      </c>
      <c r="R51">
        <f t="shared" si="10"/>
        <v>-54.7</v>
      </c>
      <c r="S51" t="str">
        <f t="shared" si="6"/>
        <v>hilton</v>
      </c>
      <c r="U51" s="44" t="s">
        <v>219</v>
      </c>
      <c r="V51" s="45">
        <v>68</v>
      </c>
      <c r="W51" s="45">
        <v>71</v>
      </c>
      <c r="X51" s="45">
        <v>65</v>
      </c>
      <c r="Y51" s="45">
        <v>57</v>
      </c>
      <c r="Z51" s="45">
        <v>94</v>
      </c>
      <c r="AA51" s="45">
        <v>72</v>
      </c>
      <c r="AB51" s="45">
        <v>600</v>
      </c>
    </row>
    <row r="52" spans="1:28" ht="15" thickBot="1" x14ac:dyDescent="0.4">
      <c r="A52" t="s">
        <v>191</v>
      </c>
      <c r="B52">
        <f>Hilton!C11</f>
        <v>3</v>
      </c>
      <c r="C52">
        <f>Hilton!D11</f>
        <v>4</v>
      </c>
      <c r="D52">
        <f>Hilton!E11</f>
        <v>4</v>
      </c>
      <c r="E52">
        <f>Hilton!F11</f>
        <v>5</v>
      </c>
      <c r="F52">
        <f>Hilton!G11</f>
        <v>2</v>
      </c>
      <c r="G52">
        <f>Hilton!H11</f>
        <v>4</v>
      </c>
      <c r="H52">
        <f>Hilton!B11</f>
        <v>7</v>
      </c>
      <c r="J52">
        <f t="shared" si="7"/>
        <v>68</v>
      </c>
      <c r="K52">
        <f t="shared" si="1"/>
        <v>31</v>
      </c>
      <c r="L52">
        <f t="shared" si="2"/>
        <v>32</v>
      </c>
      <c r="M52">
        <f t="shared" si="3"/>
        <v>1</v>
      </c>
      <c r="N52">
        <f t="shared" si="4"/>
        <v>78</v>
      </c>
      <c r="O52">
        <f t="shared" si="5"/>
        <v>16</v>
      </c>
      <c r="P52">
        <f t="shared" si="8"/>
        <v>700</v>
      </c>
      <c r="Q52">
        <f t="shared" si="9"/>
        <v>754.7</v>
      </c>
      <c r="R52">
        <f t="shared" si="10"/>
        <v>-54.7</v>
      </c>
      <c r="S52" t="str">
        <f t="shared" si="6"/>
        <v>hilton</v>
      </c>
      <c r="U52" s="44" t="s">
        <v>220</v>
      </c>
      <c r="V52" s="45">
        <v>68</v>
      </c>
      <c r="W52" s="45">
        <v>71</v>
      </c>
      <c r="X52" s="45">
        <v>65</v>
      </c>
      <c r="Y52" s="45">
        <v>57</v>
      </c>
      <c r="Z52" s="45">
        <v>94</v>
      </c>
      <c r="AA52" s="45">
        <v>16</v>
      </c>
      <c r="AB52" s="45">
        <v>600</v>
      </c>
    </row>
    <row r="53" spans="1:28" ht="15" thickBot="1" x14ac:dyDescent="0.4">
      <c r="A53" t="s">
        <v>191</v>
      </c>
      <c r="B53">
        <f>Hilton!C12</f>
        <v>3</v>
      </c>
      <c r="C53">
        <f>Hilton!D12</f>
        <v>4</v>
      </c>
      <c r="D53">
        <f>Hilton!E12</f>
        <v>4</v>
      </c>
      <c r="E53">
        <f>Hilton!F12</f>
        <v>5</v>
      </c>
      <c r="F53">
        <f>Hilton!G12</f>
        <v>3</v>
      </c>
      <c r="G53">
        <f>Hilton!H12</f>
        <v>5</v>
      </c>
      <c r="H53">
        <f>Hilton!B12</f>
        <v>8</v>
      </c>
      <c r="J53">
        <f t="shared" si="7"/>
        <v>68</v>
      </c>
      <c r="K53">
        <f t="shared" si="1"/>
        <v>31</v>
      </c>
      <c r="L53">
        <f t="shared" si="2"/>
        <v>32</v>
      </c>
      <c r="M53">
        <f t="shared" si="3"/>
        <v>1</v>
      </c>
      <c r="N53">
        <f t="shared" si="4"/>
        <v>36</v>
      </c>
      <c r="O53">
        <f t="shared" si="5"/>
        <v>1</v>
      </c>
      <c r="P53">
        <f t="shared" si="8"/>
        <v>800</v>
      </c>
      <c r="Q53">
        <f t="shared" si="9"/>
        <v>754.7</v>
      </c>
      <c r="R53">
        <f t="shared" si="10"/>
        <v>45.3</v>
      </c>
      <c r="S53" t="str">
        <f t="shared" si="6"/>
        <v>hilton</v>
      </c>
      <c r="U53" s="44" t="s">
        <v>221</v>
      </c>
      <c r="V53" s="45">
        <v>68</v>
      </c>
      <c r="W53" s="45">
        <v>71</v>
      </c>
      <c r="X53" s="45">
        <v>32</v>
      </c>
      <c r="Y53" s="45">
        <v>1</v>
      </c>
      <c r="Z53" s="45">
        <v>94</v>
      </c>
      <c r="AA53" s="45">
        <v>16</v>
      </c>
      <c r="AB53" s="45">
        <v>600</v>
      </c>
    </row>
    <row r="54" spans="1:28" ht="15" thickBot="1" x14ac:dyDescent="0.4">
      <c r="A54" t="s">
        <v>191</v>
      </c>
      <c r="B54">
        <f>Hilton!C13</f>
        <v>3</v>
      </c>
      <c r="C54">
        <f>Hilton!D13</f>
        <v>4</v>
      </c>
      <c r="D54">
        <f>Hilton!E13</f>
        <v>4</v>
      </c>
      <c r="E54">
        <f>Hilton!F13</f>
        <v>5</v>
      </c>
      <c r="F54">
        <f>Hilton!G13</f>
        <v>3</v>
      </c>
      <c r="G54">
        <f>Hilton!H13</f>
        <v>5</v>
      </c>
      <c r="H54">
        <f>Hilton!B13</f>
        <v>8</v>
      </c>
      <c r="J54">
        <f t="shared" si="7"/>
        <v>68</v>
      </c>
      <c r="K54">
        <f t="shared" si="1"/>
        <v>31</v>
      </c>
      <c r="L54">
        <f t="shared" si="2"/>
        <v>32</v>
      </c>
      <c r="M54">
        <f t="shared" si="3"/>
        <v>1</v>
      </c>
      <c r="N54">
        <f t="shared" si="4"/>
        <v>36</v>
      </c>
      <c r="O54">
        <f t="shared" si="5"/>
        <v>1</v>
      </c>
      <c r="P54">
        <f t="shared" si="8"/>
        <v>800</v>
      </c>
      <c r="Q54">
        <f t="shared" si="9"/>
        <v>754.7</v>
      </c>
      <c r="R54">
        <f t="shared" si="10"/>
        <v>45.3</v>
      </c>
      <c r="S54" t="str">
        <f t="shared" si="6"/>
        <v>hilton</v>
      </c>
      <c r="U54" s="44" t="s">
        <v>222</v>
      </c>
      <c r="V54" s="45">
        <v>68</v>
      </c>
      <c r="W54" s="45">
        <v>71</v>
      </c>
      <c r="X54" s="45">
        <v>32</v>
      </c>
      <c r="Y54" s="45">
        <v>1</v>
      </c>
      <c r="Z54" s="45">
        <v>78</v>
      </c>
      <c r="AA54" s="45">
        <v>16</v>
      </c>
      <c r="AB54" s="45">
        <v>600</v>
      </c>
    </row>
    <row r="55" spans="1:28" ht="15" thickBot="1" x14ac:dyDescent="0.4">
      <c r="A55" t="s">
        <v>191</v>
      </c>
      <c r="B55">
        <f>Hilton!C14</f>
        <v>3</v>
      </c>
      <c r="C55">
        <f>Hilton!D14</f>
        <v>4</v>
      </c>
      <c r="D55">
        <f>Hilton!E14</f>
        <v>4</v>
      </c>
      <c r="E55">
        <f>Hilton!F14</f>
        <v>5</v>
      </c>
      <c r="F55">
        <f>Hilton!G14</f>
        <v>3</v>
      </c>
      <c r="G55">
        <f>Hilton!H14</f>
        <v>5</v>
      </c>
      <c r="H55">
        <f>Hilton!B14</f>
        <v>8</v>
      </c>
      <c r="J55">
        <f t="shared" si="7"/>
        <v>68</v>
      </c>
      <c r="K55">
        <f t="shared" si="1"/>
        <v>31</v>
      </c>
      <c r="L55">
        <f t="shared" si="2"/>
        <v>32</v>
      </c>
      <c r="M55">
        <f t="shared" si="3"/>
        <v>1</v>
      </c>
      <c r="N55">
        <f t="shared" si="4"/>
        <v>36</v>
      </c>
      <c r="O55">
        <f t="shared" si="5"/>
        <v>1</v>
      </c>
      <c r="P55">
        <f t="shared" si="8"/>
        <v>800</v>
      </c>
      <c r="Q55">
        <f t="shared" si="9"/>
        <v>754.7</v>
      </c>
      <c r="R55">
        <f t="shared" si="10"/>
        <v>45.3</v>
      </c>
      <c r="S55" t="str">
        <f t="shared" si="6"/>
        <v>hilton</v>
      </c>
      <c r="U55" s="44" t="s">
        <v>223</v>
      </c>
      <c r="V55" s="45">
        <v>68</v>
      </c>
      <c r="W55" s="45">
        <v>71</v>
      </c>
      <c r="X55" s="45">
        <v>32</v>
      </c>
      <c r="Y55" s="45">
        <v>1</v>
      </c>
      <c r="Z55" s="45">
        <v>78</v>
      </c>
      <c r="AA55" s="45">
        <v>16</v>
      </c>
      <c r="AB55" s="45">
        <v>700</v>
      </c>
    </row>
    <row r="56" spans="1:28" ht="15" thickBot="1" x14ac:dyDescent="0.4">
      <c r="A56" t="s">
        <v>191</v>
      </c>
      <c r="B56">
        <f>Hilton!C15</f>
        <v>3</v>
      </c>
      <c r="C56">
        <f>Hilton!D15</f>
        <v>4</v>
      </c>
      <c r="D56">
        <f>Hilton!E15</f>
        <v>4</v>
      </c>
      <c r="E56">
        <f>Hilton!F15</f>
        <v>5</v>
      </c>
      <c r="F56">
        <f>Hilton!G15</f>
        <v>3</v>
      </c>
      <c r="G56">
        <f>Hilton!H15</f>
        <v>5</v>
      </c>
      <c r="H56">
        <f>Hilton!B15</f>
        <v>8</v>
      </c>
      <c r="J56">
        <f t="shared" si="7"/>
        <v>68</v>
      </c>
      <c r="K56">
        <f t="shared" si="1"/>
        <v>31</v>
      </c>
      <c r="L56">
        <f t="shared" si="2"/>
        <v>32</v>
      </c>
      <c r="M56">
        <f t="shared" si="3"/>
        <v>1</v>
      </c>
      <c r="N56">
        <f t="shared" si="4"/>
        <v>36</v>
      </c>
      <c r="O56">
        <f t="shared" si="5"/>
        <v>1</v>
      </c>
      <c r="P56">
        <f t="shared" si="8"/>
        <v>800</v>
      </c>
      <c r="Q56">
        <f t="shared" si="9"/>
        <v>754.7</v>
      </c>
      <c r="R56">
        <f t="shared" si="10"/>
        <v>45.3</v>
      </c>
      <c r="S56" t="str">
        <f t="shared" si="6"/>
        <v>hilton</v>
      </c>
      <c r="U56" s="44" t="s">
        <v>224</v>
      </c>
      <c r="V56" s="45">
        <v>68</v>
      </c>
      <c r="W56" s="45">
        <v>31</v>
      </c>
      <c r="X56" s="45">
        <v>32</v>
      </c>
      <c r="Y56" s="45">
        <v>1</v>
      </c>
      <c r="Z56" s="45">
        <v>78</v>
      </c>
      <c r="AA56" s="45">
        <v>16</v>
      </c>
      <c r="AB56" s="45">
        <v>700</v>
      </c>
    </row>
    <row r="57" spans="1:28" ht="15" thickBot="1" x14ac:dyDescent="0.4">
      <c r="A57" t="s">
        <v>191</v>
      </c>
      <c r="B57">
        <f>Hilton!C16</f>
        <v>3</v>
      </c>
      <c r="C57">
        <f>Hilton!D16</f>
        <v>4</v>
      </c>
      <c r="D57">
        <f>Hilton!E16</f>
        <v>4</v>
      </c>
      <c r="E57">
        <f>Hilton!F16</f>
        <v>5</v>
      </c>
      <c r="F57">
        <f>Hilton!G16</f>
        <v>3</v>
      </c>
      <c r="G57">
        <f>Hilton!H16</f>
        <v>5</v>
      </c>
      <c r="H57">
        <f>Hilton!B16</f>
        <v>8</v>
      </c>
      <c r="J57">
        <f t="shared" si="7"/>
        <v>68</v>
      </c>
      <c r="K57">
        <f t="shared" si="1"/>
        <v>31</v>
      </c>
      <c r="L57">
        <f t="shared" si="2"/>
        <v>32</v>
      </c>
      <c r="M57">
        <f t="shared" si="3"/>
        <v>1</v>
      </c>
      <c r="N57">
        <f t="shared" si="4"/>
        <v>36</v>
      </c>
      <c r="O57">
        <f t="shared" si="5"/>
        <v>1</v>
      </c>
      <c r="P57">
        <f t="shared" si="8"/>
        <v>800</v>
      </c>
      <c r="Q57">
        <f t="shared" si="9"/>
        <v>754.7</v>
      </c>
      <c r="R57">
        <f t="shared" si="10"/>
        <v>45.3</v>
      </c>
      <c r="S57" t="str">
        <f t="shared" si="6"/>
        <v>hilton</v>
      </c>
      <c r="U57" s="44" t="s">
        <v>225</v>
      </c>
      <c r="V57" s="45">
        <v>68</v>
      </c>
      <c r="W57" s="45">
        <v>31</v>
      </c>
      <c r="X57" s="45">
        <v>32</v>
      </c>
      <c r="Y57" s="45">
        <v>1</v>
      </c>
      <c r="Z57" s="45">
        <v>78</v>
      </c>
      <c r="AA57" s="45">
        <v>16</v>
      </c>
      <c r="AB57" s="45">
        <v>700</v>
      </c>
    </row>
    <row r="58" spans="1:28" ht="15" thickBot="1" x14ac:dyDescent="0.4">
      <c r="A58" t="s">
        <v>191</v>
      </c>
      <c r="B58">
        <f>Hilton!C17</f>
        <v>3</v>
      </c>
      <c r="C58">
        <f>Hilton!D17</f>
        <v>4</v>
      </c>
      <c r="D58">
        <f>Hilton!E17</f>
        <v>4</v>
      </c>
      <c r="E58">
        <f>Hilton!F17</f>
        <v>5</v>
      </c>
      <c r="F58">
        <f>Hilton!G17</f>
        <v>3</v>
      </c>
      <c r="G58">
        <f>Hilton!H17</f>
        <v>5</v>
      </c>
      <c r="H58">
        <f>Hilton!B17</f>
        <v>8</v>
      </c>
      <c r="J58">
        <f t="shared" si="7"/>
        <v>68</v>
      </c>
      <c r="K58">
        <f t="shared" si="1"/>
        <v>31</v>
      </c>
      <c r="L58">
        <f t="shared" si="2"/>
        <v>32</v>
      </c>
      <c r="M58">
        <f t="shared" si="3"/>
        <v>1</v>
      </c>
      <c r="N58">
        <f t="shared" si="4"/>
        <v>36</v>
      </c>
      <c r="O58">
        <f t="shared" si="5"/>
        <v>1</v>
      </c>
      <c r="P58">
        <f t="shared" si="8"/>
        <v>800</v>
      </c>
      <c r="Q58">
        <f t="shared" si="9"/>
        <v>754.7</v>
      </c>
      <c r="R58">
        <f t="shared" si="10"/>
        <v>45.3</v>
      </c>
      <c r="S58" t="str">
        <f t="shared" si="6"/>
        <v>hilton</v>
      </c>
      <c r="U58" s="44" t="s">
        <v>226</v>
      </c>
      <c r="V58" s="45">
        <v>68</v>
      </c>
      <c r="W58" s="45">
        <v>31</v>
      </c>
      <c r="X58" s="45">
        <v>32</v>
      </c>
      <c r="Y58" s="45">
        <v>1</v>
      </c>
      <c r="Z58" s="45">
        <v>36</v>
      </c>
      <c r="AA58" s="45">
        <v>1</v>
      </c>
      <c r="AB58" s="45">
        <v>800</v>
      </c>
    </row>
    <row r="59" spans="1:28" ht="15" thickBot="1" x14ac:dyDescent="0.4">
      <c r="A59" t="s">
        <v>191</v>
      </c>
      <c r="B59">
        <f>Hilton!C18</f>
        <v>3</v>
      </c>
      <c r="C59">
        <f>Hilton!D18</f>
        <v>4</v>
      </c>
      <c r="D59">
        <f>Hilton!E18</f>
        <v>4</v>
      </c>
      <c r="E59">
        <f>Hilton!F18</f>
        <v>5</v>
      </c>
      <c r="F59">
        <f>Hilton!G18</f>
        <v>3</v>
      </c>
      <c r="G59">
        <f>Hilton!H18</f>
        <v>5</v>
      </c>
      <c r="H59">
        <f>Hilton!B18</f>
        <v>8</v>
      </c>
      <c r="J59">
        <f t="shared" si="7"/>
        <v>68</v>
      </c>
      <c r="K59">
        <f t="shared" si="1"/>
        <v>31</v>
      </c>
      <c r="L59">
        <f t="shared" si="2"/>
        <v>32</v>
      </c>
      <c r="M59">
        <f t="shared" si="3"/>
        <v>1</v>
      </c>
      <c r="N59">
        <f t="shared" si="4"/>
        <v>36</v>
      </c>
      <c r="O59">
        <f t="shared" si="5"/>
        <v>1</v>
      </c>
      <c r="P59">
        <f t="shared" si="8"/>
        <v>800</v>
      </c>
      <c r="Q59">
        <f t="shared" si="9"/>
        <v>754.7</v>
      </c>
      <c r="R59">
        <f t="shared" si="10"/>
        <v>45.3</v>
      </c>
      <c r="S59" t="str">
        <f t="shared" si="6"/>
        <v>hilton</v>
      </c>
      <c r="U59" s="44" t="s">
        <v>227</v>
      </c>
      <c r="V59" s="45">
        <v>68</v>
      </c>
      <c r="W59" s="45">
        <v>31</v>
      </c>
      <c r="X59" s="45">
        <v>32</v>
      </c>
      <c r="Y59" s="45">
        <v>1</v>
      </c>
      <c r="Z59" s="45">
        <v>36</v>
      </c>
      <c r="AA59" s="45">
        <v>1</v>
      </c>
      <c r="AB59" s="45">
        <v>800</v>
      </c>
    </row>
    <row r="60" spans="1:28" ht="15" thickBot="1" x14ac:dyDescent="0.4">
      <c r="A60" t="s">
        <v>191</v>
      </c>
      <c r="B60">
        <f>Hilton!C19</f>
        <v>4</v>
      </c>
      <c r="C60">
        <f>Hilton!D19</f>
        <v>4</v>
      </c>
      <c r="D60">
        <f>Hilton!E19</f>
        <v>4</v>
      </c>
      <c r="E60">
        <f>Hilton!F19</f>
        <v>5</v>
      </c>
      <c r="F60">
        <f>Hilton!G19</f>
        <v>3</v>
      </c>
      <c r="G60">
        <f>Hilton!H19</f>
        <v>5</v>
      </c>
      <c r="H60">
        <f>Hilton!B19</f>
        <v>8</v>
      </c>
      <c r="J60">
        <f t="shared" si="7"/>
        <v>16</v>
      </c>
      <c r="K60">
        <f t="shared" si="1"/>
        <v>31</v>
      </c>
      <c r="L60">
        <f t="shared" si="2"/>
        <v>32</v>
      </c>
      <c r="M60">
        <f t="shared" si="3"/>
        <v>1</v>
      </c>
      <c r="N60">
        <f t="shared" si="4"/>
        <v>36</v>
      </c>
      <c r="O60">
        <f t="shared" si="5"/>
        <v>1</v>
      </c>
      <c r="P60">
        <f t="shared" si="8"/>
        <v>800</v>
      </c>
      <c r="Q60">
        <f t="shared" si="9"/>
        <v>754.7</v>
      </c>
      <c r="R60">
        <f t="shared" si="10"/>
        <v>45.3</v>
      </c>
      <c r="S60" t="str">
        <f t="shared" si="6"/>
        <v>hilton</v>
      </c>
      <c r="U60" s="44" t="s">
        <v>228</v>
      </c>
      <c r="V60" s="45">
        <v>68</v>
      </c>
      <c r="W60" s="45">
        <v>31</v>
      </c>
      <c r="X60" s="45">
        <v>32</v>
      </c>
      <c r="Y60" s="45">
        <v>1</v>
      </c>
      <c r="Z60" s="45">
        <v>36</v>
      </c>
      <c r="AA60" s="45">
        <v>1</v>
      </c>
      <c r="AB60" s="45">
        <v>800</v>
      </c>
    </row>
    <row r="61" spans="1:28" ht="15" thickBot="1" x14ac:dyDescent="0.4">
      <c r="A61" t="s">
        <v>191</v>
      </c>
      <c r="B61">
        <f>Hilton!C20</f>
        <v>5</v>
      </c>
      <c r="C61">
        <f>Hilton!D20</f>
        <v>4</v>
      </c>
      <c r="D61">
        <f>Hilton!E20</f>
        <v>5</v>
      </c>
      <c r="E61">
        <f>Hilton!F20</f>
        <v>5</v>
      </c>
      <c r="F61">
        <f>Hilton!G20</f>
        <v>4</v>
      </c>
      <c r="G61">
        <f>Hilton!H20</f>
        <v>5</v>
      </c>
      <c r="H61">
        <f>Hilton!B20</f>
        <v>9</v>
      </c>
      <c r="J61">
        <f t="shared" si="7"/>
        <v>1</v>
      </c>
      <c r="K61">
        <f t="shared" si="1"/>
        <v>31</v>
      </c>
      <c r="L61">
        <f t="shared" si="2"/>
        <v>1</v>
      </c>
      <c r="M61">
        <f t="shared" si="3"/>
        <v>1</v>
      </c>
      <c r="N61">
        <f t="shared" si="4"/>
        <v>8</v>
      </c>
      <c r="O61">
        <f t="shared" si="5"/>
        <v>1</v>
      </c>
      <c r="P61">
        <f t="shared" si="8"/>
        <v>900</v>
      </c>
      <c r="Q61">
        <f t="shared" si="9"/>
        <v>805</v>
      </c>
      <c r="R61">
        <f t="shared" si="10"/>
        <v>95</v>
      </c>
      <c r="S61" t="str">
        <f t="shared" si="6"/>
        <v>hilton</v>
      </c>
      <c r="U61" s="44" t="s">
        <v>229</v>
      </c>
      <c r="V61" s="45">
        <v>68</v>
      </c>
      <c r="W61" s="45">
        <v>31</v>
      </c>
      <c r="X61" s="45">
        <v>32</v>
      </c>
      <c r="Y61" s="45">
        <v>1</v>
      </c>
      <c r="Z61" s="45">
        <v>36</v>
      </c>
      <c r="AA61" s="45">
        <v>1</v>
      </c>
      <c r="AB61" s="45">
        <v>800</v>
      </c>
    </row>
    <row r="62" spans="1:28" ht="15" thickBot="1" x14ac:dyDescent="0.4">
      <c r="A62" t="s">
        <v>191</v>
      </c>
      <c r="B62">
        <f>Hilton!C21</f>
        <v>5</v>
      </c>
      <c r="C62">
        <f>Hilton!D21</f>
        <v>4</v>
      </c>
      <c r="D62">
        <f>Hilton!E21</f>
        <v>5</v>
      </c>
      <c r="E62">
        <f>Hilton!F21</f>
        <v>5</v>
      </c>
      <c r="F62">
        <f>Hilton!G21</f>
        <v>4</v>
      </c>
      <c r="G62">
        <f>Hilton!H21</f>
        <v>5</v>
      </c>
      <c r="H62">
        <f>Hilton!B21</f>
        <v>9</v>
      </c>
      <c r="J62">
        <f t="shared" si="7"/>
        <v>1</v>
      </c>
      <c r="K62">
        <f t="shared" si="1"/>
        <v>31</v>
      </c>
      <c r="L62">
        <f t="shared" si="2"/>
        <v>1</v>
      </c>
      <c r="M62">
        <f t="shared" si="3"/>
        <v>1</v>
      </c>
      <c r="N62">
        <f t="shared" si="4"/>
        <v>8</v>
      </c>
      <c r="O62">
        <f t="shared" si="5"/>
        <v>1</v>
      </c>
      <c r="P62">
        <f t="shared" si="8"/>
        <v>900</v>
      </c>
      <c r="Q62">
        <f t="shared" si="9"/>
        <v>805</v>
      </c>
      <c r="R62">
        <f t="shared" si="10"/>
        <v>95</v>
      </c>
      <c r="S62" t="str">
        <f t="shared" si="6"/>
        <v>hilton</v>
      </c>
      <c r="U62" s="44" t="s">
        <v>230</v>
      </c>
      <c r="V62" s="45">
        <v>68</v>
      </c>
      <c r="W62" s="45">
        <v>31</v>
      </c>
      <c r="X62" s="45">
        <v>32</v>
      </c>
      <c r="Y62" s="45">
        <v>1</v>
      </c>
      <c r="Z62" s="45">
        <v>36</v>
      </c>
      <c r="AA62" s="45">
        <v>1</v>
      </c>
      <c r="AB62" s="45">
        <v>800</v>
      </c>
    </row>
    <row r="63" spans="1:28" ht="15" thickBot="1" x14ac:dyDescent="0.4">
      <c r="A63" t="s">
        <v>192</v>
      </c>
      <c r="B63">
        <f>Marriot!C2</f>
        <v>2</v>
      </c>
      <c r="C63">
        <f>Marriot!D2</f>
        <v>3</v>
      </c>
      <c r="D63">
        <f>Marriot!E2</f>
        <v>3</v>
      </c>
      <c r="E63">
        <f>Marriot!F2</f>
        <v>3</v>
      </c>
      <c r="F63">
        <f>Marriot!G2</f>
        <v>4</v>
      </c>
      <c r="G63">
        <f>Marriot!H2</f>
        <v>2</v>
      </c>
      <c r="H63">
        <f>Marriot!B2</f>
        <v>6</v>
      </c>
      <c r="J63">
        <f t="shared" si="7"/>
        <v>97</v>
      </c>
      <c r="K63">
        <f t="shared" si="1"/>
        <v>71</v>
      </c>
      <c r="L63">
        <f t="shared" si="2"/>
        <v>65</v>
      </c>
      <c r="M63">
        <f t="shared" si="3"/>
        <v>90</v>
      </c>
      <c r="N63">
        <f t="shared" si="4"/>
        <v>8</v>
      </c>
      <c r="O63">
        <f t="shared" si="5"/>
        <v>96</v>
      </c>
      <c r="P63">
        <f t="shared" si="8"/>
        <v>600</v>
      </c>
      <c r="Q63">
        <f t="shared" si="9"/>
        <v>553.4</v>
      </c>
      <c r="R63">
        <f t="shared" si="10"/>
        <v>46.6</v>
      </c>
      <c r="S63" t="str">
        <f t="shared" si="6"/>
        <v>marriot</v>
      </c>
      <c r="U63" s="44" t="s">
        <v>231</v>
      </c>
      <c r="V63" s="45">
        <v>68</v>
      </c>
      <c r="W63" s="45">
        <v>31</v>
      </c>
      <c r="X63" s="45">
        <v>32</v>
      </c>
      <c r="Y63" s="45">
        <v>1</v>
      </c>
      <c r="Z63" s="45">
        <v>36</v>
      </c>
      <c r="AA63" s="45">
        <v>1</v>
      </c>
      <c r="AB63" s="45">
        <v>800</v>
      </c>
    </row>
    <row r="64" spans="1:28" ht="15" thickBot="1" x14ac:dyDescent="0.4">
      <c r="A64" t="s">
        <v>192</v>
      </c>
      <c r="B64">
        <f>Marriot!C3</f>
        <v>3</v>
      </c>
      <c r="C64">
        <f>Marriot!D3</f>
        <v>3</v>
      </c>
      <c r="D64">
        <f>Marriot!E3</f>
        <v>3</v>
      </c>
      <c r="E64">
        <f>Marriot!F3</f>
        <v>3</v>
      </c>
      <c r="F64">
        <f>Marriot!G3</f>
        <v>4</v>
      </c>
      <c r="G64">
        <f>Marriot!H3</f>
        <v>2</v>
      </c>
      <c r="H64">
        <f>Marriot!B3</f>
        <v>6</v>
      </c>
      <c r="J64">
        <f t="shared" si="7"/>
        <v>68</v>
      </c>
      <c r="K64">
        <f t="shared" si="1"/>
        <v>71</v>
      </c>
      <c r="L64">
        <f t="shared" si="2"/>
        <v>65</v>
      </c>
      <c r="M64">
        <f t="shared" si="3"/>
        <v>90</v>
      </c>
      <c r="N64">
        <f t="shared" si="4"/>
        <v>8</v>
      </c>
      <c r="O64">
        <f t="shared" si="5"/>
        <v>96</v>
      </c>
      <c r="P64">
        <f t="shared" si="8"/>
        <v>600</v>
      </c>
      <c r="Q64">
        <f t="shared" si="9"/>
        <v>553.4</v>
      </c>
      <c r="R64">
        <f t="shared" si="10"/>
        <v>46.6</v>
      </c>
      <c r="S64" t="str">
        <f t="shared" si="6"/>
        <v>marriot</v>
      </c>
      <c r="U64" s="44" t="s">
        <v>232</v>
      </c>
      <c r="V64" s="45">
        <v>68</v>
      </c>
      <c r="W64" s="45">
        <v>31</v>
      </c>
      <c r="X64" s="45">
        <v>32</v>
      </c>
      <c r="Y64" s="45">
        <v>1</v>
      </c>
      <c r="Z64" s="45">
        <v>36</v>
      </c>
      <c r="AA64" s="45">
        <v>1</v>
      </c>
      <c r="AB64" s="45">
        <v>800</v>
      </c>
    </row>
    <row r="65" spans="1:28" ht="15" thickBot="1" x14ac:dyDescent="0.4">
      <c r="A65" t="s">
        <v>192</v>
      </c>
      <c r="B65">
        <f>Marriot!C4</f>
        <v>4</v>
      </c>
      <c r="C65">
        <f>Marriot!D4</f>
        <v>3</v>
      </c>
      <c r="D65">
        <f>Marriot!E4</f>
        <v>4</v>
      </c>
      <c r="E65">
        <f>Marriot!F4</f>
        <v>3</v>
      </c>
      <c r="F65">
        <f>Marriot!G4</f>
        <v>4</v>
      </c>
      <c r="G65">
        <f>Marriot!H4</f>
        <v>2</v>
      </c>
      <c r="H65">
        <f>Marriot!B4</f>
        <v>7</v>
      </c>
      <c r="J65">
        <f t="shared" si="7"/>
        <v>16</v>
      </c>
      <c r="K65">
        <f t="shared" si="1"/>
        <v>71</v>
      </c>
      <c r="L65">
        <f t="shared" si="2"/>
        <v>32</v>
      </c>
      <c r="M65">
        <f t="shared" si="3"/>
        <v>90</v>
      </c>
      <c r="N65">
        <f t="shared" si="4"/>
        <v>8</v>
      </c>
      <c r="O65">
        <f t="shared" si="5"/>
        <v>96</v>
      </c>
      <c r="P65">
        <f t="shared" si="8"/>
        <v>700</v>
      </c>
      <c r="Q65">
        <f t="shared" si="9"/>
        <v>603.79999999999995</v>
      </c>
      <c r="R65">
        <f t="shared" si="10"/>
        <v>96.2</v>
      </c>
      <c r="S65" t="str">
        <f t="shared" si="6"/>
        <v>marriot</v>
      </c>
      <c r="U65" s="44" t="s">
        <v>233</v>
      </c>
      <c r="V65" s="45">
        <v>16</v>
      </c>
      <c r="W65" s="45">
        <v>31</v>
      </c>
      <c r="X65" s="45">
        <v>32</v>
      </c>
      <c r="Y65" s="45">
        <v>1</v>
      </c>
      <c r="Z65" s="45">
        <v>36</v>
      </c>
      <c r="AA65" s="45">
        <v>1</v>
      </c>
      <c r="AB65" s="45">
        <v>800</v>
      </c>
    </row>
    <row r="66" spans="1:28" ht="15" thickBot="1" x14ac:dyDescent="0.4">
      <c r="A66" t="s">
        <v>192</v>
      </c>
      <c r="B66">
        <f>Marriot!C5</f>
        <v>4</v>
      </c>
      <c r="C66">
        <f>Marriot!D5</f>
        <v>3</v>
      </c>
      <c r="D66">
        <f>Marriot!E5</f>
        <v>4</v>
      </c>
      <c r="E66">
        <f>Marriot!F5</f>
        <v>4</v>
      </c>
      <c r="F66">
        <f>Marriot!G5</f>
        <v>4</v>
      </c>
      <c r="G66">
        <f>Marriot!H5</f>
        <v>2</v>
      </c>
      <c r="H66">
        <f>Marriot!B5</f>
        <v>7</v>
      </c>
      <c r="J66">
        <f t="shared" si="7"/>
        <v>16</v>
      </c>
      <c r="K66">
        <f t="shared" si="1"/>
        <v>71</v>
      </c>
      <c r="L66">
        <f t="shared" si="2"/>
        <v>32</v>
      </c>
      <c r="M66">
        <f t="shared" si="3"/>
        <v>57</v>
      </c>
      <c r="N66">
        <f t="shared" si="4"/>
        <v>8</v>
      </c>
      <c r="O66">
        <f t="shared" si="5"/>
        <v>96</v>
      </c>
      <c r="P66">
        <f t="shared" si="8"/>
        <v>700</v>
      </c>
      <c r="Q66">
        <f t="shared" si="9"/>
        <v>654.1</v>
      </c>
      <c r="R66">
        <f t="shared" si="10"/>
        <v>45.9</v>
      </c>
      <c r="S66" t="str">
        <f t="shared" si="6"/>
        <v>marriot</v>
      </c>
      <c r="U66" s="44" t="s">
        <v>234</v>
      </c>
      <c r="V66" s="45">
        <v>1</v>
      </c>
      <c r="W66" s="45">
        <v>31</v>
      </c>
      <c r="X66" s="45">
        <v>1</v>
      </c>
      <c r="Y66" s="45">
        <v>1</v>
      </c>
      <c r="Z66" s="45">
        <v>8</v>
      </c>
      <c r="AA66" s="45">
        <v>1</v>
      </c>
      <c r="AB66" s="45">
        <v>900</v>
      </c>
    </row>
    <row r="67" spans="1:28" ht="15" thickBot="1" x14ac:dyDescent="0.4">
      <c r="A67" t="s">
        <v>192</v>
      </c>
      <c r="B67">
        <f>Marriot!C6</f>
        <v>4</v>
      </c>
      <c r="C67">
        <f>Marriot!D6</f>
        <v>3</v>
      </c>
      <c r="D67">
        <f>Marriot!E6</f>
        <v>4</v>
      </c>
      <c r="E67">
        <f>Marriot!F6</f>
        <v>4</v>
      </c>
      <c r="F67">
        <f>Marriot!G6</f>
        <v>4</v>
      </c>
      <c r="G67">
        <f>Marriot!H6</f>
        <v>3</v>
      </c>
      <c r="H67">
        <f>Marriot!B6</f>
        <v>7</v>
      </c>
      <c r="J67">
        <f t="shared" si="7"/>
        <v>16</v>
      </c>
      <c r="K67">
        <f t="shared" ref="K67:K102" si="11">RANK(C67,C$3:C$102,0)</f>
        <v>71</v>
      </c>
      <c r="L67">
        <f t="shared" ref="L67:L102" si="12">RANK(D67,D$3:D$102,0)</f>
        <v>32</v>
      </c>
      <c r="M67">
        <f t="shared" ref="M67:M102" si="13">RANK(E67,E$3:E$102,0)</f>
        <v>57</v>
      </c>
      <c r="N67">
        <f t="shared" ref="N67:N102" si="14">RANK(F67,F$3:F$102,0)</f>
        <v>8</v>
      </c>
      <c r="O67">
        <f t="shared" ref="O67:O102" si="15">RANK(G67,G$3:G$102,0)</f>
        <v>72</v>
      </c>
      <c r="P67">
        <f t="shared" si="8"/>
        <v>700</v>
      </c>
      <c r="Q67">
        <f t="shared" si="9"/>
        <v>654.1</v>
      </c>
      <c r="R67">
        <f t="shared" si="10"/>
        <v>45.9</v>
      </c>
      <c r="S67" t="str">
        <f t="shared" ref="S67:S102" si="16">A67</f>
        <v>marriot</v>
      </c>
      <c r="U67" s="44" t="s">
        <v>235</v>
      </c>
      <c r="V67" s="45">
        <v>1</v>
      </c>
      <c r="W67" s="45">
        <v>31</v>
      </c>
      <c r="X67" s="45">
        <v>1</v>
      </c>
      <c r="Y67" s="45">
        <v>1</v>
      </c>
      <c r="Z67" s="45">
        <v>8</v>
      </c>
      <c r="AA67" s="45">
        <v>1</v>
      </c>
      <c r="AB67" s="45">
        <v>900</v>
      </c>
    </row>
    <row r="68" spans="1:28" ht="15" thickBot="1" x14ac:dyDescent="0.4">
      <c r="A68" t="s">
        <v>192</v>
      </c>
      <c r="B68">
        <f>Marriot!C7</f>
        <v>4</v>
      </c>
      <c r="C68">
        <f>Marriot!D7</f>
        <v>3</v>
      </c>
      <c r="D68">
        <f>Marriot!E7</f>
        <v>5</v>
      </c>
      <c r="E68">
        <f>Marriot!F7</f>
        <v>4</v>
      </c>
      <c r="F68">
        <f>Marriot!G7</f>
        <v>4</v>
      </c>
      <c r="G68">
        <f>Marriot!H7</f>
        <v>3</v>
      </c>
      <c r="H68">
        <f>Marriot!B7</f>
        <v>7</v>
      </c>
      <c r="J68">
        <f t="shared" ref="J68:J102" si="17">RANK(B68,B$3:B$102,0)</f>
        <v>16</v>
      </c>
      <c r="K68">
        <f t="shared" si="11"/>
        <v>71</v>
      </c>
      <c r="L68">
        <f t="shared" si="12"/>
        <v>1</v>
      </c>
      <c r="M68">
        <f t="shared" si="13"/>
        <v>57</v>
      </c>
      <c r="N68">
        <f t="shared" si="14"/>
        <v>8</v>
      </c>
      <c r="O68">
        <f t="shared" si="15"/>
        <v>72</v>
      </c>
      <c r="P68">
        <f t="shared" ref="P68:P102" si="18">H68*100</f>
        <v>700</v>
      </c>
      <c r="Q68">
        <f t="shared" ref="Q68:Q102" si="19">AB379</f>
        <v>654.1</v>
      </c>
      <c r="R68">
        <f t="shared" ref="R68:R102" si="20">AD379</f>
        <v>45.9</v>
      </c>
      <c r="S68" t="str">
        <f t="shared" si="16"/>
        <v>marriot</v>
      </c>
      <c r="U68" s="44" t="s">
        <v>236</v>
      </c>
      <c r="V68" s="45">
        <v>97</v>
      </c>
      <c r="W68" s="45">
        <v>71</v>
      </c>
      <c r="X68" s="45">
        <v>65</v>
      </c>
      <c r="Y68" s="45">
        <v>90</v>
      </c>
      <c r="Z68" s="45">
        <v>8</v>
      </c>
      <c r="AA68" s="45">
        <v>96</v>
      </c>
      <c r="AB68" s="45">
        <v>600</v>
      </c>
    </row>
    <row r="69" spans="1:28" ht="15" thickBot="1" x14ac:dyDescent="0.4">
      <c r="A69" t="s">
        <v>192</v>
      </c>
      <c r="B69">
        <f>Marriot!C8</f>
        <v>4</v>
      </c>
      <c r="C69">
        <f>Marriot!D8</f>
        <v>4</v>
      </c>
      <c r="D69">
        <f>Marriot!E8</f>
        <v>5</v>
      </c>
      <c r="E69">
        <f>Marriot!F8</f>
        <v>4</v>
      </c>
      <c r="F69">
        <f>Marriot!G8</f>
        <v>4</v>
      </c>
      <c r="G69">
        <f>Marriot!H8</f>
        <v>3</v>
      </c>
      <c r="H69">
        <f>Marriot!B8</f>
        <v>8</v>
      </c>
      <c r="J69">
        <f t="shared" si="17"/>
        <v>16</v>
      </c>
      <c r="K69">
        <f t="shared" si="11"/>
        <v>31</v>
      </c>
      <c r="L69">
        <f t="shared" si="12"/>
        <v>1</v>
      </c>
      <c r="M69">
        <f t="shared" si="13"/>
        <v>57</v>
      </c>
      <c r="N69">
        <f t="shared" si="14"/>
        <v>8</v>
      </c>
      <c r="O69">
        <f t="shared" si="15"/>
        <v>72</v>
      </c>
      <c r="P69">
        <f t="shared" si="18"/>
        <v>800</v>
      </c>
      <c r="Q69">
        <f t="shared" si="19"/>
        <v>754.7</v>
      </c>
      <c r="R69">
        <f t="shared" si="20"/>
        <v>45.3</v>
      </c>
      <c r="S69" t="str">
        <f t="shared" si="16"/>
        <v>marriot</v>
      </c>
      <c r="U69" s="44" t="s">
        <v>237</v>
      </c>
      <c r="V69" s="45">
        <v>68</v>
      </c>
      <c r="W69" s="45">
        <v>71</v>
      </c>
      <c r="X69" s="45">
        <v>65</v>
      </c>
      <c r="Y69" s="45">
        <v>90</v>
      </c>
      <c r="Z69" s="45">
        <v>8</v>
      </c>
      <c r="AA69" s="45">
        <v>96</v>
      </c>
      <c r="AB69" s="45">
        <v>600</v>
      </c>
    </row>
    <row r="70" spans="1:28" ht="15" thickBot="1" x14ac:dyDescent="0.4">
      <c r="A70" t="s">
        <v>192</v>
      </c>
      <c r="B70">
        <f>Marriot!C9</f>
        <v>4</v>
      </c>
      <c r="C70">
        <f>Marriot!D9</f>
        <v>4</v>
      </c>
      <c r="D70">
        <f>Marriot!E9</f>
        <v>5</v>
      </c>
      <c r="E70">
        <f>Marriot!F9</f>
        <v>4</v>
      </c>
      <c r="F70">
        <f>Marriot!G9</f>
        <v>4</v>
      </c>
      <c r="G70">
        <f>Marriot!H9</f>
        <v>3</v>
      </c>
      <c r="H70">
        <f>Marriot!B9</f>
        <v>8</v>
      </c>
      <c r="J70">
        <f t="shared" si="17"/>
        <v>16</v>
      </c>
      <c r="K70">
        <f t="shared" si="11"/>
        <v>31</v>
      </c>
      <c r="L70">
        <f t="shared" si="12"/>
        <v>1</v>
      </c>
      <c r="M70">
        <f t="shared" si="13"/>
        <v>57</v>
      </c>
      <c r="N70">
        <f t="shared" si="14"/>
        <v>8</v>
      </c>
      <c r="O70">
        <f t="shared" si="15"/>
        <v>72</v>
      </c>
      <c r="P70">
        <f t="shared" si="18"/>
        <v>800</v>
      </c>
      <c r="Q70">
        <f t="shared" si="19"/>
        <v>754.7</v>
      </c>
      <c r="R70">
        <f t="shared" si="20"/>
        <v>45.3</v>
      </c>
      <c r="S70" t="str">
        <f t="shared" si="16"/>
        <v>marriot</v>
      </c>
      <c r="U70" s="44" t="s">
        <v>238</v>
      </c>
      <c r="V70" s="45">
        <v>16</v>
      </c>
      <c r="W70" s="45">
        <v>71</v>
      </c>
      <c r="X70" s="45">
        <v>32</v>
      </c>
      <c r="Y70" s="45">
        <v>90</v>
      </c>
      <c r="Z70" s="45">
        <v>8</v>
      </c>
      <c r="AA70" s="45">
        <v>96</v>
      </c>
      <c r="AB70" s="45">
        <v>700</v>
      </c>
    </row>
    <row r="71" spans="1:28" ht="15" thickBot="1" x14ac:dyDescent="0.4">
      <c r="A71" t="s">
        <v>192</v>
      </c>
      <c r="B71">
        <f>Marriot!C10</f>
        <v>4</v>
      </c>
      <c r="C71">
        <f>Marriot!D10</f>
        <v>5</v>
      </c>
      <c r="D71">
        <f>Marriot!E10</f>
        <v>5</v>
      </c>
      <c r="E71">
        <f>Marriot!F10</f>
        <v>4</v>
      </c>
      <c r="F71">
        <f>Marriot!G10</f>
        <v>4</v>
      </c>
      <c r="G71">
        <f>Marriot!H10</f>
        <v>4</v>
      </c>
      <c r="H71">
        <f>Marriot!B10</f>
        <v>8</v>
      </c>
      <c r="J71">
        <f t="shared" si="17"/>
        <v>16</v>
      </c>
      <c r="K71">
        <f t="shared" si="11"/>
        <v>1</v>
      </c>
      <c r="L71">
        <f t="shared" si="12"/>
        <v>1</v>
      </c>
      <c r="M71">
        <f t="shared" si="13"/>
        <v>57</v>
      </c>
      <c r="N71">
        <f t="shared" si="14"/>
        <v>8</v>
      </c>
      <c r="O71">
        <f t="shared" si="15"/>
        <v>16</v>
      </c>
      <c r="P71">
        <f t="shared" si="18"/>
        <v>800</v>
      </c>
      <c r="Q71">
        <f t="shared" si="19"/>
        <v>855.3</v>
      </c>
      <c r="R71">
        <f t="shared" si="20"/>
        <v>-55.3</v>
      </c>
      <c r="S71" t="str">
        <f t="shared" si="16"/>
        <v>marriot</v>
      </c>
      <c r="U71" s="44" t="s">
        <v>239</v>
      </c>
      <c r="V71" s="45">
        <v>16</v>
      </c>
      <c r="W71" s="45">
        <v>71</v>
      </c>
      <c r="X71" s="45">
        <v>32</v>
      </c>
      <c r="Y71" s="45">
        <v>57</v>
      </c>
      <c r="Z71" s="45">
        <v>8</v>
      </c>
      <c r="AA71" s="45">
        <v>96</v>
      </c>
      <c r="AB71" s="45">
        <v>700</v>
      </c>
    </row>
    <row r="72" spans="1:28" ht="15" thickBot="1" x14ac:dyDescent="0.4">
      <c r="A72" t="s">
        <v>192</v>
      </c>
      <c r="B72">
        <f>Marriot!C11</f>
        <v>5</v>
      </c>
      <c r="C72">
        <f>Marriot!D11</f>
        <v>5</v>
      </c>
      <c r="D72">
        <f>Marriot!E11</f>
        <v>5</v>
      </c>
      <c r="E72">
        <f>Marriot!F11</f>
        <v>4</v>
      </c>
      <c r="F72">
        <f>Marriot!G11</f>
        <v>4</v>
      </c>
      <c r="G72">
        <f>Marriot!H11</f>
        <v>4</v>
      </c>
      <c r="H72">
        <f>Marriot!B11</f>
        <v>8</v>
      </c>
      <c r="J72">
        <f t="shared" si="17"/>
        <v>1</v>
      </c>
      <c r="K72">
        <f t="shared" si="11"/>
        <v>1</v>
      </c>
      <c r="L72">
        <f t="shared" si="12"/>
        <v>1</v>
      </c>
      <c r="M72">
        <f t="shared" si="13"/>
        <v>57</v>
      </c>
      <c r="N72">
        <f t="shared" si="14"/>
        <v>8</v>
      </c>
      <c r="O72">
        <f t="shared" si="15"/>
        <v>16</v>
      </c>
      <c r="P72">
        <f t="shared" si="18"/>
        <v>800</v>
      </c>
      <c r="Q72">
        <f t="shared" si="19"/>
        <v>855.3</v>
      </c>
      <c r="R72">
        <f t="shared" si="20"/>
        <v>-55.3</v>
      </c>
      <c r="S72" t="str">
        <f t="shared" si="16"/>
        <v>marriot</v>
      </c>
      <c r="U72" s="44" t="s">
        <v>240</v>
      </c>
      <c r="V72" s="45">
        <v>16</v>
      </c>
      <c r="W72" s="45">
        <v>71</v>
      </c>
      <c r="X72" s="45">
        <v>32</v>
      </c>
      <c r="Y72" s="45">
        <v>57</v>
      </c>
      <c r="Z72" s="45">
        <v>8</v>
      </c>
      <c r="AA72" s="45">
        <v>72</v>
      </c>
      <c r="AB72" s="45">
        <v>700</v>
      </c>
    </row>
    <row r="73" spans="1:28" ht="15" thickBot="1" x14ac:dyDescent="0.4">
      <c r="A73" t="s">
        <v>192</v>
      </c>
      <c r="B73">
        <f>Marriot!C12</f>
        <v>5</v>
      </c>
      <c r="C73">
        <f>Marriot!D12</f>
        <v>5</v>
      </c>
      <c r="D73">
        <f>Marriot!E12</f>
        <v>5</v>
      </c>
      <c r="E73">
        <f>Marriot!F12</f>
        <v>5</v>
      </c>
      <c r="F73">
        <f>Marriot!G12</f>
        <v>4</v>
      </c>
      <c r="G73">
        <f>Marriot!H12</f>
        <v>4</v>
      </c>
      <c r="H73">
        <f>Marriot!B12</f>
        <v>9</v>
      </c>
      <c r="J73">
        <f t="shared" si="17"/>
        <v>1</v>
      </c>
      <c r="K73">
        <f t="shared" si="11"/>
        <v>1</v>
      </c>
      <c r="L73">
        <f t="shared" si="12"/>
        <v>1</v>
      </c>
      <c r="M73">
        <f t="shared" si="13"/>
        <v>1</v>
      </c>
      <c r="N73">
        <f t="shared" si="14"/>
        <v>8</v>
      </c>
      <c r="O73">
        <f t="shared" si="15"/>
        <v>16</v>
      </c>
      <c r="P73">
        <f t="shared" si="18"/>
        <v>900</v>
      </c>
      <c r="Q73">
        <f t="shared" si="19"/>
        <v>855.3</v>
      </c>
      <c r="R73">
        <f t="shared" si="20"/>
        <v>44.7</v>
      </c>
      <c r="S73" t="str">
        <f t="shared" si="16"/>
        <v>marriot</v>
      </c>
      <c r="U73" s="44" t="s">
        <v>241</v>
      </c>
      <c r="V73" s="45">
        <v>16</v>
      </c>
      <c r="W73" s="45">
        <v>71</v>
      </c>
      <c r="X73" s="45">
        <v>1</v>
      </c>
      <c r="Y73" s="45">
        <v>57</v>
      </c>
      <c r="Z73" s="45">
        <v>8</v>
      </c>
      <c r="AA73" s="45">
        <v>72</v>
      </c>
      <c r="AB73" s="45">
        <v>700</v>
      </c>
    </row>
    <row r="74" spans="1:28" ht="15" thickBot="1" x14ac:dyDescent="0.4">
      <c r="A74" t="s">
        <v>192</v>
      </c>
      <c r="B74">
        <f>Marriot!C13</f>
        <v>5</v>
      </c>
      <c r="C74">
        <f>Marriot!D13</f>
        <v>5</v>
      </c>
      <c r="D74">
        <f>Marriot!E13</f>
        <v>5</v>
      </c>
      <c r="E74">
        <f>Marriot!F13</f>
        <v>5</v>
      </c>
      <c r="F74">
        <f>Marriot!G13</f>
        <v>4</v>
      </c>
      <c r="G74">
        <f>Marriot!H13</f>
        <v>4</v>
      </c>
      <c r="H74">
        <f>Marriot!B13</f>
        <v>9</v>
      </c>
      <c r="J74">
        <f t="shared" si="17"/>
        <v>1</v>
      </c>
      <c r="K74">
        <f t="shared" si="11"/>
        <v>1</v>
      </c>
      <c r="L74">
        <f t="shared" si="12"/>
        <v>1</v>
      </c>
      <c r="M74">
        <f t="shared" si="13"/>
        <v>1</v>
      </c>
      <c r="N74">
        <f t="shared" si="14"/>
        <v>8</v>
      </c>
      <c r="O74">
        <f t="shared" si="15"/>
        <v>16</v>
      </c>
      <c r="P74">
        <f t="shared" si="18"/>
        <v>900</v>
      </c>
      <c r="Q74">
        <f t="shared" si="19"/>
        <v>855.3</v>
      </c>
      <c r="R74">
        <f t="shared" si="20"/>
        <v>44.7</v>
      </c>
      <c r="S74" t="str">
        <f t="shared" si="16"/>
        <v>marriot</v>
      </c>
      <c r="U74" s="44" t="s">
        <v>242</v>
      </c>
      <c r="V74" s="45">
        <v>16</v>
      </c>
      <c r="W74" s="45">
        <v>31</v>
      </c>
      <c r="X74" s="45">
        <v>1</v>
      </c>
      <c r="Y74" s="45">
        <v>57</v>
      </c>
      <c r="Z74" s="45">
        <v>8</v>
      </c>
      <c r="AA74" s="45">
        <v>72</v>
      </c>
      <c r="AB74" s="45">
        <v>800</v>
      </c>
    </row>
    <row r="75" spans="1:28" ht="15" thickBot="1" x14ac:dyDescent="0.4">
      <c r="A75" t="s">
        <v>192</v>
      </c>
      <c r="B75">
        <f>Marriot!C14</f>
        <v>5</v>
      </c>
      <c r="C75">
        <f>Marriot!D14</f>
        <v>5</v>
      </c>
      <c r="D75">
        <f>Marriot!E14</f>
        <v>5</v>
      </c>
      <c r="E75">
        <f>Marriot!F14</f>
        <v>5</v>
      </c>
      <c r="F75">
        <f>Marriot!G14</f>
        <v>4</v>
      </c>
      <c r="G75">
        <f>Marriot!H14</f>
        <v>4</v>
      </c>
      <c r="H75">
        <f>Marriot!B14</f>
        <v>9</v>
      </c>
      <c r="J75">
        <f t="shared" si="17"/>
        <v>1</v>
      </c>
      <c r="K75">
        <f t="shared" si="11"/>
        <v>1</v>
      </c>
      <c r="L75">
        <f t="shared" si="12"/>
        <v>1</v>
      </c>
      <c r="M75">
        <f t="shared" si="13"/>
        <v>1</v>
      </c>
      <c r="N75">
        <f t="shared" si="14"/>
        <v>8</v>
      </c>
      <c r="O75">
        <f t="shared" si="15"/>
        <v>16</v>
      </c>
      <c r="P75">
        <f t="shared" si="18"/>
        <v>900</v>
      </c>
      <c r="Q75">
        <f t="shared" si="19"/>
        <v>855.3</v>
      </c>
      <c r="R75">
        <f t="shared" si="20"/>
        <v>44.7</v>
      </c>
      <c r="S75" t="str">
        <f t="shared" si="16"/>
        <v>marriot</v>
      </c>
      <c r="U75" s="44" t="s">
        <v>243</v>
      </c>
      <c r="V75" s="45">
        <v>16</v>
      </c>
      <c r="W75" s="45">
        <v>31</v>
      </c>
      <c r="X75" s="45">
        <v>1</v>
      </c>
      <c r="Y75" s="45">
        <v>57</v>
      </c>
      <c r="Z75" s="45">
        <v>8</v>
      </c>
      <c r="AA75" s="45">
        <v>72</v>
      </c>
      <c r="AB75" s="45">
        <v>800</v>
      </c>
    </row>
    <row r="76" spans="1:28" ht="15" thickBot="1" x14ac:dyDescent="0.4">
      <c r="A76" t="s">
        <v>192</v>
      </c>
      <c r="B76">
        <f>Marriot!C15</f>
        <v>5</v>
      </c>
      <c r="C76">
        <f>Marriot!D15</f>
        <v>5</v>
      </c>
      <c r="D76">
        <f>Marriot!E15</f>
        <v>5</v>
      </c>
      <c r="E76">
        <f>Marriot!F15</f>
        <v>5</v>
      </c>
      <c r="F76">
        <f>Marriot!G15</f>
        <v>5</v>
      </c>
      <c r="G76">
        <f>Marriot!H15</f>
        <v>4</v>
      </c>
      <c r="H76">
        <f>Marriot!B15</f>
        <v>9</v>
      </c>
      <c r="J76">
        <f t="shared" si="17"/>
        <v>1</v>
      </c>
      <c r="K76">
        <f t="shared" si="11"/>
        <v>1</v>
      </c>
      <c r="L76">
        <f t="shared" si="12"/>
        <v>1</v>
      </c>
      <c r="M76">
        <f t="shared" si="13"/>
        <v>1</v>
      </c>
      <c r="N76">
        <f t="shared" si="14"/>
        <v>1</v>
      </c>
      <c r="O76">
        <f t="shared" si="15"/>
        <v>16</v>
      </c>
      <c r="P76">
        <f t="shared" si="18"/>
        <v>900</v>
      </c>
      <c r="Q76">
        <f t="shared" si="19"/>
        <v>905.6</v>
      </c>
      <c r="R76">
        <f t="shared" si="20"/>
        <v>-5.6</v>
      </c>
      <c r="S76" t="str">
        <f t="shared" si="16"/>
        <v>marriot</v>
      </c>
      <c r="U76" s="44" t="s">
        <v>244</v>
      </c>
      <c r="V76" s="45">
        <v>16</v>
      </c>
      <c r="W76" s="45">
        <v>1</v>
      </c>
      <c r="X76" s="45">
        <v>1</v>
      </c>
      <c r="Y76" s="45">
        <v>57</v>
      </c>
      <c r="Z76" s="45">
        <v>8</v>
      </c>
      <c r="AA76" s="45">
        <v>16</v>
      </c>
      <c r="AB76" s="45">
        <v>800</v>
      </c>
    </row>
    <row r="77" spans="1:28" ht="15" thickBot="1" x14ac:dyDescent="0.4">
      <c r="A77" t="s">
        <v>192</v>
      </c>
      <c r="B77">
        <f>Marriot!C16</f>
        <v>5</v>
      </c>
      <c r="C77">
        <f>Marriot!D16</f>
        <v>5</v>
      </c>
      <c r="D77">
        <f>Marriot!E16</f>
        <v>5</v>
      </c>
      <c r="E77">
        <f>Marriot!F16</f>
        <v>5</v>
      </c>
      <c r="F77">
        <f>Marriot!G16</f>
        <v>5</v>
      </c>
      <c r="G77">
        <f>Marriot!H16</f>
        <v>4</v>
      </c>
      <c r="H77">
        <f>Marriot!B16</f>
        <v>9</v>
      </c>
      <c r="J77">
        <f t="shared" si="17"/>
        <v>1</v>
      </c>
      <c r="K77">
        <f t="shared" si="11"/>
        <v>1</v>
      </c>
      <c r="L77">
        <f t="shared" si="12"/>
        <v>1</v>
      </c>
      <c r="M77">
        <f t="shared" si="13"/>
        <v>1</v>
      </c>
      <c r="N77">
        <f t="shared" si="14"/>
        <v>1</v>
      </c>
      <c r="O77">
        <f t="shared" si="15"/>
        <v>16</v>
      </c>
      <c r="P77">
        <f t="shared" si="18"/>
        <v>900</v>
      </c>
      <c r="Q77">
        <f t="shared" si="19"/>
        <v>905.6</v>
      </c>
      <c r="R77">
        <f t="shared" si="20"/>
        <v>-5.6</v>
      </c>
      <c r="S77" t="str">
        <f t="shared" si="16"/>
        <v>marriot</v>
      </c>
      <c r="U77" s="44" t="s">
        <v>245</v>
      </c>
      <c r="V77" s="45">
        <v>1</v>
      </c>
      <c r="W77" s="45">
        <v>1</v>
      </c>
      <c r="X77" s="45">
        <v>1</v>
      </c>
      <c r="Y77" s="45">
        <v>57</v>
      </c>
      <c r="Z77" s="45">
        <v>8</v>
      </c>
      <c r="AA77" s="45">
        <v>16</v>
      </c>
      <c r="AB77" s="45">
        <v>800</v>
      </c>
    </row>
    <row r="78" spans="1:28" ht="15" thickBot="1" x14ac:dyDescent="0.4">
      <c r="A78" t="s">
        <v>192</v>
      </c>
      <c r="B78">
        <f>Marriot!C17</f>
        <v>5</v>
      </c>
      <c r="C78">
        <f>Marriot!D17</f>
        <v>5</v>
      </c>
      <c r="D78">
        <f>Marriot!E17</f>
        <v>5</v>
      </c>
      <c r="E78">
        <f>Marriot!F17</f>
        <v>5</v>
      </c>
      <c r="F78">
        <f>Marriot!G17</f>
        <v>5</v>
      </c>
      <c r="G78">
        <f>Marriot!H17</f>
        <v>4</v>
      </c>
      <c r="H78">
        <f>Marriot!B17</f>
        <v>9</v>
      </c>
      <c r="J78">
        <f t="shared" si="17"/>
        <v>1</v>
      </c>
      <c r="K78">
        <f t="shared" si="11"/>
        <v>1</v>
      </c>
      <c r="L78">
        <f t="shared" si="12"/>
        <v>1</v>
      </c>
      <c r="M78">
        <f t="shared" si="13"/>
        <v>1</v>
      </c>
      <c r="N78">
        <f t="shared" si="14"/>
        <v>1</v>
      </c>
      <c r="O78">
        <f t="shared" si="15"/>
        <v>16</v>
      </c>
      <c r="P78">
        <f t="shared" si="18"/>
        <v>900</v>
      </c>
      <c r="Q78">
        <f t="shared" si="19"/>
        <v>905.6</v>
      </c>
      <c r="R78">
        <f t="shared" si="20"/>
        <v>-5.6</v>
      </c>
      <c r="S78" t="str">
        <f t="shared" si="16"/>
        <v>marriot</v>
      </c>
      <c r="U78" s="44" t="s">
        <v>246</v>
      </c>
      <c r="V78" s="45">
        <v>1</v>
      </c>
      <c r="W78" s="45">
        <v>1</v>
      </c>
      <c r="X78" s="45">
        <v>1</v>
      </c>
      <c r="Y78" s="45">
        <v>1</v>
      </c>
      <c r="Z78" s="45">
        <v>8</v>
      </c>
      <c r="AA78" s="45">
        <v>16</v>
      </c>
      <c r="AB78" s="45">
        <v>900</v>
      </c>
    </row>
    <row r="79" spans="1:28" ht="15" thickBot="1" x14ac:dyDescent="0.4">
      <c r="A79" t="s">
        <v>192</v>
      </c>
      <c r="B79">
        <f>Marriot!C18</f>
        <v>5</v>
      </c>
      <c r="C79">
        <f>Marriot!D18</f>
        <v>5</v>
      </c>
      <c r="D79">
        <f>Marriot!E18</f>
        <v>5</v>
      </c>
      <c r="E79">
        <f>Marriot!F18</f>
        <v>5</v>
      </c>
      <c r="F79">
        <f>Marriot!G18</f>
        <v>5</v>
      </c>
      <c r="G79">
        <f>Marriot!H18</f>
        <v>4</v>
      </c>
      <c r="H79">
        <f>Marriot!B18</f>
        <v>9</v>
      </c>
      <c r="J79">
        <f t="shared" si="17"/>
        <v>1</v>
      </c>
      <c r="K79">
        <f t="shared" si="11"/>
        <v>1</v>
      </c>
      <c r="L79">
        <f t="shared" si="12"/>
        <v>1</v>
      </c>
      <c r="M79">
        <f t="shared" si="13"/>
        <v>1</v>
      </c>
      <c r="N79">
        <f t="shared" si="14"/>
        <v>1</v>
      </c>
      <c r="O79">
        <f t="shared" si="15"/>
        <v>16</v>
      </c>
      <c r="P79">
        <f t="shared" si="18"/>
        <v>900</v>
      </c>
      <c r="Q79">
        <f t="shared" si="19"/>
        <v>905.6</v>
      </c>
      <c r="R79">
        <f t="shared" si="20"/>
        <v>-5.6</v>
      </c>
      <c r="S79" t="str">
        <f t="shared" si="16"/>
        <v>marriot</v>
      </c>
      <c r="U79" s="44" t="s">
        <v>247</v>
      </c>
      <c r="V79" s="45">
        <v>1</v>
      </c>
      <c r="W79" s="45">
        <v>1</v>
      </c>
      <c r="X79" s="45">
        <v>1</v>
      </c>
      <c r="Y79" s="45">
        <v>1</v>
      </c>
      <c r="Z79" s="45">
        <v>8</v>
      </c>
      <c r="AA79" s="45">
        <v>16</v>
      </c>
      <c r="AB79" s="45">
        <v>900</v>
      </c>
    </row>
    <row r="80" spans="1:28" ht="15" thickBot="1" x14ac:dyDescent="0.4">
      <c r="A80" t="s">
        <v>192</v>
      </c>
      <c r="B80">
        <f>Marriot!C19</f>
        <v>5</v>
      </c>
      <c r="C80">
        <f>Marriot!D19</f>
        <v>5</v>
      </c>
      <c r="D80">
        <f>Marriot!E19</f>
        <v>5</v>
      </c>
      <c r="E80">
        <f>Marriot!F19</f>
        <v>5</v>
      </c>
      <c r="F80">
        <f>Marriot!G19</f>
        <v>5</v>
      </c>
      <c r="G80">
        <f>Marriot!H19</f>
        <v>4</v>
      </c>
      <c r="H80">
        <f>Marriot!B19</f>
        <v>9</v>
      </c>
      <c r="J80">
        <f t="shared" si="17"/>
        <v>1</v>
      </c>
      <c r="K80">
        <f t="shared" si="11"/>
        <v>1</v>
      </c>
      <c r="L80">
        <f t="shared" si="12"/>
        <v>1</v>
      </c>
      <c r="M80">
        <f t="shared" si="13"/>
        <v>1</v>
      </c>
      <c r="N80">
        <f t="shared" si="14"/>
        <v>1</v>
      </c>
      <c r="O80">
        <f t="shared" si="15"/>
        <v>16</v>
      </c>
      <c r="P80">
        <f t="shared" si="18"/>
        <v>900</v>
      </c>
      <c r="Q80">
        <f t="shared" si="19"/>
        <v>905.6</v>
      </c>
      <c r="R80">
        <f t="shared" si="20"/>
        <v>-5.6</v>
      </c>
      <c r="S80" t="str">
        <f t="shared" si="16"/>
        <v>marriot</v>
      </c>
      <c r="U80" s="44" t="s">
        <v>248</v>
      </c>
      <c r="V80" s="45">
        <v>1</v>
      </c>
      <c r="W80" s="45">
        <v>1</v>
      </c>
      <c r="X80" s="45">
        <v>1</v>
      </c>
      <c r="Y80" s="45">
        <v>1</v>
      </c>
      <c r="Z80" s="45">
        <v>8</v>
      </c>
      <c r="AA80" s="45">
        <v>16</v>
      </c>
      <c r="AB80" s="45">
        <v>900</v>
      </c>
    </row>
    <row r="81" spans="1:28" ht="15" thickBot="1" x14ac:dyDescent="0.4">
      <c r="A81" t="s">
        <v>192</v>
      </c>
      <c r="B81">
        <f>Marriot!C20</f>
        <v>5</v>
      </c>
      <c r="C81">
        <f>Marriot!D20</f>
        <v>5</v>
      </c>
      <c r="D81">
        <f>Marriot!E20</f>
        <v>5</v>
      </c>
      <c r="E81">
        <f>Marriot!F20</f>
        <v>5</v>
      </c>
      <c r="F81">
        <f>Marriot!G20</f>
        <v>5</v>
      </c>
      <c r="G81">
        <f>Marriot!H20</f>
        <v>4</v>
      </c>
      <c r="H81">
        <f>Marriot!B20</f>
        <v>9</v>
      </c>
      <c r="J81">
        <f t="shared" si="17"/>
        <v>1</v>
      </c>
      <c r="K81">
        <f t="shared" si="11"/>
        <v>1</v>
      </c>
      <c r="L81">
        <f t="shared" si="12"/>
        <v>1</v>
      </c>
      <c r="M81">
        <f t="shared" si="13"/>
        <v>1</v>
      </c>
      <c r="N81">
        <f t="shared" si="14"/>
        <v>1</v>
      </c>
      <c r="O81">
        <f t="shared" si="15"/>
        <v>16</v>
      </c>
      <c r="P81">
        <f t="shared" si="18"/>
        <v>900</v>
      </c>
      <c r="Q81">
        <f t="shared" si="19"/>
        <v>905.6</v>
      </c>
      <c r="R81">
        <f t="shared" si="20"/>
        <v>-5.6</v>
      </c>
      <c r="S81" t="str">
        <f t="shared" si="16"/>
        <v>marriot</v>
      </c>
      <c r="U81" s="44" t="s">
        <v>249</v>
      </c>
      <c r="V81" s="45">
        <v>1</v>
      </c>
      <c r="W81" s="45">
        <v>1</v>
      </c>
      <c r="X81" s="45">
        <v>1</v>
      </c>
      <c r="Y81" s="45">
        <v>1</v>
      </c>
      <c r="Z81" s="45">
        <v>1</v>
      </c>
      <c r="AA81" s="45">
        <v>16</v>
      </c>
      <c r="AB81" s="45">
        <v>900</v>
      </c>
    </row>
    <row r="82" spans="1:28" ht="15" thickBot="1" x14ac:dyDescent="0.4">
      <c r="A82" t="s">
        <v>192</v>
      </c>
      <c r="B82">
        <f>Marriot!C21</f>
        <v>5</v>
      </c>
      <c r="C82">
        <f>Marriot!D21</f>
        <v>5</v>
      </c>
      <c r="D82">
        <f>Marriot!E21</f>
        <v>5</v>
      </c>
      <c r="E82">
        <f>Marriot!F21</f>
        <v>5</v>
      </c>
      <c r="F82">
        <f>Marriot!G21</f>
        <v>5</v>
      </c>
      <c r="G82">
        <f>Marriot!H21</f>
        <v>4</v>
      </c>
      <c r="H82">
        <f>Marriot!B21</f>
        <v>9</v>
      </c>
      <c r="J82">
        <f t="shared" si="17"/>
        <v>1</v>
      </c>
      <c r="K82">
        <f t="shared" si="11"/>
        <v>1</v>
      </c>
      <c r="L82">
        <f t="shared" si="12"/>
        <v>1</v>
      </c>
      <c r="M82">
        <f t="shared" si="13"/>
        <v>1</v>
      </c>
      <c r="N82">
        <f t="shared" si="14"/>
        <v>1</v>
      </c>
      <c r="O82">
        <f t="shared" si="15"/>
        <v>16</v>
      </c>
      <c r="P82">
        <f t="shared" si="18"/>
        <v>900</v>
      </c>
      <c r="Q82">
        <f t="shared" si="19"/>
        <v>905.6</v>
      </c>
      <c r="R82">
        <f t="shared" si="20"/>
        <v>-5.6</v>
      </c>
      <c r="S82" t="str">
        <f t="shared" si="16"/>
        <v>marriot</v>
      </c>
      <c r="U82" s="44" t="s">
        <v>250</v>
      </c>
      <c r="V82" s="45">
        <v>1</v>
      </c>
      <c r="W82" s="45">
        <v>1</v>
      </c>
      <c r="X82" s="45">
        <v>1</v>
      </c>
      <c r="Y82" s="45">
        <v>1</v>
      </c>
      <c r="Z82" s="45">
        <v>1</v>
      </c>
      <c r="AA82" s="45">
        <v>16</v>
      </c>
      <c r="AB82" s="45">
        <v>900</v>
      </c>
    </row>
    <row r="83" spans="1:28" ht="15" thickBot="1" x14ac:dyDescent="0.4">
      <c r="A83" t="s">
        <v>193</v>
      </c>
      <c r="B83">
        <f>Accor!C2</f>
        <v>2</v>
      </c>
      <c r="C83">
        <f>Accor!D2</f>
        <v>3</v>
      </c>
      <c r="D83">
        <f>Accor!E2</f>
        <v>3</v>
      </c>
      <c r="E83">
        <f>Accor!F2</f>
        <v>2</v>
      </c>
      <c r="F83">
        <f>Accor!G2</f>
        <v>2</v>
      </c>
      <c r="G83">
        <f>Accor!H2</f>
        <v>3</v>
      </c>
      <c r="H83">
        <f>Accor!B2</f>
        <v>5</v>
      </c>
      <c r="J83">
        <f t="shared" si="17"/>
        <v>97</v>
      </c>
      <c r="K83">
        <f t="shared" si="11"/>
        <v>71</v>
      </c>
      <c r="L83">
        <f t="shared" si="12"/>
        <v>65</v>
      </c>
      <c r="M83">
        <f t="shared" si="13"/>
        <v>100</v>
      </c>
      <c r="N83">
        <f t="shared" si="14"/>
        <v>78</v>
      </c>
      <c r="O83">
        <f t="shared" si="15"/>
        <v>72</v>
      </c>
      <c r="P83">
        <f t="shared" si="18"/>
        <v>500</v>
      </c>
      <c r="Q83">
        <f t="shared" si="19"/>
        <v>503.1</v>
      </c>
      <c r="R83">
        <f t="shared" si="20"/>
        <v>-3.1</v>
      </c>
      <c r="S83" t="str">
        <f t="shared" si="16"/>
        <v>accor</v>
      </c>
      <c r="U83" s="44" t="s">
        <v>251</v>
      </c>
      <c r="V83" s="45">
        <v>1</v>
      </c>
      <c r="W83" s="45">
        <v>1</v>
      </c>
      <c r="X83" s="45">
        <v>1</v>
      </c>
      <c r="Y83" s="45">
        <v>1</v>
      </c>
      <c r="Z83" s="45">
        <v>1</v>
      </c>
      <c r="AA83" s="45">
        <v>16</v>
      </c>
      <c r="AB83" s="45">
        <v>900</v>
      </c>
    </row>
    <row r="84" spans="1:28" ht="15" thickBot="1" x14ac:dyDescent="0.4">
      <c r="A84" t="s">
        <v>193</v>
      </c>
      <c r="B84">
        <f>Accor!C3</f>
        <v>3</v>
      </c>
      <c r="C84">
        <f>Accor!D3</f>
        <v>3</v>
      </c>
      <c r="D84">
        <f>Accor!E3</f>
        <v>3</v>
      </c>
      <c r="E84">
        <f>Accor!F3</f>
        <v>3</v>
      </c>
      <c r="F84">
        <f>Accor!G3</f>
        <v>2</v>
      </c>
      <c r="G84">
        <f>Accor!H3</f>
        <v>3</v>
      </c>
      <c r="H84">
        <f>Accor!B3</f>
        <v>5</v>
      </c>
      <c r="J84">
        <f t="shared" si="17"/>
        <v>68</v>
      </c>
      <c r="K84">
        <f t="shared" si="11"/>
        <v>71</v>
      </c>
      <c r="L84">
        <f t="shared" si="12"/>
        <v>65</v>
      </c>
      <c r="M84">
        <f t="shared" si="13"/>
        <v>90</v>
      </c>
      <c r="N84">
        <f t="shared" si="14"/>
        <v>78</v>
      </c>
      <c r="O84">
        <f t="shared" si="15"/>
        <v>72</v>
      </c>
      <c r="P84">
        <f t="shared" si="18"/>
        <v>500</v>
      </c>
      <c r="Q84">
        <f t="shared" si="19"/>
        <v>503.1</v>
      </c>
      <c r="R84">
        <f t="shared" si="20"/>
        <v>-3.1</v>
      </c>
      <c r="S84" t="str">
        <f t="shared" si="16"/>
        <v>accor</v>
      </c>
      <c r="U84" s="44" t="s">
        <v>252</v>
      </c>
      <c r="V84" s="45">
        <v>1</v>
      </c>
      <c r="W84" s="45">
        <v>1</v>
      </c>
      <c r="X84" s="45">
        <v>1</v>
      </c>
      <c r="Y84" s="45">
        <v>1</v>
      </c>
      <c r="Z84" s="45">
        <v>1</v>
      </c>
      <c r="AA84" s="45">
        <v>16</v>
      </c>
      <c r="AB84" s="45">
        <v>900</v>
      </c>
    </row>
    <row r="85" spans="1:28" ht="15" thickBot="1" x14ac:dyDescent="0.4">
      <c r="A85" t="s">
        <v>193</v>
      </c>
      <c r="B85">
        <f>Accor!C4</f>
        <v>3</v>
      </c>
      <c r="C85">
        <f>Accor!D4</f>
        <v>3</v>
      </c>
      <c r="D85">
        <f>Accor!E4</f>
        <v>3</v>
      </c>
      <c r="E85">
        <f>Accor!F4</f>
        <v>3</v>
      </c>
      <c r="F85">
        <f>Accor!G4</f>
        <v>2</v>
      </c>
      <c r="G85">
        <f>Accor!H4</f>
        <v>3</v>
      </c>
      <c r="H85">
        <f>Accor!B4</f>
        <v>5</v>
      </c>
      <c r="J85">
        <f t="shared" si="17"/>
        <v>68</v>
      </c>
      <c r="K85">
        <f t="shared" si="11"/>
        <v>71</v>
      </c>
      <c r="L85">
        <f t="shared" si="12"/>
        <v>65</v>
      </c>
      <c r="M85">
        <f t="shared" si="13"/>
        <v>90</v>
      </c>
      <c r="N85">
        <f t="shared" si="14"/>
        <v>78</v>
      </c>
      <c r="O85">
        <f t="shared" si="15"/>
        <v>72</v>
      </c>
      <c r="P85">
        <f t="shared" si="18"/>
        <v>500</v>
      </c>
      <c r="Q85">
        <f t="shared" si="19"/>
        <v>503.1</v>
      </c>
      <c r="R85">
        <f t="shared" si="20"/>
        <v>-3.1</v>
      </c>
      <c r="S85" t="str">
        <f t="shared" si="16"/>
        <v>accor</v>
      </c>
      <c r="U85" s="44" t="s">
        <v>253</v>
      </c>
      <c r="V85" s="45">
        <v>1</v>
      </c>
      <c r="W85" s="45">
        <v>1</v>
      </c>
      <c r="X85" s="45">
        <v>1</v>
      </c>
      <c r="Y85" s="45">
        <v>1</v>
      </c>
      <c r="Z85" s="45">
        <v>1</v>
      </c>
      <c r="AA85" s="45">
        <v>16</v>
      </c>
      <c r="AB85" s="45">
        <v>900</v>
      </c>
    </row>
    <row r="86" spans="1:28" ht="15" thickBot="1" x14ac:dyDescent="0.4">
      <c r="A86" t="s">
        <v>193</v>
      </c>
      <c r="B86">
        <f>Accor!C5</f>
        <v>3</v>
      </c>
      <c r="C86">
        <f>Accor!D5</f>
        <v>3</v>
      </c>
      <c r="D86">
        <f>Accor!E5</f>
        <v>3</v>
      </c>
      <c r="E86">
        <f>Accor!F5</f>
        <v>3</v>
      </c>
      <c r="F86">
        <f>Accor!G5</f>
        <v>2</v>
      </c>
      <c r="G86">
        <f>Accor!H5</f>
        <v>3</v>
      </c>
      <c r="H86">
        <f>Accor!B5</f>
        <v>5</v>
      </c>
      <c r="J86">
        <f t="shared" si="17"/>
        <v>68</v>
      </c>
      <c r="K86">
        <f t="shared" si="11"/>
        <v>71</v>
      </c>
      <c r="L86">
        <f t="shared" si="12"/>
        <v>65</v>
      </c>
      <c r="M86">
        <f t="shared" si="13"/>
        <v>90</v>
      </c>
      <c r="N86">
        <f t="shared" si="14"/>
        <v>78</v>
      </c>
      <c r="O86">
        <f t="shared" si="15"/>
        <v>72</v>
      </c>
      <c r="P86">
        <f t="shared" si="18"/>
        <v>500</v>
      </c>
      <c r="Q86">
        <f t="shared" si="19"/>
        <v>503.1</v>
      </c>
      <c r="R86">
        <f t="shared" si="20"/>
        <v>-3.1</v>
      </c>
      <c r="S86" t="str">
        <f t="shared" si="16"/>
        <v>accor</v>
      </c>
      <c r="U86" s="44" t="s">
        <v>254</v>
      </c>
      <c r="V86" s="45">
        <v>1</v>
      </c>
      <c r="W86" s="45">
        <v>1</v>
      </c>
      <c r="X86" s="45">
        <v>1</v>
      </c>
      <c r="Y86" s="45">
        <v>1</v>
      </c>
      <c r="Z86" s="45">
        <v>1</v>
      </c>
      <c r="AA86" s="45">
        <v>16</v>
      </c>
      <c r="AB86" s="45">
        <v>900</v>
      </c>
    </row>
    <row r="87" spans="1:28" ht="15" thickBot="1" x14ac:dyDescent="0.4">
      <c r="A87" t="s">
        <v>193</v>
      </c>
      <c r="B87">
        <f>Accor!C6</f>
        <v>3</v>
      </c>
      <c r="C87">
        <f>Accor!D6</f>
        <v>4</v>
      </c>
      <c r="D87">
        <f>Accor!E6</f>
        <v>3</v>
      </c>
      <c r="E87">
        <f>Accor!F6</f>
        <v>3</v>
      </c>
      <c r="F87">
        <f>Accor!G6</f>
        <v>2</v>
      </c>
      <c r="G87">
        <f>Accor!H6</f>
        <v>3</v>
      </c>
      <c r="H87">
        <f>Accor!B6</f>
        <v>6</v>
      </c>
      <c r="J87">
        <f t="shared" si="17"/>
        <v>68</v>
      </c>
      <c r="K87">
        <f t="shared" si="11"/>
        <v>31</v>
      </c>
      <c r="L87">
        <f t="shared" si="12"/>
        <v>65</v>
      </c>
      <c r="M87">
        <f t="shared" si="13"/>
        <v>90</v>
      </c>
      <c r="N87">
        <f t="shared" si="14"/>
        <v>78</v>
      </c>
      <c r="O87">
        <f t="shared" si="15"/>
        <v>72</v>
      </c>
      <c r="P87">
        <f t="shared" si="18"/>
        <v>600</v>
      </c>
      <c r="Q87">
        <f t="shared" si="19"/>
        <v>603.79999999999995</v>
      </c>
      <c r="R87">
        <f t="shared" si="20"/>
        <v>-3.8</v>
      </c>
      <c r="S87" t="str">
        <f t="shared" si="16"/>
        <v>accor</v>
      </c>
      <c r="U87" s="44" t="s">
        <v>255</v>
      </c>
      <c r="V87" s="45">
        <v>1</v>
      </c>
      <c r="W87" s="45">
        <v>1</v>
      </c>
      <c r="X87" s="45">
        <v>1</v>
      </c>
      <c r="Y87" s="45">
        <v>1</v>
      </c>
      <c r="Z87" s="45">
        <v>1</v>
      </c>
      <c r="AA87" s="45">
        <v>16</v>
      </c>
      <c r="AB87" s="45">
        <v>900</v>
      </c>
    </row>
    <row r="88" spans="1:28" ht="15" thickBot="1" x14ac:dyDescent="0.4">
      <c r="A88" t="s">
        <v>193</v>
      </c>
      <c r="B88">
        <f>Accor!C7</f>
        <v>3</v>
      </c>
      <c r="C88">
        <f>Accor!D7</f>
        <v>4</v>
      </c>
      <c r="D88">
        <f>Accor!E7</f>
        <v>3</v>
      </c>
      <c r="E88">
        <f>Accor!F7</f>
        <v>3</v>
      </c>
      <c r="F88">
        <f>Accor!G7</f>
        <v>2</v>
      </c>
      <c r="G88">
        <f>Accor!H7</f>
        <v>3</v>
      </c>
      <c r="H88">
        <f>Accor!B7</f>
        <v>6</v>
      </c>
      <c r="J88">
        <f t="shared" si="17"/>
        <v>68</v>
      </c>
      <c r="K88">
        <f t="shared" si="11"/>
        <v>31</v>
      </c>
      <c r="L88">
        <f t="shared" si="12"/>
        <v>65</v>
      </c>
      <c r="M88">
        <f t="shared" si="13"/>
        <v>90</v>
      </c>
      <c r="N88">
        <f t="shared" si="14"/>
        <v>78</v>
      </c>
      <c r="O88">
        <f t="shared" si="15"/>
        <v>72</v>
      </c>
      <c r="P88">
        <f t="shared" si="18"/>
        <v>600</v>
      </c>
      <c r="Q88">
        <f t="shared" si="19"/>
        <v>603.79999999999995</v>
      </c>
      <c r="R88">
        <f t="shared" si="20"/>
        <v>-3.8</v>
      </c>
      <c r="S88" t="str">
        <f t="shared" si="16"/>
        <v>accor</v>
      </c>
      <c r="U88" s="44" t="s">
        <v>256</v>
      </c>
      <c r="V88" s="45">
        <v>97</v>
      </c>
      <c r="W88" s="45">
        <v>71</v>
      </c>
      <c r="X88" s="45">
        <v>65</v>
      </c>
      <c r="Y88" s="45">
        <v>100</v>
      </c>
      <c r="Z88" s="45">
        <v>78</v>
      </c>
      <c r="AA88" s="45">
        <v>72</v>
      </c>
      <c r="AB88" s="45">
        <v>500</v>
      </c>
    </row>
    <row r="89" spans="1:28" ht="15" thickBot="1" x14ac:dyDescent="0.4">
      <c r="A89" t="s">
        <v>193</v>
      </c>
      <c r="B89">
        <f>Accor!C8</f>
        <v>3</v>
      </c>
      <c r="C89">
        <f>Accor!D8</f>
        <v>4</v>
      </c>
      <c r="D89">
        <f>Accor!E8</f>
        <v>3</v>
      </c>
      <c r="E89">
        <f>Accor!F8</f>
        <v>3</v>
      </c>
      <c r="F89">
        <f>Accor!G8</f>
        <v>3</v>
      </c>
      <c r="G89">
        <f>Accor!H8</f>
        <v>3</v>
      </c>
      <c r="H89">
        <f>Accor!B8</f>
        <v>6</v>
      </c>
      <c r="J89">
        <f t="shared" si="17"/>
        <v>68</v>
      </c>
      <c r="K89">
        <f t="shared" si="11"/>
        <v>31</v>
      </c>
      <c r="L89">
        <f t="shared" si="12"/>
        <v>65</v>
      </c>
      <c r="M89">
        <f t="shared" si="13"/>
        <v>90</v>
      </c>
      <c r="N89">
        <f t="shared" si="14"/>
        <v>36</v>
      </c>
      <c r="O89">
        <f t="shared" si="15"/>
        <v>72</v>
      </c>
      <c r="P89">
        <f t="shared" si="18"/>
        <v>600</v>
      </c>
      <c r="Q89">
        <f t="shared" si="19"/>
        <v>603.79999999999995</v>
      </c>
      <c r="R89">
        <f t="shared" si="20"/>
        <v>-3.8</v>
      </c>
      <c r="S89" t="str">
        <f t="shared" si="16"/>
        <v>accor</v>
      </c>
      <c r="U89" s="44" t="s">
        <v>257</v>
      </c>
      <c r="V89" s="45">
        <v>68</v>
      </c>
      <c r="W89" s="45">
        <v>71</v>
      </c>
      <c r="X89" s="45">
        <v>65</v>
      </c>
      <c r="Y89" s="45">
        <v>90</v>
      </c>
      <c r="Z89" s="45">
        <v>78</v>
      </c>
      <c r="AA89" s="45">
        <v>72</v>
      </c>
      <c r="AB89" s="45">
        <v>500</v>
      </c>
    </row>
    <row r="90" spans="1:28" ht="15" thickBot="1" x14ac:dyDescent="0.4">
      <c r="A90" t="s">
        <v>193</v>
      </c>
      <c r="B90">
        <f>Accor!C9</f>
        <v>4</v>
      </c>
      <c r="C90">
        <f>Accor!D9</f>
        <v>4</v>
      </c>
      <c r="D90">
        <f>Accor!E9</f>
        <v>4</v>
      </c>
      <c r="E90">
        <f>Accor!F9</f>
        <v>3</v>
      </c>
      <c r="F90">
        <f>Accor!G9</f>
        <v>3</v>
      </c>
      <c r="G90">
        <f>Accor!H9</f>
        <v>4</v>
      </c>
      <c r="H90">
        <f>Accor!B9</f>
        <v>7</v>
      </c>
      <c r="J90">
        <f t="shared" si="17"/>
        <v>16</v>
      </c>
      <c r="K90">
        <f t="shared" si="11"/>
        <v>31</v>
      </c>
      <c r="L90">
        <f t="shared" si="12"/>
        <v>32</v>
      </c>
      <c r="M90">
        <f t="shared" si="13"/>
        <v>90</v>
      </c>
      <c r="N90">
        <f t="shared" si="14"/>
        <v>36</v>
      </c>
      <c r="O90">
        <f t="shared" si="15"/>
        <v>16</v>
      </c>
      <c r="P90">
        <f t="shared" si="18"/>
        <v>700</v>
      </c>
      <c r="Q90">
        <f t="shared" si="19"/>
        <v>704.4</v>
      </c>
      <c r="R90">
        <f t="shared" si="20"/>
        <v>-4.4000000000000004</v>
      </c>
      <c r="S90" t="str">
        <f t="shared" si="16"/>
        <v>accor</v>
      </c>
      <c r="U90" s="44" t="s">
        <v>258</v>
      </c>
      <c r="V90" s="45">
        <v>68</v>
      </c>
      <c r="W90" s="45">
        <v>71</v>
      </c>
      <c r="X90" s="45">
        <v>65</v>
      </c>
      <c r="Y90" s="45">
        <v>90</v>
      </c>
      <c r="Z90" s="45">
        <v>78</v>
      </c>
      <c r="AA90" s="45">
        <v>72</v>
      </c>
      <c r="AB90" s="45">
        <v>500</v>
      </c>
    </row>
    <row r="91" spans="1:28" ht="15" thickBot="1" x14ac:dyDescent="0.4">
      <c r="A91" t="s">
        <v>193</v>
      </c>
      <c r="B91">
        <f>Accor!C10</f>
        <v>4</v>
      </c>
      <c r="C91">
        <f>Accor!D10</f>
        <v>4</v>
      </c>
      <c r="D91">
        <f>Accor!E10</f>
        <v>4</v>
      </c>
      <c r="E91">
        <f>Accor!F10</f>
        <v>4</v>
      </c>
      <c r="F91">
        <f>Accor!G10</f>
        <v>3</v>
      </c>
      <c r="G91">
        <f>Accor!H10</f>
        <v>4</v>
      </c>
      <c r="H91">
        <f>Accor!B10</f>
        <v>8</v>
      </c>
      <c r="J91">
        <f t="shared" si="17"/>
        <v>16</v>
      </c>
      <c r="K91">
        <f t="shared" si="11"/>
        <v>31</v>
      </c>
      <c r="L91">
        <f t="shared" si="12"/>
        <v>32</v>
      </c>
      <c r="M91">
        <f t="shared" si="13"/>
        <v>57</v>
      </c>
      <c r="N91">
        <f t="shared" si="14"/>
        <v>36</v>
      </c>
      <c r="O91">
        <f t="shared" si="15"/>
        <v>16</v>
      </c>
      <c r="P91">
        <f t="shared" si="18"/>
        <v>800</v>
      </c>
      <c r="Q91">
        <f t="shared" si="19"/>
        <v>754.7</v>
      </c>
      <c r="R91">
        <f t="shared" si="20"/>
        <v>45.3</v>
      </c>
      <c r="S91" t="str">
        <f t="shared" si="16"/>
        <v>accor</v>
      </c>
      <c r="U91" s="44" t="s">
        <v>259</v>
      </c>
      <c r="V91" s="45">
        <v>68</v>
      </c>
      <c r="W91" s="45">
        <v>71</v>
      </c>
      <c r="X91" s="45">
        <v>65</v>
      </c>
      <c r="Y91" s="45">
        <v>90</v>
      </c>
      <c r="Z91" s="45">
        <v>78</v>
      </c>
      <c r="AA91" s="45">
        <v>72</v>
      </c>
      <c r="AB91" s="45">
        <v>500</v>
      </c>
    </row>
    <row r="92" spans="1:28" ht="15" thickBot="1" x14ac:dyDescent="0.4">
      <c r="A92" t="s">
        <v>193</v>
      </c>
      <c r="B92">
        <f>Accor!C11</f>
        <v>4</v>
      </c>
      <c r="C92">
        <f>Accor!D11</f>
        <v>5</v>
      </c>
      <c r="D92">
        <f>Accor!E11</f>
        <v>4</v>
      </c>
      <c r="E92">
        <f>Accor!F11</f>
        <v>4</v>
      </c>
      <c r="F92">
        <f>Accor!G11</f>
        <v>3</v>
      </c>
      <c r="G92">
        <f>Accor!H11</f>
        <v>4</v>
      </c>
      <c r="H92">
        <f>Accor!B11</f>
        <v>8</v>
      </c>
      <c r="J92">
        <f t="shared" si="17"/>
        <v>16</v>
      </c>
      <c r="K92">
        <f t="shared" si="11"/>
        <v>1</v>
      </c>
      <c r="L92">
        <f t="shared" si="12"/>
        <v>32</v>
      </c>
      <c r="M92">
        <f t="shared" si="13"/>
        <v>57</v>
      </c>
      <c r="N92">
        <f t="shared" si="14"/>
        <v>36</v>
      </c>
      <c r="O92">
        <f t="shared" si="15"/>
        <v>16</v>
      </c>
      <c r="P92">
        <f t="shared" si="18"/>
        <v>800</v>
      </c>
      <c r="Q92">
        <f t="shared" si="19"/>
        <v>805</v>
      </c>
      <c r="R92">
        <f t="shared" si="20"/>
        <v>-5</v>
      </c>
      <c r="S92" t="str">
        <f t="shared" si="16"/>
        <v>accor</v>
      </c>
      <c r="U92" s="44" t="s">
        <v>260</v>
      </c>
      <c r="V92" s="45">
        <v>68</v>
      </c>
      <c r="W92" s="45">
        <v>31</v>
      </c>
      <c r="X92" s="45">
        <v>65</v>
      </c>
      <c r="Y92" s="45">
        <v>90</v>
      </c>
      <c r="Z92" s="45">
        <v>78</v>
      </c>
      <c r="AA92" s="45">
        <v>72</v>
      </c>
      <c r="AB92" s="45">
        <v>600</v>
      </c>
    </row>
    <row r="93" spans="1:28" ht="15" thickBot="1" x14ac:dyDescent="0.4">
      <c r="A93" t="s">
        <v>193</v>
      </c>
      <c r="B93">
        <f>Accor!C12</f>
        <v>4</v>
      </c>
      <c r="C93">
        <f>Accor!D12</f>
        <v>5</v>
      </c>
      <c r="D93">
        <f>Accor!E12</f>
        <v>4</v>
      </c>
      <c r="E93">
        <f>Accor!F12</f>
        <v>4</v>
      </c>
      <c r="F93">
        <f>Accor!G12</f>
        <v>3</v>
      </c>
      <c r="G93">
        <f>Accor!H12</f>
        <v>4</v>
      </c>
      <c r="H93">
        <f>Accor!B12</f>
        <v>8</v>
      </c>
      <c r="J93">
        <f t="shared" si="17"/>
        <v>16</v>
      </c>
      <c r="K93">
        <f t="shared" si="11"/>
        <v>1</v>
      </c>
      <c r="L93">
        <f t="shared" si="12"/>
        <v>32</v>
      </c>
      <c r="M93">
        <f t="shared" si="13"/>
        <v>57</v>
      </c>
      <c r="N93">
        <f t="shared" si="14"/>
        <v>36</v>
      </c>
      <c r="O93">
        <f t="shared" si="15"/>
        <v>16</v>
      </c>
      <c r="P93">
        <f t="shared" si="18"/>
        <v>800</v>
      </c>
      <c r="Q93">
        <f t="shared" si="19"/>
        <v>805</v>
      </c>
      <c r="R93">
        <f t="shared" si="20"/>
        <v>-5</v>
      </c>
      <c r="S93" t="str">
        <f t="shared" si="16"/>
        <v>accor</v>
      </c>
      <c r="U93" s="44" t="s">
        <v>261</v>
      </c>
      <c r="V93" s="45">
        <v>68</v>
      </c>
      <c r="W93" s="45">
        <v>31</v>
      </c>
      <c r="X93" s="45">
        <v>65</v>
      </c>
      <c r="Y93" s="45">
        <v>90</v>
      </c>
      <c r="Z93" s="45">
        <v>78</v>
      </c>
      <c r="AA93" s="45">
        <v>72</v>
      </c>
      <c r="AB93" s="45">
        <v>600</v>
      </c>
    </row>
    <row r="94" spans="1:28" ht="15" thickBot="1" x14ac:dyDescent="0.4">
      <c r="A94" t="s">
        <v>193</v>
      </c>
      <c r="B94">
        <f>Accor!C13</f>
        <v>4</v>
      </c>
      <c r="C94">
        <f>Accor!D13</f>
        <v>5</v>
      </c>
      <c r="D94">
        <f>Accor!E13</f>
        <v>4</v>
      </c>
      <c r="E94">
        <f>Accor!F13</f>
        <v>4</v>
      </c>
      <c r="F94">
        <f>Accor!G13</f>
        <v>3</v>
      </c>
      <c r="G94">
        <f>Accor!H13</f>
        <v>4</v>
      </c>
      <c r="H94">
        <f>Accor!B13</f>
        <v>8</v>
      </c>
      <c r="J94">
        <f t="shared" si="17"/>
        <v>16</v>
      </c>
      <c r="K94">
        <f t="shared" si="11"/>
        <v>1</v>
      </c>
      <c r="L94">
        <f t="shared" si="12"/>
        <v>32</v>
      </c>
      <c r="M94">
        <f t="shared" si="13"/>
        <v>57</v>
      </c>
      <c r="N94">
        <f t="shared" si="14"/>
        <v>36</v>
      </c>
      <c r="O94">
        <f t="shared" si="15"/>
        <v>16</v>
      </c>
      <c r="P94">
        <f t="shared" si="18"/>
        <v>800</v>
      </c>
      <c r="Q94">
        <f t="shared" si="19"/>
        <v>805</v>
      </c>
      <c r="R94">
        <f t="shared" si="20"/>
        <v>-5</v>
      </c>
      <c r="S94" t="str">
        <f t="shared" si="16"/>
        <v>accor</v>
      </c>
      <c r="U94" s="44" t="s">
        <v>262</v>
      </c>
      <c r="V94" s="45">
        <v>68</v>
      </c>
      <c r="W94" s="45">
        <v>31</v>
      </c>
      <c r="X94" s="45">
        <v>65</v>
      </c>
      <c r="Y94" s="45">
        <v>90</v>
      </c>
      <c r="Z94" s="45">
        <v>36</v>
      </c>
      <c r="AA94" s="45">
        <v>72</v>
      </c>
      <c r="AB94" s="45">
        <v>600</v>
      </c>
    </row>
    <row r="95" spans="1:28" ht="15" thickBot="1" x14ac:dyDescent="0.4">
      <c r="A95" t="s">
        <v>193</v>
      </c>
      <c r="B95">
        <f>Accor!C14</f>
        <v>4</v>
      </c>
      <c r="C95">
        <f>Accor!D14</f>
        <v>5</v>
      </c>
      <c r="D95">
        <f>Accor!E14</f>
        <v>4</v>
      </c>
      <c r="E95">
        <f>Accor!F14</f>
        <v>4</v>
      </c>
      <c r="F95">
        <f>Accor!G14</f>
        <v>3</v>
      </c>
      <c r="G95">
        <f>Accor!H14</f>
        <v>4</v>
      </c>
      <c r="H95">
        <f>Accor!B14</f>
        <v>8</v>
      </c>
      <c r="J95">
        <f t="shared" si="17"/>
        <v>16</v>
      </c>
      <c r="K95">
        <f t="shared" si="11"/>
        <v>1</v>
      </c>
      <c r="L95">
        <f t="shared" si="12"/>
        <v>32</v>
      </c>
      <c r="M95">
        <f t="shared" si="13"/>
        <v>57</v>
      </c>
      <c r="N95">
        <f t="shared" si="14"/>
        <v>36</v>
      </c>
      <c r="O95">
        <f t="shared" si="15"/>
        <v>16</v>
      </c>
      <c r="P95">
        <f t="shared" si="18"/>
        <v>800</v>
      </c>
      <c r="Q95">
        <f t="shared" si="19"/>
        <v>805</v>
      </c>
      <c r="R95">
        <f t="shared" si="20"/>
        <v>-5</v>
      </c>
      <c r="S95" t="str">
        <f t="shared" si="16"/>
        <v>accor</v>
      </c>
      <c r="U95" s="44" t="s">
        <v>263</v>
      </c>
      <c r="V95" s="45">
        <v>16</v>
      </c>
      <c r="W95" s="45">
        <v>31</v>
      </c>
      <c r="X95" s="45">
        <v>32</v>
      </c>
      <c r="Y95" s="45">
        <v>90</v>
      </c>
      <c r="Z95" s="45">
        <v>36</v>
      </c>
      <c r="AA95" s="45">
        <v>16</v>
      </c>
      <c r="AB95" s="45">
        <v>700</v>
      </c>
    </row>
    <row r="96" spans="1:28" ht="15" thickBot="1" x14ac:dyDescent="0.4">
      <c r="A96" t="s">
        <v>193</v>
      </c>
      <c r="B96">
        <f>Accor!C15</f>
        <v>4</v>
      </c>
      <c r="C96">
        <f>Accor!D15</f>
        <v>5</v>
      </c>
      <c r="D96">
        <f>Accor!E15</f>
        <v>4</v>
      </c>
      <c r="E96">
        <f>Accor!F15</f>
        <v>4</v>
      </c>
      <c r="F96">
        <f>Accor!G15</f>
        <v>3</v>
      </c>
      <c r="G96">
        <f>Accor!H15</f>
        <v>4</v>
      </c>
      <c r="H96">
        <f>Accor!B15</f>
        <v>8</v>
      </c>
      <c r="J96">
        <f t="shared" si="17"/>
        <v>16</v>
      </c>
      <c r="K96">
        <f t="shared" si="11"/>
        <v>1</v>
      </c>
      <c r="L96">
        <f t="shared" si="12"/>
        <v>32</v>
      </c>
      <c r="M96">
        <f t="shared" si="13"/>
        <v>57</v>
      </c>
      <c r="N96">
        <f t="shared" si="14"/>
        <v>36</v>
      </c>
      <c r="O96">
        <f t="shared" si="15"/>
        <v>16</v>
      </c>
      <c r="P96">
        <f t="shared" si="18"/>
        <v>800</v>
      </c>
      <c r="Q96">
        <f t="shared" si="19"/>
        <v>805</v>
      </c>
      <c r="R96">
        <f t="shared" si="20"/>
        <v>-5</v>
      </c>
      <c r="S96" t="str">
        <f t="shared" si="16"/>
        <v>accor</v>
      </c>
      <c r="U96" s="44" t="s">
        <v>264</v>
      </c>
      <c r="V96" s="45">
        <v>16</v>
      </c>
      <c r="W96" s="45">
        <v>31</v>
      </c>
      <c r="X96" s="45">
        <v>32</v>
      </c>
      <c r="Y96" s="45">
        <v>57</v>
      </c>
      <c r="Z96" s="45">
        <v>36</v>
      </c>
      <c r="AA96" s="45">
        <v>16</v>
      </c>
      <c r="AB96" s="45">
        <v>800</v>
      </c>
    </row>
    <row r="97" spans="1:28" ht="15" thickBot="1" x14ac:dyDescent="0.4">
      <c r="A97" t="s">
        <v>193</v>
      </c>
      <c r="B97">
        <f>Accor!C16</f>
        <v>4</v>
      </c>
      <c r="C97">
        <f>Accor!D16</f>
        <v>5</v>
      </c>
      <c r="D97">
        <f>Accor!E16</f>
        <v>4</v>
      </c>
      <c r="E97">
        <f>Accor!F16</f>
        <v>4</v>
      </c>
      <c r="F97">
        <f>Accor!G16</f>
        <v>3</v>
      </c>
      <c r="G97">
        <f>Accor!H16</f>
        <v>4</v>
      </c>
      <c r="H97">
        <f>Accor!B16</f>
        <v>8</v>
      </c>
      <c r="J97">
        <f t="shared" si="17"/>
        <v>16</v>
      </c>
      <c r="K97">
        <f t="shared" si="11"/>
        <v>1</v>
      </c>
      <c r="L97">
        <f t="shared" si="12"/>
        <v>32</v>
      </c>
      <c r="M97">
        <f t="shared" si="13"/>
        <v>57</v>
      </c>
      <c r="N97">
        <f t="shared" si="14"/>
        <v>36</v>
      </c>
      <c r="O97">
        <f t="shared" si="15"/>
        <v>16</v>
      </c>
      <c r="P97">
        <f t="shared" si="18"/>
        <v>800</v>
      </c>
      <c r="Q97">
        <f t="shared" si="19"/>
        <v>805</v>
      </c>
      <c r="R97">
        <f t="shared" si="20"/>
        <v>-5</v>
      </c>
      <c r="S97" t="str">
        <f t="shared" si="16"/>
        <v>accor</v>
      </c>
      <c r="U97" s="44" t="s">
        <v>265</v>
      </c>
      <c r="V97" s="45">
        <v>16</v>
      </c>
      <c r="W97" s="45">
        <v>1</v>
      </c>
      <c r="X97" s="45">
        <v>32</v>
      </c>
      <c r="Y97" s="45">
        <v>57</v>
      </c>
      <c r="Z97" s="45">
        <v>36</v>
      </c>
      <c r="AA97" s="45">
        <v>16</v>
      </c>
      <c r="AB97" s="45">
        <v>800</v>
      </c>
    </row>
    <row r="98" spans="1:28" ht="15" thickBot="1" x14ac:dyDescent="0.4">
      <c r="A98" t="s">
        <v>193</v>
      </c>
      <c r="B98">
        <f>Accor!C17</f>
        <v>4</v>
      </c>
      <c r="C98">
        <f>Accor!D17</f>
        <v>5</v>
      </c>
      <c r="D98">
        <f>Accor!E17</f>
        <v>5</v>
      </c>
      <c r="E98">
        <f>Accor!F17</f>
        <v>4</v>
      </c>
      <c r="F98">
        <f>Accor!G17</f>
        <v>3</v>
      </c>
      <c r="G98">
        <f>Accor!H17</f>
        <v>4</v>
      </c>
      <c r="H98">
        <f>Accor!B17</f>
        <v>8</v>
      </c>
      <c r="J98">
        <f t="shared" si="17"/>
        <v>16</v>
      </c>
      <c r="K98">
        <f t="shared" si="11"/>
        <v>1</v>
      </c>
      <c r="L98">
        <f t="shared" si="12"/>
        <v>1</v>
      </c>
      <c r="M98">
        <f t="shared" si="13"/>
        <v>57</v>
      </c>
      <c r="N98">
        <f t="shared" si="14"/>
        <v>36</v>
      </c>
      <c r="O98">
        <f t="shared" si="15"/>
        <v>16</v>
      </c>
      <c r="P98">
        <f t="shared" si="18"/>
        <v>800</v>
      </c>
      <c r="Q98">
        <f t="shared" si="19"/>
        <v>805</v>
      </c>
      <c r="R98">
        <f t="shared" si="20"/>
        <v>-5</v>
      </c>
      <c r="S98" t="str">
        <f t="shared" si="16"/>
        <v>accor</v>
      </c>
      <c r="U98" s="44" t="s">
        <v>266</v>
      </c>
      <c r="V98" s="45">
        <v>16</v>
      </c>
      <c r="W98" s="45">
        <v>1</v>
      </c>
      <c r="X98" s="45">
        <v>32</v>
      </c>
      <c r="Y98" s="45">
        <v>57</v>
      </c>
      <c r="Z98" s="45">
        <v>36</v>
      </c>
      <c r="AA98" s="45">
        <v>16</v>
      </c>
      <c r="AB98" s="45">
        <v>800</v>
      </c>
    </row>
    <row r="99" spans="1:28" ht="15" thickBot="1" x14ac:dyDescent="0.4">
      <c r="A99" t="s">
        <v>193</v>
      </c>
      <c r="B99">
        <f>Accor!C18</f>
        <v>4</v>
      </c>
      <c r="C99">
        <f>Accor!D18</f>
        <v>5</v>
      </c>
      <c r="D99">
        <f>Accor!E18</f>
        <v>5</v>
      </c>
      <c r="E99">
        <f>Accor!F18</f>
        <v>4</v>
      </c>
      <c r="F99">
        <f>Accor!G18</f>
        <v>3</v>
      </c>
      <c r="G99">
        <f>Accor!H18</f>
        <v>4</v>
      </c>
      <c r="H99">
        <f>Accor!B18</f>
        <v>8</v>
      </c>
      <c r="J99">
        <f t="shared" si="17"/>
        <v>16</v>
      </c>
      <c r="K99">
        <f t="shared" si="11"/>
        <v>1</v>
      </c>
      <c r="L99">
        <f t="shared" si="12"/>
        <v>1</v>
      </c>
      <c r="M99">
        <f t="shared" si="13"/>
        <v>57</v>
      </c>
      <c r="N99">
        <f t="shared" si="14"/>
        <v>36</v>
      </c>
      <c r="O99">
        <f t="shared" si="15"/>
        <v>16</v>
      </c>
      <c r="P99">
        <f t="shared" si="18"/>
        <v>800</v>
      </c>
      <c r="Q99">
        <f t="shared" si="19"/>
        <v>805</v>
      </c>
      <c r="R99">
        <f t="shared" si="20"/>
        <v>-5</v>
      </c>
      <c r="S99" t="str">
        <f t="shared" si="16"/>
        <v>accor</v>
      </c>
      <c r="U99" s="44" t="s">
        <v>267</v>
      </c>
      <c r="V99" s="45">
        <v>16</v>
      </c>
      <c r="W99" s="45">
        <v>1</v>
      </c>
      <c r="X99" s="45">
        <v>32</v>
      </c>
      <c r="Y99" s="45">
        <v>57</v>
      </c>
      <c r="Z99" s="45">
        <v>36</v>
      </c>
      <c r="AA99" s="45">
        <v>16</v>
      </c>
      <c r="AB99" s="45">
        <v>800</v>
      </c>
    </row>
    <row r="100" spans="1:28" ht="15" thickBot="1" x14ac:dyDescent="0.4">
      <c r="A100" t="s">
        <v>193</v>
      </c>
      <c r="B100">
        <f>Accor!C19</f>
        <v>4</v>
      </c>
      <c r="C100">
        <f>Accor!D19</f>
        <v>5</v>
      </c>
      <c r="D100">
        <f>Accor!E19</f>
        <v>5</v>
      </c>
      <c r="E100">
        <f>Accor!F19</f>
        <v>4</v>
      </c>
      <c r="F100">
        <f>Accor!G19</f>
        <v>3</v>
      </c>
      <c r="G100">
        <f>Accor!H19</f>
        <v>4</v>
      </c>
      <c r="H100">
        <f>Accor!B19</f>
        <v>8</v>
      </c>
      <c r="J100">
        <f t="shared" si="17"/>
        <v>16</v>
      </c>
      <c r="K100">
        <f t="shared" si="11"/>
        <v>1</v>
      </c>
      <c r="L100">
        <f t="shared" si="12"/>
        <v>1</v>
      </c>
      <c r="M100">
        <f t="shared" si="13"/>
        <v>57</v>
      </c>
      <c r="N100">
        <f t="shared" si="14"/>
        <v>36</v>
      </c>
      <c r="O100">
        <f t="shared" si="15"/>
        <v>16</v>
      </c>
      <c r="P100">
        <f t="shared" si="18"/>
        <v>800</v>
      </c>
      <c r="Q100">
        <f t="shared" si="19"/>
        <v>805</v>
      </c>
      <c r="R100">
        <f t="shared" si="20"/>
        <v>-5</v>
      </c>
      <c r="S100" t="str">
        <f t="shared" si="16"/>
        <v>accor</v>
      </c>
      <c r="U100" s="44" t="s">
        <v>268</v>
      </c>
      <c r="V100" s="45">
        <v>16</v>
      </c>
      <c r="W100" s="45">
        <v>1</v>
      </c>
      <c r="X100" s="45">
        <v>32</v>
      </c>
      <c r="Y100" s="45">
        <v>57</v>
      </c>
      <c r="Z100" s="45">
        <v>36</v>
      </c>
      <c r="AA100" s="45">
        <v>16</v>
      </c>
      <c r="AB100" s="45">
        <v>800</v>
      </c>
    </row>
    <row r="101" spans="1:28" ht="15" thickBot="1" x14ac:dyDescent="0.4">
      <c r="A101" t="s">
        <v>193</v>
      </c>
      <c r="B101">
        <f>Accor!C20</f>
        <v>5</v>
      </c>
      <c r="C101">
        <f>Accor!D20</f>
        <v>5</v>
      </c>
      <c r="D101">
        <f>Accor!E20</f>
        <v>5</v>
      </c>
      <c r="E101">
        <f>Accor!F20</f>
        <v>5</v>
      </c>
      <c r="F101">
        <f>Accor!G20</f>
        <v>4</v>
      </c>
      <c r="G101">
        <f>Accor!H20</f>
        <v>4</v>
      </c>
      <c r="H101">
        <f>Accor!B20</f>
        <v>9</v>
      </c>
      <c r="J101">
        <f t="shared" si="17"/>
        <v>1</v>
      </c>
      <c r="K101">
        <f t="shared" si="11"/>
        <v>1</v>
      </c>
      <c r="L101">
        <f t="shared" si="12"/>
        <v>1</v>
      </c>
      <c r="M101">
        <f t="shared" si="13"/>
        <v>1</v>
      </c>
      <c r="N101">
        <f t="shared" si="14"/>
        <v>8</v>
      </c>
      <c r="O101">
        <f t="shared" si="15"/>
        <v>16</v>
      </c>
      <c r="P101">
        <f t="shared" si="18"/>
        <v>900</v>
      </c>
      <c r="Q101">
        <f t="shared" si="19"/>
        <v>855.3</v>
      </c>
      <c r="R101">
        <f t="shared" si="20"/>
        <v>44.7</v>
      </c>
      <c r="S101" t="str">
        <f t="shared" si="16"/>
        <v>accor</v>
      </c>
      <c r="U101" s="44" t="s">
        <v>269</v>
      </c>
      <c r="V101" s="45">
        <v>16</v>
      </c>
      <c r="W101" s="45">
        <v>1</v>
      </c>
      <c r="X101" s="45">
        <v>32</v>
      </c>
      <c r="Y101" s="45">
        <v>57</v>
      </c>
      <c r="Z101" s="45">
        <v>36</v>
      </c>
      <c r="AA101" s="45">
        <v>16</v>
      </c>
      <c r="AB101" s="45">
        <v>800</v>
      </c>
    </row>
    <row r="102" spans="1:28" ht="15" thickBot="1" x14ac:dyDescent="0.4">
      <c r="A102" t="s">
        <v>193</v>
      </c>
      <c r="B102">
        <f>Accor!C21</f>
        <v>5</v>
      </c>
      <c r="C102">
        <f>Accor!D21</f>
        <v>5</v>
      </c>
      <c r="D102">
        <f>Accor!E21</f>
        <v>5</v>
      </c>
      <c r="E102">
        <f>Accor!F21</f>
        <v>5</v>
      </c>
      <c r="F102">
        <f>Accor!G21</f>
        <v>4</v>
      </c>
      <c r="G102">
        <f>Accor!H21</f>
        <v>5</v>
      </c>
      <c r="H102">
        <f>Accor!B21</f>
        <v>9</v>
      </c>
      <c r="J102">
        <f t="shared" si="17"/>
        <v>1</v>
      </c>
      <c r="K102">
        <f t="shared" si="11"/>
        <v>1</v>
      </c>
      <c r="L102">
        <f t="shared" si="12"/>
        <v>1</v>
      </c>
      <c r="M102">
        <f t="shared" si="13"/>
        <v>1</v>
      </c>
      <c r="N102">
        <f t="shared" si="14"/>
        <v>8</v>
      </c>
      <c r="O102">
        <f t="shared" si="15"/>
        <v>1</v>
      </c>
      <c r="P102">
        <f t="shared" si="18"/>
        <v>900</v>
      </c>
      <c r="Q102">
        <f t="shared" si="19"/>
        <v>855.3</v>
      </c>
      <c r="R102">
        <f t="shared" si="20"/>
        <v>44.7</v>
      </c>
      <c r="S102" t="str">
        <f t="shared" si="16"/>
        <v>accor</v>
      </c>
      <c r="U102" s="44" t="s">
        <v>270</v>
      </c>
      <c r="V102" s="45">
        <v>16</v>
      </c>
      <c r="W102" s="45">
        <v>1</v>
      </c>
      <c r="X102" s="45">
        <v>32</v>
      </c>
      <c r="Y102" s="45">
        <v>57</v>
      </c>
      <c r="Z102" s="45">
        <v>36</v>
      </c>
      <c r="AA102" s="45">
        <v>16</v>
      </c>
      <c r="AB102" s="45">
        <v>800</v>
      </c>
    </row>
    <row r="103" spans="1:28" ht="15" thickBot="1" x14ac:dyDescent="0.4">
      <c r="U103" s="44" t="s">
        <v>271</v>
      </c>
      <c r="V103" s="45">
        <v>16</v>
      </c>
      <c r="W103" s="45">
        <v>1</v>
      </c>
      <c r="X103" s="45">
        <v>1</v>
      </c>
      <c r="Y103" s="45">
        <v>57</v>
      </c>
      <c r="Z103" s="45">
        <v>36</v>
      </c>
      <c r="AA103" s="45">
        <v>16</v>
      </c>
      <c r="AB103" s="45">
        <v>800</v>
      </c>
    </row>
    <row r="104" spans="1:28" ht="15" thickBot="1" x14ac:dyDescent="0.4">
      <c r="U104" s="44" t="s">
        <v>272</v>
      </c>
      <c r="V104" s="45">
        <v>16</v>
      </c>
      <c r="W104" s="45">
        <v>1</v>
      </c>
      <c r="X104" s="45">
        <v>1</v>
      </c>
      <c r="Y104" s="45">
        <v>57</v>
      </c>
      <c r="Z104" s="45">
        <v>36</v>
      </c>
      <c r="AA104" s="45">
        <v>16</v>
      </c>
      <c r="AB104" s="45">
        <v>800</v>
      </c>
    </row>
    <row r="105" spans="1:28" ht="15" thickBot="1" x14ac:dyDescent="0.4">
      <c r="U105" s="44" t="s">
        <v>273</v>
      </c>
      <c r="V105" s="45">
        <v>16</v>
      </c>
      <c r="W105" s="45">
        <v>1</v>
      </c>
      <c r="X105" s="45">
        <v>1</v>
      </c>
      <c r="Y105" s="45">
        <v>57</v>
      </c>
      <c r="Z105" s="45">
        <v>36</v>
      </c>
      <c r="AA105" s="45">
        <v>16</v>
      </c>
      <c r="AB105" s="45">
        <v>800</v>
      </c>
    </row>
    <row r="106" spans="1:28" ht="15" thickBot="1" x14ac:dyDescent="0.4">
      <c r="U106" s="44" t="s">
        <v>274</v>
      </c>
      <c r="V106" s="45">
        <v>1</v>
      </c>
      <c r="W106" s="45">
        <v>1</v>
      </c>
      <c r="X106" s="45">
        <v>1</v>
      </c>
      <c r="Y106" s="45">
        <v>1</v>
      </c>
      <c r="Z106" s="45">
        <v>8</v>
      </c>
      <c r="AA106" s="45">
        <v>16</v>
      </c>
      <c r="AB106" s="45">
        <v>900</v>
      </c>
    </row>
    <row r="107" spans="1:28" ht="15" thickBot="1" x14ac:dyDescent="0.4">
      <c r="U107" s="44" t="s">
        <v>275</v>
      </c>
      <c r="V107" s="45">
        <v>1</v>
      </c>
      <c r="W107" s="45">
        <v>1</v>
      </c>
      <c r="X107" s="45">
        <v>1</v>
      </c>
      <c r="Y107" s="45">
        <v>1</v>
      </c>
      <c r="Z107" s="45">
        <v>8</v>
      </c>
      <c r="AA107" s="45">
        <v>1</v>
      </c>
      <c r="AB107" s="45">
        <v>900</v>
      </c>
    </row>
    <row r="108" spans="1:28" ht="18.5" thickBot="1" x14ac:dyDescent="0.4">
      <c r="U108" s="40"/>
    </row>
    <row r="109" spans="1:28" ht="15" thickBot="1" x14ac:dyDescent="0.4">
      <c r="U109" s="44" t="s">
        <v>121</v>
      </c>
      <c r="V109" s="44" t="s">
        <v>94</v>
      </c>
      <c r="W109" s="44" t="s">
        <v>95</v>
      </c>
      <c r="X109" s="44" t="s">
        <v>96</v>
      </c>
      <c r="Y109" s="44" t="s">
        <v>97</v>
      </c>
      <c r="Z109" s="44" t="s">
        <v>98</v>
      </c>
      <c r="AA109" s="44" t="s">
        <v>99</v>
      </c>
    </row>
    <row r="110" spans="1:28" ht="15" thickBot="1" x14ac:dyDescent="0.4">
      <c r="U110" s="44" t="s">
        <v>122</v>
      </c>
      <c r="V110" s="45" t="s">
        <v>178</v>
      </c>
      <c r="W110" s="45" t="s">
        <v>276</v>
      </c>
      <c r="X110" s="45" t="s">
        <v>277</v>
      </c>
      <c r="Y110" s="45" t="s">
        <v>278</v>
      </c>
      <c r="Z110" s="45" t="s">
        <v>279</v>
      </c>
      <c r="AA110" s="45" t="s">
        <v>280</v>
      </c>
    </row>
    <row r="111" spans="1:28" ht="15" thickBot="1" x14ac:dyDescent="0.4">
      <c r="U111" s="44" t="s">
        <v>126</v>
      </c>
      <c r="V111" s="45" t="s">
        <v>178</v>
      </c>
      <c r="W111" s="45" t="s">
        <v>281</v>
      </c>
      <c r="X111" s="45" t="s">
        <v>277</v>
      </c>
      <c r="Y111" s="45" t="s">
        <v>278</v>
      </c>
      <c r="Z111" s="45" t="s">
        <v>278</v>
      </c>
      <c r="AA111" s="45" t="s">
        <v>280</v>
      </c>
    </row>
    <row r="112" spans="1:28" ht="15" thickBot="1" x14ac:dyDescent="0.4">
      <c r="U112" s="44" t="s">
        <v>127</v>
      </c>
      <c r="V112" s="45" t="s">
        <v>178</v>
      </c>
      <c r="W112" s="45" t="s">
        <v>281</v>
      </c>
      <c r="X112" s="45" t="s">
        <v>277</v>
      </c>
      <c r="Y112" s="45" t="s">
        <v>278</v>
      </c>
      <c r="Z112" s="45" t="s">
        <v>278</v>
      </c>
      <c r="AA112" s="45" t="s">
        <v>280</v>
      </c>
    </row>
    <row r="113" spans="21:27" ht="15" thickBot="1" x14ac:dyDescent="0.4">
      <c r="U113" s="44" t="s">
        <v>128</v>
      </c>
      <c r="V113" s="45" t="s">
        <v>178</v>
      </c>
      <c r="W113" s="45" t="s">
        <v>281</v>
      </c>
      <c r="X113" s="45" t="s">
        <v>277</v>
      </c>
      <c r="Y113" s="45" t="s">
        <v>278</v>
      </c>
      <c r="Z113" s="45" t="s">
        <v>278</v>
      </c>
      <c r="AA113" s="45" t="s">
        <v>280</v>
      </c>
    </row>
    <row r="114" spans="21:27" ht="15" thickBot="1" x14ac:dyDescent="0.4">
      <c r="U114" s="44" t="s">
        <v>129</v>
      </c>
      <c r="V114" s="45" t="s">
        <v>178</v>
      </c>
      <c r="W114" s="45" t="s">
        <v>281</v>
      </c>
      <c r="X114" s="45" t="s">
        <v>277</v>
      </c>
      <c r="Y114" s="45" t="s">
        <v>278</v>
      </c>
      <c r="Z114" s="45" t="s">
        <v>278</v>
      </c>
      <c r="AA114" s="45" t="s">
        <v>280</v>
      </c>
    </row>
    <row r="115" spans="21:27" ht="15" thickBot="1" x14ac:dyDescent="0.4">
      <c r="U115" s="44" t="s">
        <v>130</v>
      </c>
      <c r="V115" s="45" t="s">
        <v>178</v>
      </c>
      <c r="W115" s="45" t="s">
        <v>281</v>
      </c>
      <c r="X115" s="45" t="s">
        <v>277</v>
      </c>
      <c r="Y115" s="45" t="s">
        <v>278</v>
      </c>
      <c r="Z115" s="45" t="s">
        <v>278</v>
      </c>
      <c r="AA115" s="45" t="s">
        <v>280</v>
      </c>
    </row>
    <row r="116" spans="21:27" ht="15" thickBot="1" x14ac:dyDescent="0.4">
      <c r="U116" s="44" t="s">
        <v>131</v>
      </c>
      <c r="V116" s="45" t="s">
        <v>178</v>
      </c>
      <c r="W116" s="45" t="s">
        <v>281</v>
      </c>
      <c r="X116" s="45" t="s">
        <v>277</v>
      </c>
      <c r="Y116" s="45" t="s">
        <v>278</v>
      </c>
      <c r="Z116" s="45" t="s">
        <v>278</v>
      </c>
      <c r="AA116" s="45" t="s">
        <v>280</v>
      </c>
    </row>
    <row r="117" spans="21:27" ht="15" thickBot="1" x14ac:dyDescent="0.4">
      <c r="U117" s="44" t="s">
        <v>132</v>
      </c>
      <c r="V117" s="45" t="s">
        <v>178</v>
      </c>
      <c r="W117" s="45" t="s">
        <v>281</v>
      </c>
      <c r="X117" s="45" t="s">
        <v>277</v>
      </c>
      <c r="Y117" s="45" t="s">
        <v>278</v>
      </c>
      <c r="Z117" s="45" t="s">
        <v>278</v>
      </c>
      <c r="AA117" s="45" t="s">
        <v>280</v>
      </c>
    </row>
    <row r="118" spans="21:27" ht="15" thickBot="1" x14ac:dyDescent="0.4">
      <c r="U118" s="44" t="s">
        <v>133</v>
      </c>
      <c r="V118" s="45" t="s">
        <v>178</v>
      </c>
      <c r="W118" s="45" t="s">
        <v>281</v>
      </c>
      <c r="X118" s="45" t="s">
        <v>277</v>
      </c>
      <c r="Y118" s="45" t="s">
        <v>278</v>
      </c>
      <c r="Z118" s="45" t="s">
        <v>178</v>
      </c>
      <c r="AA118" s="45" t="s">
        <v>280</v>
      </c>
    </row>
    <row r="119" spans="21:27" ht="15" thickBot="1" x14ac:dyDescent="0.4">
      <c r="U119" s="44" t="s">
        <v>134</v>
      </c>
      <c r="V119" s="45" t="s">
        <v>178</v>
      </c>
      <c r="W119" s="45" t="s">
        <v>281</v>
      </c>
      <c r="X119" s="45" t="s">
        <v>277</v>
      </c>
      <c r="Y119" s="45" t="s">
        <v>278</v>
      </c>
      <c r="Z119" s="45" t="s">
        <v>178</v>
      </c>
      <c r="AA119" s="45" t="s">
        <v>280</v>
      </c>
    </row>
    <row r="120" spans="21:27" ht="15" thickBot="1" x14ac:dyDescent="0.4">
      <c r="U120" s="44" t="s">
        <v>135</v>
      </c>
      <c r="V120" s="45" t="s">
        <v>178</v>
      </c>
      <c r="W120" s="45" t="s">
        <v>281</v>
      </c>
      <c r="X120" s="45" t="s">
        <v>277</v>
      </c>
      <c r="Y120" s="45" t="s">
        <v>278</v>
      </c>
      <c r="Z120" s="45" t="s">
        <v>178</v>
      </c>
      <c r="AA120" s="45" t="s">
        <v>280</v>
      </c>
    </row>
    <row r="121" spans="21:27" ht="15" thickBot="1" x14ac:dyDescent="0.4">
      <c r="U121" s="44" t="s">
        <v>136</v>
      </c>
      <c r="V121" s="45" t="s">
        <v>178</v>
      </c>
      <c r="W121" s="45" t="s">
        <v>281</v>
      </c>
      <c r="X121" s="45" t="s">
        <v>277</v>
      </c>
      <c r="Y121" s="45" t="s">
        <v>278</v>
      </c>
      <c r="Z121" s="45" t="s">
        <v>178</v>
      </c>
      <c r="AA121" s="45" t="s">
        <v>280</v>
      </c>
    </row>
    <row r="122" spans="21:27" ht="15" thickBot="1" x14ac:dyDescent="0.4">
      <c r="U122" s="44" t="s">
        <v>137</v>
      </c>
      <c r="V122" s="45" t="s">
        <v>178</v>
      </c>
      <c r="W122" s="45" t="s">
        <v>281</v>
      </c>
      <c r="X122" s="45" t="s">
        <v>277</v>
      </c>
      <c r="Y122" s="45" t="s">
        <v>278</v>
      </c>
      <c r="Z122" s="45" t="s">
        <v>178</v>
      </c>
      <c r="AA122" s="45" t="s">
        <v>280</v>
      </c>
    </row>
    <row r="123" spans="21:27" ht="15" thickBot="1" x14ac:dyDescent="0.4">
      <c r="U123" s="44" t="s">
        <v>138</v>
      </c>
      <c r="V123" s="45" t="s">
        <v>178</v>
      </c>
      <c r="W123" s="45" t="s">
        <v>281</v>
      </c>
      <c r="X123" s="45" t="s">
        <v>277</v>
      </c>
      <c r="Y123" s="45" t="s">
        <v>278</v>
      </c>
      <c r="Z123" s="45" t="s">
        <v>178</v>
      </c>
      <c r="AA123" s="45" t="s">
        <v>280</v>
      </c>
    </row>
    <row r="124" spans="21:27" ht="15" thickBot="1" x14ac:dyDescent="0.4">
      <c r="U124" s="44" t="s">
        <v>140</v>
      </c>
      <c r="V124" s="45" t="s">
        <v>178</v>
      </c>
      <c r="W124" s="45" t="s">
        <v>281</v>
      </c>
      <c r="X124" s="45" t="s">
        <v>277</v>
      </c>
      <c r="Y124" s="45" t="s">
        <v>278</v>
      </c>
      <c r="Z124" s="45" t="s">
        <v>178</v>
      </c>
      <c r="AA124" s="45" t="s">
        <v>280</v>
      </c>
    </row>
    <row r="125" spans="21:27" ht="15" thickBot="1" x14ac:dyDescent="0.4">
      <c r="U125" s="44" t="s">
        <v>141</v>
      </c>
      <c r="V125" s="45" t="s">
        <v>178</v>
      </c>
      <c r="W125" s="45" t="s">
        <v>281</v>
      </c>
      <c r="X125" s="45" t="s">
        <v>277</v>
      </c>
      <c r="Y125" s="45" t="s">
        <v>278</v>
      </c>
      <c r="Z125" s="45" t="s">
        <v>178</v>
      </c>
      <c r="AA125" s="45" t="s">
        <v>280</v>
      </c>
    </row>
    <row r="126" spans="21:27" ht="15" thickBot="1" x14ac:dyDescent="0.4">
      <c r="U126" s="44" t="s">
        <v>142</v>
      </c>
      <c r="V126" s="45" t="s">
        <v>178</v>
      </c>
      <c r="W126" s="45" t="s">
        <v>281</v>
      </c>
      <c r="X126" s="45" t="s">
        <v>277</v>
      </c>
      <c r="Y126" s="45" t="s">
        <v>278</v>
      </c>
      <c r="Z126" s="45" t="s">
        <v>178</v>
      </c>
      <c r="AA126" s="45" t="s">
        <v>178</v>
      </c>
    </row>
    <row r="127" spans="21:27" ht="15" thickBot="1" x14ac:dyDescent="0.4">
      <c r="U127" s="44" t="s">
        <v>143</v>
      </c>
      <c r="V127" s="45" t="s">
        <v>178</v>
      </c>
      <c r="W127" s="45" t="s">
        <v>281</v>
      </c>
      <c r="X127" s="45" t="s">
        <v>277</v>
      </c>
      <c r="Y127" s="45" t="s">
        <v>278</v>
      </c>
      <c r="Z127" s="45" t="s">
        <v>178</v>
      </c>
      <c r="AA127" s="45" t="s">
        <v>178</v>
      </c>
    </row>
    <row r="128" spans="21:27" ht="15" thickBot="1" x14ac:dyDescent="0.4">
      <c r="U128" s="44" t="s">
        <v>144</v>
      </c>
      <c r="V128" s="45" t="s">
        <v>178</v>
      </c>
      <c r="W128" s="45" t="s">
        <v>281</v>
      </c>
      <c r="X128" s="45" t="s">
        <v>277</v>
      </c>
      <c r="Y128" s="45" t="s">
        <v>278</v>
      </c>
      <c r="Z128" s="45" t="s">
        <v>178</v>
      </c>
      <c r="AA128" s="45" t="s">
        <v>178</v>
      </c>
    </row>
    <row r="129" spans="21:27" ht="15" thickBot="1" x14ac:dyDescent="0.4">
      <c r="U129" s="44" t="s">
        <v>145</v>
      </c>
      <c r="V129" s="45" t="s">
        <v>178</v>
      </c>
      <c r="W129" s="45" t="s">
        <v>281</v>
      </c>
      <c r="X129" s="45" t="s">
        <v>277</v>
      </c>
      <c r="Y129" s="45" t="s">
        <v>278</v>
      </c>
      <c r="Z129" s="45" t="s">
        <v>178</v>
      </c>
      <c r="AA129" s="45" t="s">
        <v>178</v>
      </c>
    </row>
    <row r="130" spans="21:27" ht="15" thickBot="1" x14ac:dyDescent="0.4">
      <c r="U130" s="44" t="s">
        <v>282</v>
      </c>
      <c r="V130" s="45" t="s">
        <v>178</v>
      </c>
      <c r="W130" s="45" t="s">
        <v>281</v>
      </c>
      <c r="X130" s="45" t="s">
        <v>277</v>
      </c>
      <c r="Y130" s="45" t="s">
        <v>278</v>
      </c>
      <c r="Z130" s="45" t="s">
        <v>178</v>
      </c>
      <c r="AA130" s="45" t="s">
        <v>178</v>
      </c>
    </row>
    <row r="131" spans="21:27" ht="15" thickBot="1" x14ac:dyDescent="0.4">
      <c r="U131" s="44" t="s">
        <v>283</v>
      </c>
      <c r="V131" s="45" t="s">
        <v>178</v>
      </c>
      <c r="W131" s="45" t="s">
        <v>281</v>
      </c>
      <c r="X131" s="45" t="s">
        <v>277</v>
      </c>
      <c r="Y131" s="45" t="s">
        <v>278</v>
      </c>
      <c r="Z131" s="45" t="s">
        <v>178</v>
      </c>
      <c r="AA131" s="45" t="s">
        <v>178</v>
      </c>
    </row>
    <row r="132" spans="21:27" ht="15" thickBot="1" x14ac:dyDescent="0.4">
      <c r="U132" s="44" t="s">
        <v>284</v>
      </c>
      <c r="V132" s="45" t="s">
        <v>178</v>
      </c>
      <c r="W132" s="45" t="s">
        <v>281</v>
      </c>
      <c r="X132" s="45" t="s">
        <v>277</v>
      </c>
      <c r="Y132" s="45" t="s">
        <v>278</v>
      </c>
      <c r="Z132" s="45" t="s">
        <v>178</v>
      </c>
      <c r="AA132" s="45" t="s">
        <v>178</v>
      </c>
    </row>
    <row r="133" spans="21:27" ht="15" thickBot="1" x14ac:dyDescent="0.4">
      <c r="U133" s="44" t="s">
        <v>285</v>
      </c>
      <c r="V133" s="45" t="s">
        <v>178</v>
      </c>
      <c r="W133" s="45" t="s">
        <v>281</v>
      </c>
      <c r="X133" s="45" t="s">
        <v>277</v>
      </c>
      <c r="Y133" s="45" t="s">
        <v>278</v>
      </c>
      <c r="Z133" s="45" t="s">
        <v>178</v>
      </c>
      <c r="AA133" s="45" t="s">
        <v>178</v>
      </c>
    </row>
    <row r="134" spans="21:27" ht="15" thickBot="1" x14ac:dyDescent="0.4">
      <c r="U134" s="44" t="s">
        <v>286</v>
      </c>
      <c r="V134" s="45" t="s">
        <v>178</v>
      </c>
      <c r="W134" s="45" t="s">
        <v>281</v>
      </c>
      <c r="X134" s="45" t="s">
        <v>277</v>
      </c>
      <c r="Y134" s="45" t="s">
        <v>278</v>
      </c>
      <c r="Z134" s="45" t="s">
        <v>178</v>
      </c>
      <c r="AA134" s="45" t="s">
        <v>178</v>
      </c>
    </row>
    <row r="135" spans="21:27" ht="15" thickBot="1" x14ac:dyDescent="0.4">
      <c r="U135" s="44" t="s">
        <v>287</v>
      </c>
      <c r="V135" s="45" t="s">
        <v>178</v>
      </c>
      <c r="W135" s="45" t="s">
        <v>281</v>
      </c>
      <c r="X135" s="45" t="s">
        <v>277</v>
      </c>
      <c r="Y135" s="45" t="s">
        <v>278</v>
      </c>
      <c r="Z135" s="45" t="s">
        <v>178</v>
      </c>
      <c r="AA135" s="45" t="s">
        <v>178</v>
      </c>
    </row>
    <row r="136" spans="21:27" ht="15" thickBot="1" x14ac:dyDescent="0.4">
      <c r="U136" s="44" t="s">
        <v>288</v>
      </c>
      <c r="V136" s="45" t="s">
        <v>178</v>
      </c>
      <c r="W136" s="45" t="s">
        <v>281</v>
      </c>
      <c r="X136" s="45" t="s">
        <v>277</v>
      </c>
      <c r="Y136" s="45" t="s">
        <v>278</v>
      </c>
      <c r="Z136" s="45" t="s">
        <v>178</v>
      </c>
      <c r="AA136" s="45" t="s">
        <v>178</v>
      </c>
    </row>
    <row r="137" spans="21:27" ht="15" thickBot="1" x14ac:dyDescent="0.4">
      <c r="U137" s="44" t="s">
        <v>289</v>
      </c>
      <c r="V137" s="45" t="s">
        <v>178</v>
      </c>
      <c r="W137" s="45" t="s">
        <v>281</v>
      </c>
      <c r="X137" s="45" t="s">
        <v>277</v>
      </c>
      <c r="Y137" s="45" t="s">
        <v>278</v>
      </c>
      <c r="Z137" s="45" t="s">
        <v>178</v>
      </c>
      <c r="AA137" s="45" t="s">
        <v>178</v>
      </c>
    </row>
    <row r="138" spans="21:27" ht="15" thickBot="1" x14ac:dyDescent="0.4">
      <c r="U138" s="44" t="s">
        <v>290</v>
      </c>
      <c r="V138" s="45" t="s">
        <v>178</v>
      </c>
      <c r="W138" s="45" t="s">
        <v>281</v>
      </c>
      <c r="X138" s="45" t="s">
        <v>277</v>
      </c>
      <c r="Y138" s="45" t="s">
        <v>278</v>
      </c>
      <c r="Z138" s="45" t="s">
        <v>178</v>
      </c>
      <c r="AA138" s="45" t="s">
        <v>178</v>
      </c>
    </row>
    <row r="139" spans="21:27" ht="15" thickBot="1" x14ac:dyDescent="0.4">
      <c r="U139" s="44" t="s">
        <v>291</v>
      </c>
      <c r="V139" s="45" t="s">
        <v>178</v>
      </c>
      <c r="W139" s="45" t="s">
        <v>281</v>
      </c>
      <c r="X139" s="45" t="s">
        <v>277</v>
      </c>
      <c r="Y139" s="45" t="s">
        <v>278</v>
      </c>
      <c r="Z139" s="45" t="s">
        <v>178</v>
      </c>
      <c r="AA139" s="45" t="s">
        <v>178</v>
      </c>
    </row>
    <row r="140" spans="21:27" ht="15" thickBot="1" x14ac:dyDescent="0.4">
      <c r="U140" s="44" t="s">
        <v>292</v>
      </c>
      <c r="V140" s="45" t="s">
        <v>178</v>
      </c>
      <c r="W140" s="45" t="s">
        <v>281</v>
      </c>
      <c r="X140" s="45" t="s">
        <v>277</v>
      </c>
      <c r="Y140" s="45" t="s">
        <v>278</v>
      </c>
      <c r="Z140" s="45" t="s">
        <v>178</v>
      </c>
      <c r="AA140" s="45" t="s">
        <v>178</v>
      </c>
    </row>
    <row r="141" spans="21:27" ht="15" thickBot="1" x14ac:dyDescent="0.4">
      <c r="U141" s="44" t="s">
        <v>293</v>
      </c>
      <c r="V141" s="45" t="s">
        <v>178</v>
      </c>
      <c r="W141" s="45" t="s">
        <v>278</v>
      </c>
      <c r="X141" s="45" t="s">
        <v>277</v>
      </c>
      <c r="Y141" s="45" t="s">
        <v>278</v>
      </c>
      <c r="Z141" s="45" t="s">
        <v>178</v>
      </c>
      <c r="AA141" s="45" t="s">
        <v>178</v>
      </c>
    </row>
    <row r="142" spans="21:27" ht="15" thickBot="1" x14ac:dyDescent="0.4">
      <c r="U142" s="44" t="s">
        <v>294</v>
      </c>
      <c r="V142" s="45" t="s">
        <v>178</v>
      </c>
      <c r="W142" s="45" t="s">
        <v>278</v>
      </c>
      <c r="X142" s="45" t="s">
        <v>295</v>
      </c>
      <c r="Y142" s="45" t="s">
        <v>278</v>
      </c>
      <c r="Z142" s="45" t="s">
        <v>178</v>
      </c>
      <c r="AA142" s="45" t="s">
        <v>178</v>
      </c>
    </row>
    <row r="143" spans="21:27" ht="15" thickBot="1" x14ac:dyDescent="0.4">
      <c r="U143" s="44" t="s">
        <v>296</v>
      </c>
      <c r="V143" s="45" t="s">
        <v>178</v>
      </c>
      <c r="W143" s="45" t="s">
        <v>278</v>
      </c>
      <c r="X143" s="45" t="s">
        <v>295</v>
      </c>
      <c r="Y143" s="45" t="s">
        <v>278</v>
      </c>
      <c r="Z143" s="45" t="s">
        <v>178</v>
      </c>
      <c r="AA143" s="45" t="s">
        <v>178</v>
      </c>
    </row>
    <row r="144" spans="21:27" ht="15" thickBot="1" x14ac:dyDescent="0.4">
      <c r="U144" s="44" t="s">
        <v>297</v>
      </c>
      <c r="V144" s="45" t="s">
        <v>178</v>
      </c>
      <c r="W144" s="45" t="s">
        <v>278</v>
      </c>
      <c r="X144" s="45" t="s">
        <v>295</v>
      </c>
      <c r="Y144" s="45" t="s">
        <v>278</v>
      </c>
      <c r="Z144" s="45" t="s">
        <v>178</v>
      </c>
      <c r="AA144" s="45" t="s">
        <v>178</v>
      </c>
    </row>
    <row r="145" spans="21:27" ht="15" thickBot="1" x14ac:dyDescent="0.4">
      <c r="U145" s="44" t="s">
        <v>298</v>
      </c>
      <c r="V145" s="45" t="s">
        <v>178</v>
      </c>
      <c r="W145" s="45" t="s">
        <v>278</v>
      </c>
      <c r="X145" s="45" t="s">
        <v>295</v>
      </c>
      <c r="Y145" s="45" t="s">
        <v>278</v>
      </c>
      <c r="Z145" s="45" t="s">
        <v>178</v>
      </c>
      <c r="AA145" s="45" t="s">
        <v>178</v>
      </c>
    </row>
    <row r="146" spans="21:27" ht="15" thickBot="1" x14ac:dyDescent="0.4">
      <c r="U146" s="44" t="s">
        <v>299</v>
      </c>
      <c r="V146" s="45" t="s">
        <v>178</v>
      </c>
      <c r="W146" s="45" t="s">
        <v>278</v>
      </c>
      <c r="X146" s="45" t="s">
        <v>295</v>
      </c>
      <c r="Y146" s="45" t="s">
        <v>278</v>
      </c>
      <c r="Z146" s="45" t="s">
        <v>178</v>
      </c>
      <c r="AA146" s="45" t="s">
        <v>178</v>
      </c>
    </row>
    <row r="147" spans="21:27" ht="15" thickBot="1" x14ac:dyDescent="0.4">
      <c r="U147" s="44" t="s">
        <v>300</v>
      </c>
      <c r="V147" s="45" t="s">
        <v>178</v>
      </c>
      <c r="W147" s="45" t="s">
        <v>278</v>
      </c>
      <c r="X147" s="45" t="s">
        <v>295</v>
      </c>
      <c r="Y147" s="45" t="s">
        <v>278</v>
      </c>
      <c r="Z147" s="45" t="s">
        <v>178</v>
      </c>
      <c r="AA147" s="45" t="s">
        <v>178</v>
      </c>
    </row>
    <row r="148" spans="21:27" ht="15" thickBot="1" x14ac:dyDescent="0.4">
      <c r="U148" s="44" t="s">
        <v>301</v>
      </c>
      <c r="V148" s="45" t="s">
        <v>178</v>
      </c>
      <c r="W148" s="45" t="s">
        <v>278</v>
      </c>
      <c r="X148" s="45" t="s">
        <v>295</v>
      </c>
      <c r="Y148" s="45" t="s">
        <v>278</v>
      </c>
      <c r="Z148" s="45" t="s">
        <v>178</v>
      </c>
      <c r="AA148" s="45" t="s">
        <v>178</v>
      </c>
    </row>
    <row r="149" spans="21:27" ht="15" thickBot="1" x14ac:dyDescent="0.4">
      <c r="U149" s="44" t="s">
        <v>302</v>
      </c>
      <c r="V149" s="45" t="s">
        <v>178</v>
      </c>
      <c r="W149" s="45" t="s">
        <v>278</v>
      </c>
      <c r="X149" s="45" t="s">
        <v>295</v>
      </c>
      <c r="Y149" s="45" t="s">
        <v>278</v>
      </c>
      <c r="Z149" s="45" t="s">
        <v>178</v>
      </c>
      <c r="AA149" s="45" t="s">
        <v>178</v>
      </c>
    </row>
    <row r="150" spans="21:27" ht="15" thickBot="1" x14ac:dyDescent="0.4">
      <c r="U150" s="44" t="s">
        <v>303</v>
      </c>
      <c r="V150" s="45" t="s">
        <v>178</v>
      </c>
      <c r="W150" s="45" t="s">
        <v>278</v>
      </c>
      <c r="X150" s="45" t="s">
        <v>295</v>
      </c>
      <c r="Y150" s="45" t="s">
        <v>278</v>
      </c>
      <c r="Z150" s="45" t="s">
        <v>178</v>
      </c>
      <c r="AA150" s="45" t="s">
        <v>178</v>
      </c>
    </row>
    <row r="151" spans="21:27" ht="15" thickBot="1" x14ac:dyDescent="0.4">
      <c r="U151" s="44" t="s">
        <v>304</v>
      </c>
      <c r="V151" s="45" t="s">
        <v>178</v>
      </c>
      <c r="W151" s="45" t="s">
        <v>278</v>
      </c>
      <c r="X151" s="45" t="s">
        <v>295</v>
      </c>
      <c r="Y151" s="45" t="s">
        <v>278</v>
      </c>
      <c r="Z151" s="45" t="s">
        <v>178</v>
      </c>
      <c r="AA151" s="45" t="s">
        <v>178</v>
      </c>
    </row>
    <row r="152" spans="21:27" ht="15" thickBot="1" x14ac:dyDescent="0.4">
      <c r="U152" s="44" t="s">
        <v>305</v>
      </c>
      <c r="V152" s="45" t="s">
        <v>178</v>
      </c>
      <c r="W152" s="45" t="s">
        <v>278</v>
      </c>
      <c r="X152" s="45" t="s">
        <v>295</v>
      </c>
      <c r="Y152" s="45" t="s">
        <v>278</v>
      </c>
      <c r="Z152" s="45" t="s">
        <v>178</v>
      </c>
      <c r="AA152" s="45" t="s">
        <v>178</v>
      </c>
    </row>
    <row r="153" spans="21:27" ht="15" thickBot="1" x14ac:dyDescent="0.4">
      <c r="U153" s="44" t="s">
        <v>306</v>
      </c>
      <c r="V153" s="45" t="s">
        <v>178</v>
      </c>
      <c r="W153" s="45" t="s">
        <v>278</v>
      </c>
      <c r="X153" s="45" t="s">
        <v>295</v>
      </c>
      <c r="Y153" s="45" t="s">
        <v>278</v>
      </c>
      <c r="Z153" s="45" t="s">
        <v>178</v>
      </c>
      <c r="AA153" s="45" t="s">
        <v>178</v>
      </c>
    </row>
    <row r="154" spans="21:27" ht="15" thickBot="1" x14ac:dyDescent="0.4">
      <c r="U154" s="44" t="s">
        <v>307</v>
      </c>
      <c r="V154" s="45" t="s">
        <v>178</v>
      </c>
      <c r="W154" s="45" t="s">
        <v>278</v>
      </c>
      <c r="X154" s="45" t="s">
        <v>295</v>
      </c>
      <c r="Y154" s="45" t="s">
        <v>278</v>
      </c>
      <c r="Z154" s="45" t="s">
        <v>178</v>
      </c>
      <c r="AA154" s="45" t="s">
        <v>178</v>
      </c>
    </row>
    <row r="155" spans="21:27" ht="15" thickBot="1" x14ac:dyDescent="0.4">
      <c r="U155" s="44" t="s">
        <v>308</v>
      </c>
      <c r="V155" s="45" t="s">
        <v>178</v>
      </c>
      <c r="W155" s="45" t="s">
        <v>278</v>
      </c>
      <c r="X155" s="45" t="s">
        <v>295</v>
      </c>
      <c r="Y155" s="45" t="s">
        <v>278</v>
      </c>
      <c r="Z155" s="45" t="s">
        <v>178</v>
      </c>
      <c r="AA155" s="45" t="s">
        <v>178</v>
      </c>
    </row>
    <row r="156" spans="21:27" ht="15" thickBot="1" x14ac:dyDescent="0.4">
      <c r="U156" s="44" t="s">
        <v>309</v>
      </c>
      <c r="V156" s="45" t="s">
        <v>178</v>
      </c>
      <c r="W156" s="45" t="s">
        <v>278</v>
      </c>
      <c r="X156" s="45" t="s">
        <v>295</v>
      </c>
      <c r="Y156" s="45" t="s">
        <v>278</v>
      </c>
      <c r="Z156" s="45" t="s">
        <v>178</v>
      </c>
      <c r="AA156" s="45" t="s">
        <v>178</v>
      </c>
    </row>
    <row r="157" spans="21:27" ht="15" thickBot="1" x14ac:dyDescent="0.4">
      <c r="U157" s="44" t="s">
        <v>310</v>
      </c>
      <c r="V157" s="45" t="s">
        <v>178</v>
      </c>
      <c r="W157" s="45" t="s">
        <v>278</v>
      </c>
      <c r="X157" s="45" t="s">
        <v>295</v>
      </c>
      <c r="Y157" s="45" t="s">
        <v>278</v>
      </c>
      <c r="Z157" s="45" t="s">
        <v>178</v>
      </c>
      <c r="AA157" s="45" t="s">
        <v>178</v>
      </c>
    </row>
    <row r="158" spans="21:27" ht="15" thickBot="1" x14ac:dyDescent="0.4">
      <c r="U158" s="44" t="s">
        <v>311</v>
      </c>
      <c r="V158" s="45" t="s">
        <v>178</v>
      </c>
      <c r="W158" s="45" t="s">
        <v>278</v>
      </c>
      <c r="X158" s="45" t="s">
        <v>295</v>
      </c>
      <c r="Y158" s="45" t="s">
        <v>278</v>
      </c>
      <c r="Z158" s="45" t="s">
        <v>178</v>
      </c>
      <c r="AA158" s="45" t="s">
        <v>178</v>
      </c>
    </row>
    <row r="159" spans="21:27" ht="15" thickBot="1" x14ac:dyDescent="0.4">
      <c r="U159" s="44" t="s">
        <v>312</v>
      </c>
      <c r="V159" s="45" t="s">
        <v>178</v>
      </c>
      <c r="W159" s="45" t="s">
        <v>278</v>
      </c>
      <c r="X159" s="45" t="s">
        <v>295</v>
      </c>
      <c r="Y159" s="45" t="s">
        <v>278</v>
      </c>
      <c r="Z159" s="45" t="s">
        <v>178</v>
      </c>
      <c r="AA159" s="45" t="s">
        <v>178</v>
      </c>
    </row>
    <row r="160" spans="21:27" ht="15" thickBot="1" x14ac:dyDescent="0.4">
      <c r="U160" s="44" t="s">
        <v>313</v>
      </c>
      <c r="V160" s="45" t="s">
        <v>178</v>
      </c>
      <c r="W160" s="45" t="s">
        <v>278</v>
      </c>
      <c r="X160" s="45" t="s">
        <v>295</v>
      </c>
      <c r="Y160" s="45" t="s">
        <v>278</v>
      </c>
      <c r="Z160" s="45" t="s">
        <v>178</v>
      </c>
      <c r="AA160" s="45" t="s">
        <v>178</v>
      </c>
    </row>
    <row r="161" spans="21:27" ht="15" thickBot="1" x14ac:dyDescent="0.4">
      <c r="U161" s="44" t="s">
        <v>314</v>
      </c>
      <c r="V161" s="45" t="s">
        <v>178</v>
      </c>
      <c r="W161" s="45" t="s">
        <v>278</v>
      </c>
      <c r="X161" s="45" t="s">
        <v>295</v>
      </c>
      <c r="Y161" s="45" t="s">
        <v>278</v>
      </c>
      <c r="Z161" s="45" t="s">
        <v>178</v>
      </c>
      <c r="AA161" s="45" t="s">
        <v>178</v>
      </c>
    </row>
    <row r="162" spans="21:27" ht="15" thickBot="1" x14ac:dyDescent="0.4">
      <c r="U162" s="44" t="s">
        <v>315</v>
      </c>
      <c r="V162" s="45" t="s">
        <v>178</v>
      </c>
      <c r="W162" s="45" t="s">
        <v>278</v>
      </c>
      <c r="X162" s="45" t="s">
        <v>295</v>
      </c>
      <c r="Y162" s="45" t="s">
        <v>278</v>
      </c>
      <c r="Z162" s="45" t="s">
        <v>178</v>
      </c>
      <c r="AA162" s="45" t="s">
        <v>178</v>
      </c>
    </row>
    <row r="163" spans="21:27" ht="15" thickBot="1" x14ac:dyDescent="0.4">
      <c r="U163" s="44" t="s">
        <v>316</v>
      </c>
      <c r="V163" s="45" t="s">
        <v>178</v>
      </c>
      <c r="W163" s="45" t="s">
        <v>278</v>
      </c>
      <c r="X163" s="45" t="s">
        <v>295</v>
      </c>
      <c r="Y163" s="45" t="s">
        <v>278</v>
      </c>
      <c r="Z163" s="45" t="s">
        <v>178</v>
      </c>
      <c r="AA163" s="45" t="s">
        <v>178</v>
      </c>
    </row>
    <row r="164" spans="21:27" ht="15" thickBot="1" x14ac:dyDescent="0.4">
      <c r="U164" s="44" t="s">
        <v>317</v>
      </c>
      <c r="V164" s="45" t="s">
        <v>178</v>
      </c>
      <c r="W164" s="45" t="s">
        <v>278</v>
      </c>
      <c r="X164" s="45" t="s">
        <v>295</v>
      </c>
      <c r="Y164" s="45" t="s">
        <v>278</v>
      </c>
      <c r="Z164" s="45" t="s">
        <v>178</v>
      </c>
      <c r="AA164" s="45" t="s">
        <v>178</v>
      </c>
    </row>
    <row r="165" spans="21:27" ht="15" thickBot="1" x14ac:dyDescent="0.4">
      <c r="U165" s="44" t="s">
        <v>318</v>
      </c>
      <c r="V165" s="45" t="s">
        <v>178</v>
      </c>
      <c r="W165" s="45" t="s">
        <v>278</v>
      </c>
      <c r="X165" s="45" t="s">
        <v>295</v>
      </c>
      <c r="Y165" s="45" t="s">
        <v>278</v>
      </c>
      <c r="Z165" s="45" t="s">
        <v>178</v>
      </c>
      <c r="AA165" s="45" t="s">
        <v>178</v>
      </c>
    </row>
    <row r="166" spans="21:27" ht="15" thickBot="1" x14ac:dyDescent="0.4">
      <c r="U166" s="44" t="s">
        <v>319</v>
      </c>
      <c r="V166" s="45" t="s">
        <v>178</v>
      </c>
      <c r="W166" s="45" t="s">
        <v>278</v>
      </c>
      <c r="X166" s="45" t="s">
        <v>295</v>
      </c>
      <c r="Y166" s="45" t="s">
        <v>278</v>
      </c>
      <c r="Z166" s="45" t="s">
        <v>178</v>
      </c>
      <c r="AA166" s="45" t="s">
        <v>178</v>
      </c>
    </row>
    <row r="167" spans="21:27" ht="15" thickBot="1" x14ac:dyDescent="0.4">
      <c r="U167" s="44" t="s">
        <v>320</v>
      </c>
      <c r="V167" s="45" t="s">
        <v>178</v>
      </c>
      <c r="W167" s="45" t="s">
        <v>278</v>
      </c>
      <c r="X167" s="45" t="s">
        <v>295</v>
      </c>
      <c r="Y167" s="45" t="s">
        <v>178</v>
      </c>
      <c r="Z167" s="45" t="s">
        <v>178</v>
      </c>
      <c r="AA167" s="45" t="s">
        <v>178</v>
      </c>
    </row>
    <row r="168" spans="21:27" ht="15" thickBot="1" x14ac:dyDescent="0.4">
      <c r="U168" s="44" t="s">
        <v>321</v>
      </c>
      <c r="V168" s="45" t="s">
        <v>178</v>
      </c>
      <c r="W168" s="45" t="s">
        <v>278</v>
      </c>
      <c r="X168" s="45" t="s">
        <v>295</v>
      </c>
      <c r="Y168" s="45" t="s">
        <v>178</v>
      </c>
      <c r="Z168" s="45" t="s">
        <v>178</v>
      </c>
      <c r="AA168" s="45" t="s">
        <v>178</v>
      </c>
    </row>
    <row r="169" spans="21:27" ht="15" thickBot="1" x14ac:dyDescent="0.4">
      <c r="U169" s="44" t="s">
        <v>322</v>
      </c>
      <c r="V169" s="45" t="s">
        <v>178</v>
      </c>
      <c r="W169" s="45" t="s">
        <v>278</v>
      </c>
      <c r="X169" s="45" t="s">
        <v>295</v>
      </c>
      <c r="Y169" s="45" t="s">
        <v>178</v>
      </c>
      <c r="Z169" s="45" t="s">
        <v>178</v>
      </c>
      <c r="AA169" s="45" t="s">
        <v>178</v>
      </c>
    </row>
    <row r="170" spans="21:27" ht="15" thickBot="1" x14ac:dyDescent="0.4">
      <c r="U170" s="44" t="s">
        <v>323</v>
      </c>
      <c r="V170" s="45" t="s">
        <v>178</v>
      </c>
      <c r="W170" s="45" t="s">
        <v>278</v>
      </c>
      <c r="X170" s="45" t="s">
        <v>295</v>
      </c>
      <c r="Y170" s="45" t="s">
        <v>178</v>
      </c>
      <c r="Z170" s="45" t="s">
        <v>178</v>
      </c>
      <c r="AA170" s="45" t="s">
        <v>178</v>
      </c>
    </row>
    <row r="171" spans="21:27" ht="15" thickBot="1" x14ac:dyDescent="0.4">
      <c r="U171" s="44" t="s">
        <v>324</v>
      </c>
      <c r="V171" s="45" t="s">
        <v>178</v>
      </c>
      <c r="W171" s="45" t="s">
        <v>278</v>
      </c>
      <c r="X171" s="45" t="s">
        <v>295</v>
      </c>
      <c r="Y171" s="45" t="s">
        <v>178</v>
      </c>
      <c r="Z171" s="45" t="s">
        <v>178</v>
      </c>
      <c r="AA171" s="45" t="s">
        <v>178</v>
      </c>
    </row>
    <row r="172" spans="21:27" ht="15" thickBot="1" x14ac:dyDescent="0.4">
      <c r="U172" s="44" t="s">
        <v>325</v>
      </c>
      <c r="V172" s="45" t="s">
        <v>178</v>
      </c>
      <c r="W172" s="45" t="s">
        <v>278</v>
      </c>
      <c r="X172" s="45" t="s">
        <v>295</v>
      </c>
      <c r="Y172" s="45" t="s">
        <v>178</v>
      </c>
      <c r="Z172" s="45" t="s">
        <v>178</v>
      </c>
      <c r="AA172" s="45" t="s">
        <v>178</v>
      </c>
    </row>
    <row r="173" spans="21:27" ht="15" thickBot="1" x14ac:dyDescent="0.4">
      <c r="U173" s="44" t="s">
        <v>326</v>
      </c>
      <c r="V173" s="45" t="s">
        <v>178</v>
      </c>
      <c r="W173" s="45" t="s">
        <v>278</v>
      </c>
      <c r="X173" s="45" t="s">
        <v>295</v>
      </c>
      <c r="Y173" s="45" t="s">
        <v>178</v>
      </c>
      <c r="Z173" s="45" t="s">
        <v>178</v>
      </c>
      <c r="AA173" s="45" t="s">
        <v>178</v>
      </c>
    </row>
    <row r="174" spans="21:27" ht="15" thickBot="1" x14ac:dyDescent="0.4">
      <c r="U174" s="44" t="s">
        <v>327</v>
      </c>
      <c r="V174" s="45" t="s">
        <v>178</v>
      </c>
      <c r="W174" s="45" t="s">
        <v>278</v>
      </c>
      <c r="X174" s="45" t="s">
        <v>295</v>
      </c>
      <c r="Y174" s="45" t="s">
        <v>178</v>
      </c>
      <c r="Z174" s="45" t="s">
        <v>178</v>
      </c>
      <c r="AA174" s="45" t="s">
        <v>178</v>
      </c>
    </row>
    <row r="175" spans="21:27" ht="15" thickBot="1" x14ac:dyDescent="0.4">
      <c r="U175" s="44" t="s">
        <v>328</v>
      </c>
      <c r="V175" s="45" t="s">
        <v>178</v>
      </c>
      <c r="W175" s="45" t="s">
        <v>278</v>
      </c>
      <c r="X175" s="45" t="s">
        <v>295</v>
      </c>
      <c r="Y175" s="45" t="s">
        <v>178</v>
      </c>
      <c r="Z175" s="45" t="s">
        <v>178</v>
      </c>
      <c r="AA175" s="45" t="s">
        <v>178</v>
      </c>
    </row>
    <row r="176" spans="21:27" ht="15" thickBot="1" x14ac:dyDescent="0.4">
      <c r="U176" s="44" t="s">
        <v>329</v>
      </c>
      <c r="V176" s="45" t="s">
        <v>178</v>
      </c>
      <c r="W176" s="45" t="s">
        <v>278</v>
      </c>
      <c r="X176" s="45" t="s">
        <v>295</v>
      </c>
      <c r="Y176" s="45" t="s">
        <v>178</v>
      </c>
      <c r="Z176" s="45" t="s">
        <v>178</v>
      </c>
      <c r="AA176" s="45" t="s">
        <v>178</v>
      </c>
    </row>
    <row r="177" spans="21:27" ht="15" thickBot="1" x14ac:dyDescent="0.4">
      <c r="U177" s="44" t="s">
        <v>330</v>
      </c>
      <c r="V177" s="45" t="s">
        <v>178</v>
      </c>
      <c r="W177" s="45" t="s">
        <v>278</v>
      </c>
      <c r="X177" s="45" t="s">
        <v>295</v>
      </c>
      <c r="Y177" s="45" t="s">
        <v>178</v>
      </c>
      <c r="Z177" s="45" t="s">
        <v>178</v>
      </c>
      <c r="AA177" s="45" t="s">
        <v>178</v>
      </c>
    </row>
    <row r="178" spans="21:27" ht="15" thickBot="1" x14ac:dyDescent="0.4">
      <c r="U178" s="44" t="s">
        <v>331</v>
      </c>
      <c r="V178" s="45" t="s">
        <v>178</v>
      </c>
      <c r="W178" s="45" t="s">
        <v>278</v>
      </c>
      <c r="X178" s="45" t="s">
        <v>295</v>
      </c>
      <c r="Y178" s="45" t="s">
        <v>178</v>
      </c>
      <c r="Z178" s="45" t="s">
        <v>178</v>
      </c>
      <c r="AA178" s="45" t="s">
        <v>178</v>
      </c>
    </row>
    <row r="179" spans="21:27" ht="15" thickBot="1" x14ac:dyDescent="0.4">
      <c r="U179" s="44" t="s">
        <v>332</v>
      </c>
      <c r="V179" s="45" t="s">
        <v>178</v>
      </c>
      <c r="W179" s="45" t="s">
        <v>278</v>
      </c>
      <c r="X179" s="45" t="s">
        <v>295</v>
      </c>
      <c r="Y179" s="45" t="s">
        <v>178</v>
      </c>
      <c r="Z179" s="45" t="s">
        <v>178</v>
      </c>
      <c r="AA179" s="45" t="s">
        <v>178</v>
      </c>
    </row>
    <row r="180" spans="21:27" ht="15" thickBot="1" x14ac:dyDescent="0.4">
      <c r="U180" s="44" t="s">
        <v>333</v>
      </c>
      <c r="V180" s="45" t="s">
        <v>178</v>
      </c>
      <c r="W180" s="45" t="s">
        <v>278</v>
      </c>
      <c r="X180" s="45" t="s">
        <v>295</v>
      </c>
      <c r="Y180" s="45" t="s">
        <v>178</v>
      </c>
      <c r="Z180" s="45" t="s">
        <v>178</v>
      </c>
      <c r="AA180" s="45" t="s">
        <v>178</v>
      </c>
    </row>
    <row r="181" spans="21:27" ht="15" thickBot="1" x14ac:dyDescent="0.4">
      <c r="U181" s="44" t="s">
        <v>334</v>
      </c>
      <c r="V181" s="45" t="s">
        <v>178</v>
      </c>
      <c r="W181" s="45" t="s">
        <v>278</v>
      </c>
      <c r="X181" s="45" t="s">
        <v>295</v>
      </c>
      <c r="Y181" s="45" t="s">
        <v>178</v>
      </c>
      <c r="Z181" s="45" t="s">
        <v>178</v>
      </c>
      <c r="AA181" s="45" t="s">
        <v>178</v>
      </c>
    </row>
    <row r="182" spans="21:27" ht="15" thickBot="1" x14ac:dyDescent="0.4">
      <c r="U182" s="44" t="s">
        <v>335</v>
      </c>
      <c r="V182" s="45" t="s">
        <v>178</v>
      </c>
      <c r="W182" s="45" t="s">
        <v>278</v>
      </c>
      <c r="X182" s="45" t="s">
        <v>295</v>
      </c>
      <c r="Y182" s="45" t="s">
        <v>178</v>
      </c>
      <c r="Z182" s="45" t="s">
        <v>178</v>
      </c>
      <c r="AA182" s="45" t="s">
        <v>178</v>
      </c>
    </row>
    <row r="183" spans="21:27" ht="15" thickBot="1" x14ac:dyDescent="0.4">
      <c r="U183" s="44" t="s">
        <v>336</v>
      </c>
      <c r="V183" s="45" t="s">
        <v>178</v>
      </c>
      <c r="W183" s="45" t="s">
        <v>278</v>
      </c>
      <c r="X183" s="45" t="s">
        <v>295</v>
      </c>
      <c r="Y183" s="45" t="s">
        <v>178</v>
      </c>
      <c r="Z183" s="45" t="s">
        <v>178</v>
      </c>
      <c r="AA183" s="45" t="s">
        <v>178</v>
      </c>
    </row>
    <row r="184" spans="21:27" ht="15" thickBot="1" x14ac:dyDescent="0.4">
      <c r="U184" s="44" t="s">
        <v>337</v>
      </c>
      <c r="V184" s="45" t="s">
        <v>178</v>
      </c>
      <c r="W184" s="45" t="s">
        <v>278</v>
      </c>
      <c r="X184" s="45" t="s">
        <v>295</v>
      </c>
      <c r="Y184" s="45" t="s">
        <v>178</v>
      </c>
      <c r="Z184" s="45" t="s">
        <v>178</v>
      </c>
      <c r="AA184" s="45" t="s">
        <v>178</v>
      </c>
    </row>
    <row r="185" spans="21:27" ht="15" thickBot="1" x14ac:dyDescent="0.4">
      <c r="U185" s="44" t="s">
        <v>338</v>
      </c>
      <c r="V185" s="45" t="s">
        <v>178</v>
      </c>
      <c r="W185" s="45" t="s">
        <v>278</v>
      </c>
      <c r="X185" s="45" t="s">
        <v>295</v>
      </c>
      <c r="Y185" s="45" t="s">
        <v>178</v>
      </c>
      <c r="Z185" s="45" t="s">
        <v>178</v>
      </c>
      <c r="AA185" s="45" t="s">
        <v>178</v>
      </c>
    </row>
    <row r="186" spans="21:27" ht="15" thickBot="1" x14ac:dyDescent="0.4">
      <c r="U186" s="44" t="s">
        <v>339</v>
      </c>
      <c r="V186" s="45" t="s">
        <v>178</v>
      </c>
      <c r="W186" s="45" t="s">
        <v>278</v>
      </c>
      <c r="X186" s="45" t="s">
        <v>295</v>
      </c>
      <c r="Y186" s="45" t="s">
        <v>178</v>
      </c>
      <c r="Z186" s="45" t="s">
        <v>178</v>
      </c>
      <c r="AA186" s="45" t="s">
        <v>178</v>
      </c>
    </row>
    <row r="187" spans="21:27" ht="15" thickBot="1" x14ac:dyDescent="0.4">
      <c r="U187" s="44" t="s">
        <v>340</v>
      </c>
      <c r="V187" s="45" t="s">
        <v>178</v>
      </c>
      <c r="W187" s="45" t="s">
        <v>278</v>
      </c>
      <c r="X187" s="45" t="s">
        <v>295</v>
      </c>
      <c r="Y187" s="45" t="s">
        <v>178</v>
      </c>
      <c r="Z187" s="45" t="s">
        <v>178</v>
      </c>
      <c r="AA187" s="45" t="s">
        <v>178</v>
      </c>
    </row>
    <row r="188" spans="21:27" ht="15" thickBot="1" x14ac:dyDescent="0.4">
      <c r="U188" s="44" t="s">
        <v>341</v>
      </c>
      <c r="V188" s="45" t="s">
        <v>178</v>
      </c>
      <c r="W188" s="45" t="s">
        <v>278</v>
      </c>
      <c r="X188" s="45" t="s">
        <v>295</v>
      </c>
      <c r="Y188" s="45" t="s">
        <v>178</v>
      </c>
      <c r="Z188" s="45" t="s">
        <v>178</v>
      </c>
      <c r="AA188" s="45" t="s">
        <v>178</v>
      </c>
    </row>
    <row r="189" spans="21:27" ht="15" thickBot="1" x14ac:dyDescent="0.4">
      <c r="U189" s="44" t="s">
        <v>342</v>
      </c>
      <c r="V189" s="45" t="s">
        <v>178</v>
      </c>
      <c r="W189" s="45" t="s">
        <v>278</v>
      </c>
      <c r="X189" s="45" t="s">
        <v>295</v>
      </c>
      <c r="Y189" s="45" t="s">
        <v>178</v>
      </c>
      <c r="Z189" s="45" t="s">
        <v>178</v>
      </c>
      <c r="AA189" s="45" t="s">
        <v>178</v>
      </c>
    </row>
    <row r="190" spans="21:27" ht="15" thickBot="1" x14ac:dyDescent="0.4">
      <c r="U190" s="44" t="s">
        <v>343</v>
      </c>
      <c r="V190" s="45" t="s">
        <v>178</v>
      </c>
      <c r="W190" s="45" t="s">
        <v>278</v>
      </c>
      <c r="X190" s="45" t="s">
        <v>295</v>
      </c>
      <c r="Y190" s="45" t="s">
        <v>178</v>
      </c>
      <c r="Z190" s="45" t="s">
        <v>178</v>
      </c>
      <c r="AA190" s="45" t="s">
        <v>178</v>
      </c>
    </row>
    <row r="191" spans="21:27" ht="15" thickBot="1" x14ac:dyDescent="0.4">
      <c r="U191" s="44" t="s">
        <v>344</v>
      </c>
      <c r="V191" s="45" t="s">
        <v>178</v>
      </c>
      <c r="W191" s="45" t="s">
        <v>278</v>
      </c>
      <c r="X191" s="45" t="s">
        <v>295</v>
      </c>
      <c r="Y191" s="45" t="s">
        <v>178</v>
      </c>
      <c r="Z191" s="45" t="s">
        <v>178</v>
      </c>
      <c r="AA191" s="45" t="s">
        <v>178</v>
      </c>
    </row>
    <row r="192" spans="21:27" ht="15" thickBot="1" x14ac:dyDescent="0.4">
      <c r="U192" s="44" t="s">
        <v>345</v>
      </c>
      <c r="V192" s="45" t="s">
        <v>178</v>
      </c>
      <c r="W192" s="45" t="s">
        <v>278</v>
      </c>
      <c r="X192" s="45" t="s">
        <v>295</v>
      </c>
      <c r="Y192" s="45" t="s">
        <v>178</v>
      </c>
      <c r="Z192" s="45" t="s">
        <v>178</v>
      </c>
      <c r="AA192" s="45" t="s">
        <v>178</v>
      </c>
    </row>
    <row r="193" spans="21:27" ht="15" thickBot="1" x14ac:dyDescent="0.4">
      <c r="U193" s="44" t="s">
        <v>346</v>
      </c>
      <c r="V193" s="45" t="s">
        <v>178</v>
      </c>
      <c r="W193" s="45" t="s">
        <v>278</v>
      </c>
      <c r="X193" s="45" t="s">
        <v>295</v>
      </c>
      <c r="Y193" s="45" t="s">
        <v>178</v>
      </c>
      <c r="Z193" s="45" t="s">
        <v>178</v>
      </c>
      <c r="AA193" s="45" t="s">
        <v>178</v>
      </c>
    </row>
    <row r="194" spans="21:27" ht="15" thickBot="1" x14ac:dyDescent="0.4">
      <c r="U194" s="44" t="s">
        <v>347</v>
      </c>
      <c r="V194" s="45" t="s">
        <v>178</v>
      </c>
      <c r="W194" s="45" t="s">
        <v>278</v>
      </c>
      <c r="X194" s="45" t="s">
        <v>295</v>
      </c>
      <c r="Y194" s="45" t="s">
        <v>178</v>
      </c>
      <c r="Z194" s="45" t="s">
        <v>178</v>
      </c>
      <c r="AA194" s="45" t="s">
        <v>178</v>
      </c>
    </row>
    <row r="195" spans="21:27" ht="15" thickBot="1" x14ac:dyDescent="0.4">
      <c r="U195" s="44" t="s">
        <v>348</v>
      </c>
      <c r="V195" s="45" t="s">
        <v>178</v>
      </c>
      <c r="W195" s="45" t="s">
        <v>278</v>
      </c>
      <c r="X195" s="45" t="s">
        <v>295</v>
      </c>
      <c r="Y195" s="45" t="s">
        <v>178</v>
      </c>
      <c r="Z195" s="45" t="s">
        <v>178</v>
      </c>
      <c r="AA195" s="45" t="s">
        <v>178</v>
      </c>
    </row>
    <row r="196" spans="21:27" ht="15" thickBot="1" x14ac:dyDescent="0.4">
      <c r="U196" s="44" t="s">
        <v>349</v>
      </c>
      <c r="V196" s="45" t="s">
        <v>178</v>
      </c>
      <c r="W196" s="45" t="s">
        <v>278</v>
      </c>
      <c r="X196" s="45" t="s">
        <v>295</v>
      </c>
      <c r="Y196" s="45" t="s">
        <v>178</v>
      </c>
      <c r="Z196" s="45" t="s">
        <v>178</v>
      </c>
      <c r="AA196" s="45" t="s">
        <v>178</v>
      </c>
    </row>
    <row r="197" spans="21:27" ht="15" thickBot="1" x14ac:dyDescent="0.4">
      <c r="U197" s="44" t="s">
        <v>350</v>
      </c>
      <c r="V197" s="45" t="s">
        <v>178</v>
      </c>
      <c r="W197" s="45" t="s">
        <v>278</v>
      </c>
      <c r="X197" s="45" t="s">
        <v>295</v>
      </c>
      <c r="Y197" s="45" t="s">
        <v>178</v>
      </c>
      <c r="Z197" s="45" t="s">
        <v>178</v>
      </c>
      <c r="AA197" s="45" t="s">
        <v>178</v>
      </c>
    </row>
    <row r="198" spans="21:27" ht="15" thickBot="1" x14ac:dyDescent="0.4">
      <c r="U198" s="44" t="s">
        <v>351</v>
      </c>
      <c r="V198" s="45" t="s">
        <v>178</v>
      </c>
      <c r="W198" s="45" t="s">
        <v>278</v>
      </c>
      <c r="X198" s="45" t="s">
        <v>295</v>
      </c>
      <c r="Y198" s="45" t="s">
        <v>178</v>
      </c>
      <c r="Z198" s="45" t="s">
        <v>178</v>
      </c>
      <c r="AA198" s="45" t="s">
        <v>178</v>
      </c>
    </row>
    <row r="199" spans="21:27" ht="15" thickBot="1" x14ac:dyDescent="0.4">
      <c r="U199" s="44" t="s">
        <v>352</v>
      </c>
      <c r="V199" s="45" t="s">
        <v>178</v>
      </c>
      <c r="W199" s="45" t="s">
        <v>278</v>
      </c>
      <c r="X199" s="45" t="s">
        <v>295</v>
      </c>
      <c r="Y199" s="45" t="s">
        <v>178</v>
      </c>
      <c r="Z199" s="45" t="s">
        <v>178</v>
      </c>
      <c r="AA199" s="45" t="s">
        <v>178</v>
      </c>
    </row>
    <row r="200" spans="21:27" ht="15" thickBot="1" x14ac:dyDescent="0.4">
      <c r="U200" s="44" t="s">
        <v>353</v>
      </c>
      <c r="V200" s="45" t="s">
        <v>178</v>
      </c>
      <c r="W200" s="45" t="s">
        <v>278</v>
      </c>
      <c r="X200" s="45" t="s">
        <v>295</v>
      </c>
      <c r="Y200" s="45" t="s">
        <v>178</v>
      </c>
      <c r="Z200" s="45" t="s">
        <v>178</v>
      </c>
      <c r="AA200" s="45" t="s">
        <v>178</v>
      </c>
    </row>
    <row r="201" spans="21:27" ht="15" thickBot="1" x14ac:dyDescent="0.4">
      <c r="U201" s="44" t="s">
        <v>354</v>
      </c>
      <c r="V201" s="45" t="s">
        <v>178</v>
      </c>
      <c r="W201" s="45" t="s">
        <v>278</v>
      </c>
      <c r="X201" s="45" t="s">
        <v>295</v>
      </c>
      <c r="Y201" s="45" t="s">
        <v>178</v>
      </c>
      <c r="Z201" s="45" t="s">
        <v>178</v>
      </c>
      <c r="AA201" s="45" t="s">
        <v>178</v>
      </c>
    </row>
    <row r="202" spans="21:27" ht="15" thickBot="1" x14ac:dyDescent="0.4">
      <c r="U202" s="44" t="s">
        <v>355</v>
      </c>
      <c r="V202" s="45" t="s">
        <v>178</v>
      </c>
      <c r="W202" s="45" t="s">
        <v>278</v>
      </c>
      <c r="X202" s="45" t="s">
        <v>295</v>
      </c>
      <c r="Y202" s="45" t="s">
        <v>178</v>
      </c>
      <c r="Z202" s="45" t="s">
        <v>178</v>
      </c>
      <c r="AA202" s="45" t="s">
        <v>178</v>
      </c>
    </row>
    <row r="203" spans="21:27" ht="15" thickBot="1" x14ac:dyDescent="0.4">
      <c r="U203" s="44" t="s">
        <v>356</v>
      </c>
      <c r="V203" s="45" t="s">
        <v>178</v>
      </c>
      <c r="W203" s="45" t="s">
        <v>178</v>
      </c>
      <c r="X203" s="45" t="s">
        <v>295</v>
      </c>
      <c r="Y203" s="45" t="s">
        <v>178</v>
      </c>
      <c r="Z203" s="45" t="s">
        <v>178</v>
      </c>
      <c r="AA203" s="45" t="s">
        <v>178</v>
      </c>
    </row>
    <row r="204" spans="21:27" ht="15" thickBot="1" x14ac:dyDescent="0.4">
      <c r="U204" s="44" t="s">
        <v>357</v>
      </c>
      <c r="V204" s="45" t="s">
        <v>178</v>
      </c>
      <c r="W204" s="45" t="s">
        <v>178</v>
      </c>
      <c r="X204" s="45" t="s">
        <v>295</v>
      </c>
      <c r="Y204" s="45" t="s">
        <v>178</v>
      </c>
      <c r="Z204" s="45" t="s">
        <v>178</v>
      </c>
      <c r="AA204" s="45" t="s">
        <v>178</v>
      </c>
    </row>
    <row r="205" spans="21:27" ht="15" thickBot="1" x14ac:dyDescent="0.4">
      <c r="U205" s="44" t="s">
        <v>358</v>
      </c>
      <c r="V205" s="45" t="s">
        <v>178</v>
      </c>
      <c r="W205" s="45" t="s">
        <v>178</v>
      </c>
      <c r="X205" s="45" t="s">
        <v>295</v>
      </c>
      <c r="Y205" s="45" t="s">
        <v>178</v>
      </c>
      <c r="Z205" s="45" t="s">
        <v>178</v>
      </c>
      <c r="AA205" s="45" t="s">
        <v>178</v>
      </c>
    </row>
    <row r="206" spans="21:27" ht="15" thickBot="1" x14ac:dyDescent="0.4">
      <c r="U206" s="44" t="s">
        <v>359</v>
      </c>
      <c r="V206" s="45" t="s">
        <v>178</v>
      </c>
      <c r="W206" s="45" t="s">
        <v>178</v>
      </c>
      <c r="X206" s="45" t="s">
        <v>178</v>
      </c>
      <c r="Y206" s="45" t="s">
        <v>178</v>
      </c>
      <c r="Z206" s="45" t="s">
        <v>178</v>
      </c>
      <c r="AA206" s="45" t="s">
        <v>178</v>
      </c>
    </row>
    <row r="207" spans="21:27" ht="15" thickBot="1" x14ac:dyDescent="0.4">
      <c r="U207" s="44" t="s">
        <v>360</v>
      </c>
      <c r="V207" s="45" t="s">
        <v>178</v>
      </c>
      <c r="W207" s="45" t="s">
        <v>178</v>
      </c>
      <c r="X207" s="45" t="s">
        <v>178</v>
      </c>
      <c r="Y207" s="45" t="s">
        <v>178</v>
      </c>
      <c r="Z207" s="45" t="s">
        <v>178</v>
      </c>
      <c r="AA207" s="45" t="s">
        <v>178</v>
      </c>
    </row>
    <row r="208" spans="21:27" ht="15" thickBot="1" x14ac:dyDescent="0.4">
      <c r="U208" s="44" t="s">
        <v>361</v>
      </c>
      <c r="V208" s="45" t="s">
        <v>178</v>
      </c>
      <c r="W208" s="45" t="s">
        <v>178</v>
      </c>
      <c r="X208" s="45" t="s">
        <v>178</v>
      </c>
      <c r="Y208" s="45" t="s">
        <v>178</v>
      </c>
      <c r="Z208" s="45" t="s">
        <v>178</v>
      </c>
      <c r="AA208" s="45" t="s">
        <v>178</v>
      </c>
    </row>
    <row r="209" spans="21:27" ht="15" thickBot="1" x14ac:dyDescent="0.4">
      <c r="U209" s="44" t="s">
        <v>362</v>
      </c>
      <c r="V209" s="45" t="s">
        <v>178</v>
      </c>
      <c r="W209" s="45" t="s">
        <v>178</v>
      </c>
      <c r="X209" s="45" t="s">
        <v>178</v>
      </c>
      <c r="Y209" s="45" t="s">
        <v>178</v>
      </c>
      <c r="Z209" s="45" t="s">
        <v>178</v>
      </c>
      <c r="AA209" s="45" t="s">
        <v>178</v>
      </c>
    </row>
    <row r="210" spans="21:27" ht="18.5" thickBot="1" x14ac:dyDescent="0.4">
      <c r="U210" s="40"/>
    </row>
    <row r="211" spans="21:27" ht="15" thickBot="1" x14ac:dyDescent="0.4">
      <c r="U211" s="44" t="s">
        <v>146</v>
      </c>
      <c r="V211" s="44" t="s">
        <v>94</v>
      </c>
      <c r="W211" s="44" t="s">
        <v>95</v>
      </c>
      <c r="X211" s="44" t="s">
        <v>96</v>
      </c>
      <c r="Y211" s="44" t="s">
        <v>97</v>
      </c>
      <c r="Z211" s="44" t="s">
        <v>98</v>
      </c>
      <c r="AA211" s="44" t="s">
        <v>99</v>
      </c>
    </row>
    <row r="212" spans="21:27" ht="15" thickBot="1" x14ac:dyDescent="0.4">
      <c r="U212" s="44" t="s">
        <v>122</v>
      </c>
      <c r="V212" s="45">
        <v>0</v>
      </c>
      <c r="W212" s="45">
        <v>201.3</v>
      </c>
      <c r="X212" s="45">
        <v>503.1</v>
      </c>
      <c r="Y212" s="45">
        <v>50.3</v>
      </c>
      <c r="Z212" s="45">
        <v>100.6</v>
      </c>
      <c r="AA212" s="45">
        <v>50.3</v>
      </c>
    </row>
    <row r="213" spans="21:27" ht="15" thickBot="1" x14ac:dyDescent="0.4">
      <c r="U213" s="44" t="s">
        <v>126</v>
      </c>
      <c r="V213" s="45">
        <v>0</v>
      </c>
      <c r="W213" s="45">
        <v>150.9</v>
      </c>
      <c r="X213" s="45">
        <v>503.1</v>
      </c>
      <c r="Y213" s="45">
        <v>50.3</v>
      </c>
      <c r="Z213" s="45">
        <v>50.3</v>
      </c>
      <c r="AA213" s="45">
        <v>50.3</v>
      </c>
    </row>
    <row r="214" spans="21:27" ht="15" thickBot="1" x14ac:dyDescent="0.4">
      <c r="U214" s="44" t="s">
        <v>127</v>
      </c>
      <c r="V214" s="45">
        <v>0</v>
      </c>
      <c r="W214" s="45">
        <v>150.9</v>
      </c>
      <c r="X214" s="45">
        <v>503.1</v>
      </c>
      <c r="Y214" s="45">
        <v>50.3</v>
      </c>
      <c r="Z214" s="45">
        <v>50.3</v>
      </c>
      <c r="AA214" s="45">
        <v>50.3</v>
      </c>
    </row>
    <row r="215" spans="21:27" ht="15" thickBot="1" x14ac:dyDescent="0.4">
      <c r="U215" s="44" t="s">
        <v>128</v>
      </c>
      <c r="V215" s="45">
        <v>0</v>
      </c>
      <c r="W215" s="45">
        <v>150.9</v>
      </c>
      <c r="X215" s="45">
        <v>503.1</v>
      </c>
      <c r="Y215" s="45">
        <v>50.3</v>
      </c>
      <c r="Z215" s="45">
        <v>50.3</v>
      </c>
      <c r="AA215" s="45">
        <v>50.3</v>
      </c>
    </row>
    <row r="216" spans="21:27" ht="15" thickBot="1" x14ac:dyDescent="0.4">
      <c r="U216" s="44" t="s">
        <v>129</v>
      </c>
      <c r="V216" s="45">
        <v>0</v>
      </c>
      <c r="W216" s="45">
        <v>150.9</v>
      </c>
      <c r="X216" s="45">
        <v>503.1</v>
      </c>
      <c r="Y216" s="45">
        <v>50.3</v>
      </c>
      <c r="Z216" s="45">
        <v>50.3</v>
      </c>
      <c r="AA216" s="45">
        <v>50.3</v>
      </c>
    </row>
    <row r="217" spans="21:27" ht="15" thickBot="1" x14ac:dyDescent="0.4">
      <c r="U217" s="44" t="s">
        <v>130</v>
      </c>
      <c r="V217" s="45">
        <v>0</v>
      </c>
      <c r="W217" s="45">
        <v>150.9</v>
      </c>
      <c r="X217" s="45">
        <v>503.1</v>
      </c>
      <c r="Y217" s="45">
        <v>50.3</v>
      </c>
      <c r="Z217" s="45">
        <v>50.3</v>
      </c>
      <c r="AA217" s="45">
        <v>50.3</v>
      </c>
    </row>
    <row r="218" spans="21:27" ht="15" thickBot="1" x14ac:dyDescent="0.4">
      <c r="U218" s="44" t="s">
        <v>131</v>
      </c>
      <c r="V218" s="45">
        <v>0</v>
      </c>
      <c r="W218" s="45">
        <v>150.9</v>
      </c>
      <c r="X218" s="45">
        <v>503.1</v>
      </c>
      <c r="Y218" s="45">
        <v>50.3</v>
      </c>
      <c r="Z218" s="45">
        <v>50.3</v>
      </c>
      <c r="AA218" s="45">
        <v>50.3</v>
      </c>
    </row>
    <row r="219" spans="21:27" ht="15" thickBot="1" x14ac:dyDescent="0.4">
      <c r="U219" s="44" t="s">
        <v>132</v>
      </c>
      <c r="V219" s="45">
        <v>0</v>
      </c>
      <c r="W219" s="45">
        <v>150.9</v>
      </c>
      <c r="X219" s="45">
        <v>503.1</v>
      </c>
      <c r="Y219" s="45">
        <v>50.3</v>
      </c>
      <c r="Z219" s="45">
        <v>50.3</v>
      </c>
      <c r="AA219" s="45">
        <v>50.3</v>
      </c>
    </row>
    <row r="220" spans="21:27" ht="15" thickBot="1" x14ac:dyDescent="0.4">
      <c r="U220" s="44" t="s">
        <v>133</v>
      </c>
      <c r="V220" s="45">
        <v>0</v>
      </c>
      <c r="W220" s="45">
        <v>150.9</v>
      </c>
      <c r="X220" s="45">
        <v>503.1</v>
      </c>
      <c r="Y220" s="45">
        <v>50.3</v>
      </c>
      <c r="Z220" s="45">
        <v>0</v>
      </c>
      <c r="AA220" s="45">
        <v>50.3</v>
      </c>
    </row>
    <row r="221" spans="21:27" ht="15" thickBot="1" x14ac:dyDescent="0.4">
      <c r="U221" s="44" t="s">
        <v>134</v>
      </c>
      <c r="V221" s="45">
        <v>0</v>
      </c>
      <c r="W221" s="45">
        <v>150.9</v>
      </c>
      <c r="X221" s="45">
        <v>503.1</v>
      </c>
      <c r="Y221" s="45">
        <v>50.3</v>
      </c>
      <c r="Z221" s="45">
        <v>0</v>
      </c>
      <c r="AA221" s="45">
        <v>50.3</v>
      </c>
    </row>
    <row r="222" spans="21:27" ht="15" thickBot="1" x14ac:dyDescent="0.4">
      <c r="U222" s="44" t="s">
        <v>135</v>
      </c>
      <c r="V222" s="45">
        <v>0</v>
      </c>
      <c r="W222" s="45">
        <v>150.9</v>
      </c>
      <c r="X222" s="45">
        <v>503.1</v>
      </c>
      <c r="Y222" s="45">
        <v>50.3</v>
      </c>
      <c r="Z222" s="45">
        <v>0</v>
      </c>
      <c r="AA222" s="45">
        <v>50.3</v>
      </c>
    </row>
    <row r="223" spans="21:27" ht="15" thickBot="1" x14ac:dyDescent="0.4">
      <c r="U223" s="44" t="s">
        <v>136</v>
      </c>
      <c r="V223" s="45">
        <v>0</v>
      </c>
      <c r="W223" s="45">
        <v>150.9</v>
      </c>
      <c r="X223" s="45">
        <v>503.1</v>
      </c>
      <c r="Y223" s="45">
        <v>50.3</v>
      </c>
      <c r="Z223" s="45">
        <v>0</v>
      </c>
      <c r="AA223" s="45">
        <v>50.3</v>
      </c>
    </row>
    <row r="224" spans="21:27" ht="15" thickBot="1" x14ac:dyDescent="0.4">
      <c r="U224" s="44" t="s">
        <v>137</v>
      </c>
      <c r="V224" s="45">
        <v>0</v>
      </c>
      <c r="W224" s="45">
        <v>150.9</v>
      </c>
      <c r="X224" s="45">
        <v>503.1</v>
      </c>
      <c r="Y224" s="45">
        <v>50.3</v>
      </c>
      <c r="Z224" s="45">
        <v>0</v>
      </c>
      <c r="AA224" s="45">
        <v>50.3</v>
      </c>
    </row>
    <row r="225" spans="21:27" ht="15" thickBot="1" x14ac:dyDescent="0.4">
      <c r="U225" s="44" t="s">
        <v>138</v>
      </c>
      <c r="V225" s="45">
        <v>0</v>
      </c>
      <c r="W225" s="45">
        <v>150.9</v>
      </c>
      <c r="X225" s="45">
        <v>503.1</v>
      </c>
      <c r="Y225" s="45">
        <v>50.3</v>
      </c>
      <c r="Z225" s="45">
        <v>0</v>
      </c>
      <c r="AA225" s="45">
        <v>50.3</v>
      </c>
    </row>
    <row r="226" spans="21:27" ht="15" thickBot="1" x14ac:dyDescent="0.4">
      <c r="U226" s="44" t="s">
        <v>140</v>
      </c>
      <c r="V226" s="45">
        <v>0</v>
      </c>
      <c r="W226" s="45">
        <v>150.9</v>
      </c>
      <c r="X226" s="45">
        <v>503.1</v>
      </c>
      <c r="Y226" s="45">
        <v>50.3</v>
      </c>
      <c r="Z226" s="45">
        <v>0</v>
      </c>
      <c r="AA226" s="45">
        <v>50.3</v>
      </c>
    </row>
    <row r="227" spans="21:27" ht="15" thickBot="1" x14ac:dyDescent="0.4">
      <c r="U227" s="44" t="s">
        <v>141</v>
      </c>
      <c r="V227" s="45">
        <v>0</v>
      </c>
      <c r="W227" s="45">
        <v>150.9</v>
      </c>
      <c r="X227" s="45">
        <v>503.1</v>
      </c>
      <c r="Y227" s="45">
        <v>50.3</v>
      </c>
      <c r="Z227" s="45">
        <v>0</v>
      </c>
      <c r="AA227" s="45">
        <v>50.3</v>
      </c>
    </row>
    <row r="228" spans="21:27" ht="15" thickBot="1" x14ac:dyDescent="0.4">
      <c r="U228" s="44" t="s">
        <v>142</v>
      </c>
      <c r="V228" s="45">
        <v>0</v>
      </c>
      <c r="W228" s="45">
        <v>150.9</v>
      </c>
      <c r="X228" s="45">
        <v>503.1</v>
      </c>
      <c r="Y228" s="45">
        <v>50.3</v>
      </c>
      <c r="Z228" s="45">
        <v>0</v>
      </c>
      <c r="AA228" s="45">
        <v>0</v>
      </c>
    </row>
    <row r="229" spans="21:27" ht="15" thickBot="1" x14ac:dyDescent="0.4">
      <c r="U229" s="44" t="s">
        <v>143</v>
      </c>
      <c r="V229" s="45">
        <v>0</v>
      </c>
      <c r="W229" s="45">
        <v>150.9</v>
      </c>
      <c r="X229" s="45">
        <v>503.1</v>
      </c>
      <c r="Y229" s="45">
        <v>50.3</v>
      </c>
      <c r="Z229" s="45">
        <v>0</v>
      </c>
      <c r="AA229" s="45">
        <v>0</v>
      </c>
    </row>
    <row r="230" spans="21:27" ht="15" thickBot="1" x14ac:dyDescent="0.4">
      <c r="U230" s="44" t="s">
        <v>144</v>
      </c>
      <c r="V230" s="45">
        <v>0</v>
      </c>
      <c r="W230" s="45">
        <v>150.9</v>
      </c>
      <c r="X230" s="45">
        <v>503.1</v>
      </c>
      <c r="Y230" s="45">
        <v>50.3</v>
      </c>
      <c r="Z230" s="45">
        <v>0</v>
      </c>
      <c r="AA230" s="45">
        <v>0</v>
      </c>
    </row>
    <row r="231" spans="21:27" ht="15" thickBot="1" x14ac:dyDescent="0.4">
      <c r="U231" s="44" t="s">
        <v>145</v>
      </c>
      <c r="V231" s="45">
        <v>0</v>
      </c>
      <c r="W231" s="45">
        <v>150.9</v>
      </c>
      <c r="X231" s="45">
        <v>503.1</v>
      </c>
      <c r="Y231" s="45">
        <v>50.3</v>
      </c>
      <c r="Z231" s="45">
        <v>0</v>
      </c>
      <c r="AA231" s="45">
        <v>0</v>
      </c>
    </row>
    <row r="232" spans="21:27" ht="15" thickBot="1" x14ac:dyDescent="0.4">
      <c r="U232" s="44" t="s">
        <v>282</v>
      </c>
      <c r="V232" s="45">
        <v>0</v>
      </c>
      <c r="W232" s="45">
        <v>150.9</v>
      </c>
      <c r="X232" s="45">
        <v>503.1</v>
      </c>
      <c r="Y232" s="45">
        <v>50.3</v>
      </c>
      <c r="Z232" s="45">
        <v>0</v>
      </c>
      <c r="AA232" s="45">
        <v>0</v>
      </c>
    </row>
    <row r="233" spans="21:27" ht="15" thickBot="1" x14ac:dyDescent="0.4">
      <c r="U233" s="44" t="s">
        <v>283</v>
      </c>
      <c r="V233" s="45">
        <v>0</v>
      </c>
      <c r="W233" s="45">
        <v>150.9</v>
      </c>
      <c r="X233" s="45">
        <v>503.1</v>
      </c>
      <c r="Y233" s="45">
        <v>50.3</v>
      </c>
      <c r="Z233" s="45">
        <v>0</v>
      </c>
      <c r="AA233" s="45">
        <v>0</v>
      </c>
    </row>
    <row r="234" spans="21:27" ht="15" thickBot="1" x14ac:dyDescent="0.4">
      <c r="U234" s="44" t="s">
        <v>284</v>
      </c>
      <c r="V234" s="45">
        <v>0</v>
      </c>
      <c r="W234" s="45">
        <v>150.9</v>
      </c>
      <c r="X234" s="45">
        <v>503.1</v>
      </c>
      <c r="Y234" s="45">
        <v>50.3</v>
      </c>
      <c r="Z234" s="45">
        <v>0</v>
      </c>
      <c r="AA234" s="45">
        <v>0</v>
      </c>
    </row>
    <row r="235" spans="21:27" ht="15" thickBot="1" x14ac:dyDescent="0.4">
      <c r="U235" s="44" t="s">
        <v>285</v>
      </c>
      <c r="V235" s="45">
        <v>0</v>
      </c>
      <c r="W235" s="45">
        <v>150.9</v>
      </c>
      <c r="X235" s="45">
        <v>503.1</v>
      </c>
      <c r="Y235" s="45">
        <v>50.3</v>
      </c>
      <c r="Z235" s="45">
        <v>0</v>
      </c>
      <c r="AA235" s="45">
        <v>0</v>
      </c>
    </row>
    <row r="236" spans="21:27" ht="15" thickBot="1" x14ac:dyDescent="0.4">
      <c r="U236" s="44" t="s">
        <v>286</v>
      </c>
      <c r="V236" s="45">
        <v>0</v>
      </c>
      <c r="W236" s="45">
        <v>150.9</v>
      </c>
      <c r="X236" s="45">
        <v>503.1</v>
      </c>
      <c r="Y236" s="45">
        <v>50.3</v>
      </c>
      <c r="Z236" s="45">
        <v>0</v>
      </c>
      <c r="AA236" s="45">
        <v>0</v>
      </c>
    </row>
    <row r="237" spans="21:27" ht="15" thickBot="1" x14ac:dyDescent="0.4">
      <c r="U237" s="44" t="s">
        <v>287</v>
      </c>
      <c r="V237" s="45">
        <v>0</v>
      </c>
      <c r="W237" s="45">
        <v>150.9</v>
      </c>
      <c r="X237" s="45">
        <v>503.1</v>
      </c>
      <c r="Y237" s="45">
        <v>50.3</v>
      </c>
      <c r="Z237" s="45">
        <v>0</v>
      </c>
      <c r="AA237" s="45">
        <v>0</v>
      </c>
    </row>
    <row r="238" spans="21:27" ht="15" thickBot="1" x14ac:dyDescent="0.4">
      <c r="U238" s="44" t="s">
        <v>288</v>
      </c>
      <c r="V238" s="45">
        <v>0</v>
      </c>
      <c r="W238" s="45">
        <v>150.9</v>
      </c>
      <c r="X238" s="45">
        <v>503.1</v>
      </c>
      <c r="Y238" s="45">
        <v>50.3</v>
      </c>
      <c r="Z238" s="45">
        <v>0</v>
      </c>
      <c r="AA238" s="45">
        <v>0</v>
      </c>
    </row>
    <row r="239" spans="21:27" ht="15" thickBot="1" x14ac:dyDescent="0.4">
      <c r="U239" s="44" t="s">
        <v>289</v>
      </c>
      <c r="V239" s="45">
        <v>0</v>
      </c>
      <c r="W239" s="45">
        <v>150.9</v>
      </c>
      <c r="X239" s="45">
        <v>503.1</v>
      </c>
      <c r="Y239" s="45">
        <v>50.3</v>
      </c>
      <c r="Z239" s="45">
        <v>0</v>
      </c>
      <c r="AA239" s="45">
        <v>0</v>
      </c>
    </row>
    <row r="240" spans="21:27" ht="15" thickBot="1" x14ac:dyDescent="0.4">
      <c r="U240" s="44" t="s">
        <v>290</v>
      </c>
      <c r="V240" s="45">
        <v>0</v>
      </c>
      <c r="W240" s="45">
        <v>150.9</v>
      </c>
      <c r="X240" s="45">
        <v>503.1</v>
      </c>
      <c r="Y240" s="45">
        <v>50.3</v>
      </c>
      <c r="Z240" s="45">
        <v>0</v>
      </c>
      <c r="AA240" s="45">
        <v>0</v>
      </c>
    </row>
    <row r="241" spans="21:27" ht="15" thickBot="1" x14ac:dyDescent="0.4">
      <c r="U241" s="44" t="s">
        <v>291</v>
      </c>
      <c r="V241" s="45">
        <v>0</v>
      </c>
      <c r="W241" s="45">
        <v>150.9</v>
      </c>
      <c r="X241" s="45">
        <v>503.1</v>
      </c>
      <c r="Y241" s="45">
        <v>50.3</v>
      </c>
      <c r="Z241" s="45">
        <v>0</v>
      </c>
      <c r="AA241" s="45">
        <v>0</v>
      </c>
    </row>
    <row r="242" spans="21:27" ht="15" thickBot="1" x14ac:dyDescent="0.4">
      <c r="U242" s="44" t="s">
        <v>292</v>
      </c>
      <c r="V242" s="45">
        <v>0</v>
      </c>
      <c r="W242" s="45">
        <v>150.9</v>
      </c>
      <c r="X242" s="45">
        <v>503.1</v>
      </c>
      <c r="Y242" s="45">
        <v>50.3</v>
      </c>
      <c r="Z242" s="45">
        <v>0</v>
      </c>
      <c r="AA242" s="45">
        <v>0</v>
      </c>
    </row>
    <row r="243" spans="21:27" ht="15" thickBot="1" x14ac:dyDescent="0.4">
      <c r="U243" s="44" t="s">
        <v>293</v>
      </c>
      <c r="V243" s="45">
        <v>0</v>
      </c>
      <c r="W243" s="45">
        <v>50.3</v>
      </c>
      <c r="X243" s="45">
        <v>503.1</v>
      </c>
      <c r="Y243" s="45">
        <v>50.3</v>
      </c>
      <c r="Z243" s="45">
        <v>0</v>
      </c>
      <c r="AA243" s="45">
        <v>0</v>
      </c>
    </row>
    <row r="244" spans="21:27" ht="15" thickBot="1" x14ac:dyDescent="0.4">
      <c r="U244" s="44" t="s">
        <v>294</v>
      </c>
      <c r="V244" s="45">
        <v>0</v>
      </c>
      <c r="W244" s="45">
        <v>50.3</v>
      </c>
      <c r="X244" s="45">
        <v>452.8</v>
      </c>
      <c r="Y244" s="45">
        <v>50.3</v>
      </c>
      <c r="Z244" s="45">
        <v>0</v>
      </c>
      <c r="AA244" s="45">
        <v>0</v>
      </c>
    </row>
    <row r="245" spans="21:27" ht="15" thickBot="1" x14ac:dyDescent="0.4">
      <c r="U245" s="44" t="s">
        <v>296</v>
      </c>
      <c r="V245" s="45">
        <v>0</v>
      </c>
      <c r="W245" s="45">
        <v>50.3</v>
      </c>
      <c r="X245" s="45">
        <v>452.8</v>
      </c>
      <c r="Y245" s="45">
        <v>50.3</v>
      </c>
      <c r="Z245" s="45">
        <v>0</v>
      </c>
      <c r="AA245" s="45">
        <v>0</v>
      </c>
    </row>
    <row r="246" spans="21:27" ht="15" thickBot="1" x14ac:dyDescent="0.4">
      <c r="U246" s="44" t="s">
        <v>297</v>
      </c>
      <c r="V246" s="45">
        <v>0</v>
      </c>
      <c r="W246" s="45">
        <v>50.3</v>
      </c>
      <c r="X246" s="45">
        <v>452.8</v>
      </c>
      <c r="Y246" s="45">
        <v>50.3</v>
      </c>
      <c r="Z246" s="45">
        <v>0</v>
      </c>
      <c r="AA246" s="45">
        <v>0</v>
      </c>
    </row>
    <row r="247" spans="21:27" ht="15" thickBot="1" x14ac:dyDescent="0.4">
      <c r="U247" s="44" t="s">
        <v>298</v>
      </c>
      <c r="V247" s="45">
        <v>0</v>
      </c>
      <c r="W247" s="45">
        <v>50.3</v>
      </c>
      <c r="X247" s="45">
        <v>452.8</v>
      </c>
      <c r="Y247" s="45">
        <v>50.3</v>
      </c>
      <c r="Z247" s="45">
        <v>0</v>
      </c>
      <c r="AA247" s="45">
        <v>0</v>
      </c>
    </row>
    <row r="248" spans="21:27" ht="15" thickBot="1" x14ac:dyDescent="0.4">
      <c r="U248" s="44" t="s">
        <v>299</v>
      </c>
      <c r="V248" s="45">
        <v>0</v>
      </c>
      <c r="W248" s="45">
        <v>50.3</v>
      </c>
      <c r="X248" s="45">
        <v>452.8</v>
      </c>
      <c r="Y248" s="45">
        <v>50.3</v>
      </c>
      <c r="Z248" s="45">
        <v>0</v>
      </c>
      <c r="AA248" s="45">
        <v>0</v>
      </c>
    </row>
    <row r="249" spans="21:27" ht="15" thickBot="1" x14ac:dyDescent="0.4">
      <c r="U249" s="44" t="s">
        <v>300</v>
      </c>
      <c r="V249" s="45">
        <v>0</v>
      </c>
      <c r="W249" s="45">
        <v>50.3</v>
      </c>
      <c r="X249" s="45">
        <v>452.8</v>
      </c>
      <c r="Y249" s="45">
        <v>50.3</v>
      </c>
      <c r="Z249" s="45">
        <v>0</v>
      </c>
      <c r="AA249" s="45">
        <v>0</v>
      </c>
    </row>
    <row r="250" spans="21:27" ht="15" thickBot="1" x14ac:dyDescent="0.4">
      <c r="U250" s="44" t="s">
        <v>301</v>
      </c>
      <c r="V250" s="45">
        <v>0</v>
      </c>
      <c r="W250" s="45">
        <v>50.3</v>
      </c>
      <c r="X250" s="45">
        <v>452.8</v>
      </c>
      <c r="Y250" s="45">
        <v>50.3</v>
      </c>
      <c r="Z250" s="45">
        <v>0</v>
      </c>
      <c r="AA250" s="45">
        <v>0</v>
      </c>
    </row>
    <row r="251" spans="21:27" ht="15" thickBot="1" x14ac:dyDescent="0.4">
      <c r="U251" s="44" t="s">
        <v>302</v>
      </c>
      <c r="V251" s="45">
        <v>0</v>
      </c>
      <c r="W251" s="45">
        <v>50.3</v>
      </c>
      <c r="X251" s="45">
        <v>452.8</v>
      </c>
      <c r="Y251" s="45">
        <v>50.3</v>
      </c>
      <c r="Z251" s="45">
        <v>0</v>
      </c>
      <c r="AA251" s="45">
        <v>0</v>
      </c>
    </row>
    <row r="252" spans="21:27" ht="15" thickBot="1" x14ac:dyDescent="0.4">
      <c r="U252" s="44" t="s">
        <v>303</v>
      </c>
      <c r="V252" s="45">
        <v>0</v>
      </c>
      <c r="W252" s="45">
        <v>50.3</v>
      </c>
      <c r="X252" s="45">
        <v>452.8</v>
      </c>
      <c r="Y252" s="45">
        <v>50.3</v>
      </c>
      <c r="Z252" s="45">
        <v>0</v>
      </c>
      <c r="AA252" s="45">
        <v>0</v>
      </c>
    </row>
    <row r="253" spans="21:27" ht="15" thickBot="1" x14ac:dyDescent="0.4">
      <c r="U253" s="44" t="s">
        <v>304</v>
      </c>
      <c r="V253" s="45">
        <v>0</v>
      </c>
      <c r="W253" s="45">
        <v>50.3</v>
      </c>
      <c r="X253" s="45">
        <v>452.8</v>
      </c>
      <c r="Y253" s="45">
        <v>50.3</v>
      </c>
      <c r="Z253" s="45">
        <v>0</v>
      </c>
      <c r="AA253" s="45">
        <v>0</v>
      </c>
    </row>
    <row r="254" spans="21:27" ht="15" thickBot="1" x14ac:dyDescent="0.4">
      <c r="U254" s="44" t="s">
        <v>305</v>
      </c>
      <c r="V254" s="45">
        <v>0</v>
      </c>
      <c r="W254" s="45">
        <v>50.3</v>
      </c>
      <c r="X254" s="45">
        <v>452.8</v>
      </c>
      <c r="Y254" s="45">
        <v>50.3</v>
      </c>
      <c r="Z254" s="45">
        <v>0</v>
      </c>
      <c r="AA254" s="45">
        <v>0</v>
      </c>
    </row>
    <row r="255" spans="21:27" ht="15" thickBot="1" x14ac:dyDescent="0.4">
      <c r="U255" s="44" t="s">
        <v>306</v>
      </c>
      <c r="V255" s="45">
        <v>0</v>
      </c>
      <c r="W255" s="45">
        <v>50.3</v>
      </c>
      <c r="X255" s="45">
        <v>452.8</v>
      </c>
      <c r="Y255" s="45">
        <v>50.3</v>
      </c>
      <c r="Z255" s="45">
        <v>0</v>
      </c>
      <c r="AA255" s="45">
        <v>0</v>
      </c>
    </row>
    <row r="256" spans="21:27" ht="15" thickBot="1" x14ac:dyDescent="0.4">
      <c r="U256" s="44" t="s">
        <v>307</v>
      </c>
      <c r="V256" s="45">
        <v>0</v>
      </c>
      <c r="W256" s="45">
        <v>50.3</v>
      </c>
      <c r="X256" s="45">
        <v>452.8</v>
      </c>
      <c r="Y256" s="45">
        <v>50.3</v>
      </c>
      <c r="Z256" s="45">
        <v>0</v>
      </c>
      <c r="AA256" s="45">
        <v>0</v>
      </c>
    </row>
    <row r="257" spans="21:27" ht="15" thickBot="1" x14ac:dyDescent="0.4">
      <c r="U257" s="44" t="s">
        <v>308</v>
      </c>
      <c r="V257" s="45">
        <v>0</v>
      </c>
      <c r="W257" s="45">
        <v>50.3</v>
      </c>
      <c r="X257" s="45">
        <v>452.8</v>
      </c>
      <c r="Y257" s="45">
        <v>50.3</v>
      </c>
      <c r="Z257" s="45">
        <v>0</v>
      </c>
      <c r="AA257" s="45">
        <v>0</v>
      </c>
    </row>
    <row r="258" spans="21:27" ht="15" thickBot="1" x14ac:dyDescent="0.4">
      <c r="U258" s="44" t="s">
        <v>309</v>
      </c>
      <c r="V258" s="45">
        <v>0</v>
      </c>
      <c r="W258" s="45">
        <v>50.3</v>
      </c>
      <c r="X258" s="45">
        <v>452.8</v>
      </c>
      <c r="Y258" s="45">
        <v>50.3</v>
      </c>
      <c r="Z258" s="45">
        <v>0</v>
      </c>
      <c r="AA258" s="45">
        <v>0</v>
      </c>
    </row>
    <row r="259" spans="21:27" ht="15" thickBot="1" x14ac:dyDescent="0.4">
      <c r="U259" s="44" t="s">
        <v>310</v>
      </c>
      <c r="V259" s="45">
        <v>0</v>
      </c>
      <c r="W259" s="45">
        <v>50.3</v>
      </c>
      <c r="X259" s="45">
        <v>452.8</v>
      </c>
      <c r="Y259" s="45">
        <v>50.3</v>
      </c>
      <c r="Z259" s="45">
        <v>0</v>
      </c>
      <c r="AA259" s="45">
        <v>0</v>
      </c>
    </row>
    <row r="260" spans="21:27" ht="15" thickBot="1" x14ac:dyDescent="0.4">
      <c r="U260" s="44" t="s">
        <v>311</v>
      </c>
      <c r="V260" s="45">
        <v>0</v>
      </c>
      <c r="W260" s="45">
        <v>50.3</v>
      </c>
      <c r="X260" s="45">
        <v>452.8</v>
      </c>
      <c r="Y260" s="45">
        <v>50.3</v>
      </c>
      <c r="Z260" s="45">
        <v>0</v>
      </c>
      <c r="AA260" s="45">
        <v>0</v>
      </c>
    </row>
    <row r="261" spans="21:27" ht="15" thickBot="1" x14ac:dyDescent="0.4">
      <c r="U261" s="44" t="s">
        <v>312</v>
      </c>
      <c r="V261" s="45">
        <v>0</v>
      </c>
      <c r="W261" s="45">
        <v>50.3</v>
      </c>
      <c r="X261" s="45">
        <v>452.8</v>
      </c>
      <c r="Y261" s="45">
        <v>50.3</v>
      </c>
      <c r="Z261" s="45">
        <v>0</v>
      </c>
      <c r="AA261" s="45">
        <v>0</v>
      </c>
    </row>
    <row r="262" spans="21:27" ht="15" thickBot="1" x14ac:dyDescent="0.4">
      <c r="U262" s="44" t="s">
        <v>313</v>
      </c>
      <c r="V262" s="45">
        <v>0</v>
      </c>
      <c r="W262" s="45">
        <v>50.3</v>
      </c>
      <c r="X262" s="45">
        <v>452.8</v>
      </c>
      <c r="Y262" s="45">
        <v>50.3</v>
      </c>
      <c r="Z262" s="45">
        <v>0</v>
      </c>
      <c r="AA262" s="45">
        <v>0</v>
      </c>
    </row>
    <row r="263" spans="21:27" ht="15" thickBot="1" x14ac:dyDescent="0.4">
      <c r="U263" s="44" t="s">
        <v>314</v>
      </c>
      <c r="V263" s="45">
        <v>0</v>
      </c>
      <c r="W263" s="45">
        <v>50.3</v>
      </c>
      <c r="X263" s="45">
        <v>452.8</v>
      </c>
      <c r="Y263" s="45">
        <v>50.3</v>
      </c>
      <c r="Z263" s="45">
        <v>0</v>
      </c>
      <c r="AA263" s="45">
        <v>0</v>
      </c>
    </row>
    <row r="264" spans="21:27" ht="15" thickBot="1" x14ac:dyDescent="0.4">
      <c r="U264" s="44" t="s">
        <v>315</v>
      </c>
      <c r="V264" s="45">
        <v>0</v>
      </c>
      <c r="W264" s="45">
        <v>50.3</v>
      </c>
      <c r="X264" s="45">
        <v>452.8</v>
      </c>
      <c r="Y264" s="45">
        <v>50.3</v>
      </c>
      <c r="Z264" s="45">
        <v>0</v>
      </c>
      <c r="AA264" s="45">
        <v>0</v>
      </c>
    </row>
    <row r="265" spans="21:27" ht="15" thickBot="1" x14ac:dyDescent="0.4">
      <c r="U265" s="44" t="s">
        <v>316</v>
      </c>
      <c r="V265" s="45">
        <v>0</v>
      </c>
      <c r="W265" s="45">
        <v>50.3</v>
      </c>
      <c r="X265" s="45">
        <v>452.8</v>
      </c>
      <c r="Y265" s="45">
        <v>50.3</v>
      </c>
      <c r="Z265" s="45">
        <v>0</v>
      </c>
      <c r="AA265" s="45">
        <v>0</v>
      </c>
    </row>
    <row r="266" spans="21:27" ht="15" thickBot="1" x14ac:dyDescent="0.4">
      <c r="U266" s="44" t="s">
        <v>317</v>
      </c>
      <c r="V266" s="45">
        <v>0</v>
      </c>
      <c r="W266" s="45">
        <v>50.3</v>
      </c>
      <c r="X266" s="45">
        <v>452.8</v>
      </c>
      <c r="Y266" s="45">
        <v>50.3</v>
      </c>
      <c r="Z266" s="45">
        <v>0</v>
      </c>
      <c r="AA266" s="45">
        <v>0</v>
      </c>
    </row>
    <row r="267" spans="21:27" ht="15" thickBot="1" x14ac:dyDescent="0.4">
      <c r="U267" s="44" t="s">
        <v>318</v>
      </c>
      <c r="V267" s="45">
        <v>0</v>
      </c>
      <c r="W267" s="45">
        <v>50.3</v>
      </c>
      <c r="X267" s="45">
        <v>452.8</v>
      </c>
      <c r="Y267" s="45">
        <v>50.3</v>
      </c>
      <c r="Z267" s="45">
        <v>0</v>
      </c>
      <c r="AA267" s="45">
        <v>0</v>
      </c>
    </row>
    <row r="268" spans="21:27" ht="15" thickBot="1" x14ac:dyDescent="0.4">
      <c r="U268" s="44" t="s">
        <v>319</v>
      </c>
      <c r="V268" s="45">
        <v>0</v>
      </c>
      <c r="W268" s="45">
        <v>50.3</v>
      </c>
      <c r="X268" s="45">
        <v>452.8</v>
      </c>
      <c r="Y268" s="45">
        <v>50.3</v>
      </c>
      <c r="Z268" s="45">
        <v>0</v>
      </c>
      <c r="AA268" s="45">
        <v>0</v>
      </c>
    </row>
    <row r="269" spans="21:27" ht="15" thickBot="1" x14ac:dyDescent="0.4">
      <c r="U269" s="44" t="s">
        <v>320</v>
      </c>
      <c r="V269" s="45">
        <v>0</v>
      </c>
      <c r="W269" s="45">
        <v>50.3</v>
      </c>
      <c r="X269" s="45">
        <v>452.8</v>
      </c>
      <c r="Y269" s="45">
        <v>0</v>
      </c>
      <c r="Z269" s="45">
        <v>0</v>
      </c>
      <c r="AA269" s="45">
        <v>0</v>
      </c>
    </row>
    <row r="270" spans="21:27" ht="15" thickBot="1" x14ac:dyDescent="0.4">
      <c r="U270" s="44" t="s">
        <v>321</v>
      </c>
      <c r="V270" s="45">
        <v>0</v>
      </c>
      <c r="W270" s="45">
        <v>50.3</v>
      </c>
      <c r="X270" s="45">
        <v>452.8</v>
      </c>
      <c r="Y270" s="45">
        <v>0</v>
      </c>
      <c r="Z270" s="45">
        <v>0</v>
      </c>
      <c r="AA270" s="45">
        <v>0</v>
      </c>
    </row>
    <row r="271" spans="21:27" ht="15" thickBot="1" x14ac:dyDescent="0.4">
      <c r="U271" s="44" t="s">
        <v>322</v>
      </c>
      <c r="V271" s="45">
        <v>0</v>
      </c>
      <c r="W271" s="45">
        <v>50.3</v>
      </c>
      <c r="X271" s="45">
        <v>452.8</v>
      </c>
      <c r="Y271" s="45">
        <v>0</v>
      </c>
      <c r="Z271" s="45">
        <v>0</v>
      </c>
      <c r="AA271" s="45">
        <v>0</v>
      </c>
    </row>
    <row r="272" spans="21:27" ht="15" thickBot="1" x14ac:dyDescent="0.4">
      <c r="U272" s="44" t="s">
        <v>323</v>
      </c>
      <c r="V272" s="45">
        <v>0</v>
      </c>
      <c r="W272" s="45">
        <v>50.3</v>
      </c>
      <c r="X272" s="45">
        <v>452.8</v>
      </c>
      <c r="Y272" s="45">
        <v>0</v>
      </c>
      <c r="Z272" s="45">
        <v>0</v>
      </c>
      <c r="AA272" s="45">
        <v>0</v>
      </c>
    </row>
    <row r="273" spans="21:27" ht="15" thickBot="1" x14ac:dyDescent="0.4">
      <c r="U273" s="44" t="s">
        <v>324</v>
      </c>
      <c r="V273" s="45">
        <v>0</v>
      </c>
      <c r="W273" s="45">
        <v>50.3</v>
      </c>
      <c r="X273" s="45">
        <v>452.8</v>
      </c>
      <c r="Y273" s="45">
        <v>0</v>
      </c>
      <c r="Z273" s="45">
        <v>0</v>
      </c>
      <c r="AA273" s="45">
        <v>0</v>
      </c>
    </row>
    <row r="274" spans="21:27" ht="15" thickBot="1" x14ac:dyDescent="0.4">
      <c r="U274" s="44" t="s">
        <v>325</v>
      </c>
      <c r="V274" s="45">
        <v>0</v>
      </c>
      <c r="W274" s="45">
        <v>50.3</v>
      </c>
      <c r="X274" s="45">
        <v>452.8</v>
      </c>
      <c r="Y274" s="45">
        <v>0</v>
      </c>
      <c r="Z274" s="45">
        <v>0</v>
      </c>
      <c r="AA274" s="45">
        <v>0</v>
      </c>
    </row>
    <row r="275" spans="21:27" ht="15" thickBot="1" x14ac:dyDescent="0.4">
      <c r="U275" s="44" t="s">
        <v>326</v>
      </c>
      <c r="V275" s="45">
        <v>0</v>
      </c>
      <c r="W275" s="45">
        <v>50.3</v>
      </c>
      <c r="X275" s="45">
        <v>452.8</v>
      </c>
      <c r="Y275" s="45">
        <v>0</v>
      </c>
      <c r="Z275" s="45">
        <v>0</v>
      </c>
      <c r="AA275" s="45">
        <v>0</v>
      </c>
    </row>
    <row r="276" spans="21:27" ht="15" thickBot="1" x14ac:dyDescent="0.4">
      <c r="U276" s="44" t="s">
        <v>327</v>
      </c>
      <c r="V276" s="45">
        <v>0</v>
      </c>
      <c r="W276" s="45">
        <v>50.3</v>
      </c>
      <c r="X276" s="45">
        <v>452.8</v>
      </c>
      <c r="Y276" s="45">
        <v>0</v>
      </c>
      <c r="Z276" s="45">
        <v>0</v>
      </c>
      <c r="AA276" s="45">
        <v>0</v>
      </c>
    </row>
    <row r="277" spans="21:27" ht="15" thickBot="1" x14ac:dyDescent="0.4">
      <c r="U277" s="44" t="s">
        <v>328</v>
      </c>
      <c r="V277" s="45">
        <v>0</v>
      </c>
      <c r="W277" s="45">
        <v>50.3</v>
      </c>
      <c r="X277" s="45">
        <v>452.8</v>
      </c>
      <c r="Y277" s="45">
        <v>0</v>
      </c>
      <c r="Z277" s="45">
        <v>0</v>
      </c>
      <c r="AA277" s="45">
        <v>0</v>
      </c>
    </row>
    <row r="278" spans="21:27" ht="15" thickBot="1" x14ac:dyDescent="0.4">
      <c r="U278" s="44" t="s">
        <v>329</v>
      </c>
      <c r="V278" s="45">
        <v>0</v>
      </c>
      <c r="W278" s="45">
        <v>50.3</v>
      </c>
      <c r="X278" s="45">
        <v>452.8</v>
      </c>
      <c r="Y278" s="45">
        <v>0</v>
      </c>
      <c r="Z278" s="45">
        <v>0</v>
      </c>
      <c r="AA278" s="45">
        <v>0</v>
      </c>
    </row>
    <row r="279" spans="21:27" ht="15" thickBot="1" x14ac:dyDescent="0.4">
      <c r="U279" s="44" t="s">
        <v>330</v>
      </c>
      <c r="V279" s="45">
        <v>0</v>
      </c>
      <c r="W279" s="45">
        <v>50.3</v>
      </c>
      <c r="X279" s="45">
        <v>452.8</v>
      </c>
      <c r="Y279" s="45">
        <v>0</v>
      </c>
      <c r="Z279" s="45">
        <v>0</v>
      </c>
      <c r="AA279" s="45">
        <v>0</v>
      </c>
    </row>
    <row r="280" spans="21:27" ht="15" thickBot="1" x14ac:dyDescent="0.4">
      <c r="U280" s="44" t="s">
        <v>331</v>
      </c>
      <c r="V280" s="45">
        <v>0</v>
      </c>
      <c r="W280" s="45">
        <v>50.3</v>
      </c>
      <c r="X280" s="45">
        <v>452.8</v>
      </c>
      <c r="Y280" s="45">
        <v>0</v>
      </c>
      <c r="Z280" s="45">
        <v>0</v>
      </c>
      <c r="AA280" s="45">
        <v>0</v>
      </c>
    </row>
    <row r="281" spans="21:27" ht="15" thickBot="1" x14ac:dyDescent="0.4">
      <c r="U281" s="44" t="s">
        <v>332</v>
      </c>
      <c r="V281" s="45">
        <v>0</v>
      </c>
      <c r="W281" s="45">
        <v>50.3</v>
      </c>
      <c r="X281" s="45">
        <v>452.8</v>
      </c>
      <c r="Y281" s="45">
        <v>0</v>
      </c>
      <c r="Z281" s="45">
        <v>0</v>
      </c>
      <c r="AA281" s="45">
        <v>0</v>
      </c>
    </row>
    <row r="282" spans="21:27" ht="15" thickBot="1" x14ac:dyDescent="0.4">
      <c r="U282" s="44" t="s">
        <v>333</v>
      </c>
      <c r="V282" s="45">
        <v>0</v>
      </c>
      <c r="W282" s="45">
        <v>50.3</v>
      </c>
      <c r="X282" s="45">
        <v>452.8</v>
      </c>
      <c r="Y282" s="45">
        <v>0</v>
      </c>
      <c r="Z282" s="45">
        <v>0</v>
      </c>
      <c r="AA282" s="45">
        <v>0</v>
      </c>
    </row>
    <row r="283" spans="21:27" ht="15" thickBot="1" x14ac:dyDescent="0.4">
      <c r="U283" s="44" t="s">
        <v>334</v>
      </c>
      <c r="V283" s="45">
        <v>0</v>
      </c>
      <c r="W283" s="45">
        <v>50.3</v>
      </c>
      <c r="X283" s="45">
        <v>452.8</v>
      </c>
      <c r="Y283" s="45">
        <v>0</v>
      </c>
      <c r="Z283" s="45">
        <v>0</v>
      </c>
      <c r="AA283" s="45">
        <v>0</v>
      </c>
    </row>
    <row r="284" spans="21:27" ht="15" thickBot="1" x14ac:dyDescent="0.4">
      <c r="U284" s="44" t="s">
        <v>335</v>
      </c>
      <c r="V284" s="45">
        <v>0</v>
      </c>
      <c r="W284" s="45">
        <v>50.3</v>
      </c>
      <c r="X284" s="45">
        <v>452.8</v>
      </c>
      <c r="Y284" s="45">
        <v>0</v>
      </c>
      <c r="Z284" s="45">
        <v>0</v>
      </c>
      <c r="AA284" s="45">
        <v>0</v>
      </c>
    </row>
    <row r="285" spans="21:27" ht="15" thickBot="1" x14ac:dyDescent="0.4">
      <c r="U285" s="44" t="s">
        <v>336</v>
      </c>
      <c r="V285" s="45">
        <v>0</v>
      </c>
      <c r="W285" s="45">
        <v>50.3</v>
      </c>
      <c r="X285" s="45">
        <v>452.8</v>
      </c>
      <c r="Y285" s="45">
        <v>0</v>
      </c>
      <c r="Z285" s="45">
        <v>0</v>
      </c>
      <c r="AA285" s="45">
        <v>0</v>
      </c>
    </row>
    <row r="286" spans="21:27" ht="15" thickBot="1" x14ac:dyDescent="0.4">
      <c r="U286" s="44" t="s">
        <v>337</v>
      </c>
      <c r="V286" s="45">
        <v>0</v>
      </c>
      <c r="W286" s="45">
        <v>50.3</v>
      </c>
      <c r="X286" s="45">
        <v>452.8</v>
      </c>
      <c r="Y286" s="45">
        <v>0</v>
      </c>
      <c r="Z286" s="45">
        <v>0</v>
      </c>
      <c r="AA286" s="45">
        <v>0</v>
      </c>
    </row>
    <row r="287" spans="21:27" ht="15" thickBot="1" x14ac:dyDescent="0.4">
      <c r="U287" s="44" t="s">
        <v>338</v>
      </c>
      <c r="V287" s="45">
        <v>0</v>
      </c>
      <c r="W287" s="45">
        <v>50.3</v>
      </c>
      <c r="X287" s="45">
        <v>452.8</v>
      </c>
      <c r="Y287" s="45">
        <v>0</v>
      </c>
      <c r="Z287" s="45">
        <v>0</v>
      </c>
      <c r="AA287" s="45">
        <v>0</v>
      </c>
    </row>
    <row r="288" spans="21:27" ht="15" thickBot="1" x14ac:dyDescent="0.4">
      <c r="U288" s="44" t="s">
        <v>339</v>
      </c>
      <c r="V288" s="45">
        <v>0</v>
      </c>
      <c r="W288" s="45">
        <v>50.3</v>
      </c>
      <c r="X288" s="45">
        <v>452.8</v>
      </c>
      <c r="Y288" s="45">
        <v>0</v>
      </c>
      <c r="Z288" s="45">
        <v>0</v>
      </c>
      <c r="AA288" s="45">
        <v>0</v>
      </c>
    </row>
    <row r="289" spans="21:27" ht="15" thickBot="1" x14ac:dyDescent="0.4">
      <c r="U289" s="44" t="s">
        <v>340</v>
      </c>
      <c r="V289" s="45">
        <v>0</v>
      </c>
      <c r="W289" s="45">
        <v>50.3</v>
      </c>
      <c r="X289" s="45">
        <v>452.8</v>
      </c>
      <c r="Y289" s="45">
        <v>0</v>
      </c>
      <c r="Z289" s="45">
        <v>0</v>
      </c>
      <c r="AA289" s="45">
        <v>0</v>
      </c>
    </row>
    <row r="290" spans="21:27" ht="15" thickBot="1" x14ac:dyDescent="0.4">
      <c r="U290" s="44" t="s">
        <v>341</v>
      </c>
      <c r="V290" s="45">
        <v>0</v>
      </c>
      <c r="W290" s="45">
        <v>50.3</v>
      </c>
      <c r="X290" s="45">
        <v>452.8</v>
      </c>
      <c r="Y290" s="45">
        <v>0</v>
      </c>
      <c r="Z290" s="45">
        <v>0</v>
      </c>
      <c r="AA290" s="45">
        <v>0</v>
      </c>
    </row>
    <row r="291" spans="21:27" ht="15" thickBot="1" x14ac:dyDescent="0.4">
      <c r="U291" s="44" t="s">
        <v>342</v>
      </c>
      <c r="V291" s="45">
        <v>0</v>
      </c>
      <c r="W291" s="45">
        <v>50.3</v>
      </c>
      <c r="X291" s="45">
        <v>452.8</v>
      </c>
      <c r="Y291" s="45">
        <v>0</v>
      </c>
      <c r="Z291" s="45">
        <v>0</v>
      </c>
      <c r="AA291" s="45">
        <v>0</v>
      </c>
    </row>
    <row r="292" spans="21:27" ht="15" thickBot="1" x14ac:dyDescent="0.4">
      <c r="U292" s="44" t="s">
        <v>343</v>
      </c>
      <c r="V292" s="45">
        <v>0</v>
      </c>
      <c r="W292" s="45">
        <v>50.3</v>
      </c>
      <c r="X292" s="45">
        <v>452.8</v>
      </c>
      <c r="Y292" s="45">
        <v>0</v>
      </c>
      <c r="Z292" s="45">
        <v>0</v>
      </c>
      <c r="AA292" s="45">
        <v>0</v>
      </c>
    </row>
    <row r="293" spans="21:27" ht="15" thickBot="1" x14ac:dyDescent="0.4">
      <c r="U293" s="44" t="s">
        <v>344</v>
      </c>
      <c r="V293" s="45">
        <v>0</v>
      </c>
      <c r="W293" s="45">
        <v>50.3</v>
      </c>
      <c r="X293" s="45">
        <v>452.8</v>
      </c>
      <c r="Y293" s="45">
        <v>0</v>
      </c>
      <c r="Z293" s="45">
        <v>0</v>
      </c>
      <c r="AA293" s="45">
        <v>0</v>
      </c>
    </row>
    <row r="294" spans="21:27" ht="15" thickBot="1" x14ac:dyDescent="0.4">
      <c r="U294" s="44" t="s">
        <v>345</v>
      </c>
      <c r="V294" s="45">
        <v>0</v>
      </c>
      <c r="W294" s="45">
        <v>50.3</v>
      </c>
      <c r="X294" s="45">
        <v>452.8</v>
      </c>
      <c r="Y294" s="45">
        <v>0</v>
      </c>
      <c r="Z294" s="45">
        <v>0</v>
      </c>
      <c r="AA294" s="45">
        <v>0</v>
      </c>
    </row>
    <row r="295" spans="21:27" ht="15" thickBot="1" x14ac:dyDescent="0.4">
      <c r="U295" s="44" t="s">
        <v>346</v>
      </c>
      <c r="V295" s="45">
        <v>0</v>
      </c>
      <c r="W295" s="45">
        <v>50.3</v>
      </c>
      <c r="X295" s="45">
        <v>452.8</v>
      </c>
      <c r="Y295" s="45">
        <v>0</v>
      </c>
      <c r="Z295" s="45">
        <v>0</v>
      </c>
      <c r="AA295" s="45">
        <v>0</v>
      </c>
    </row>
    <row r="296" spans="21:27" ht="15" thickBot="1" x14ac:dyDescent="0.4">
      <c r="U296" s="44" t="s">
        <v>347</v>
      </c>
      <c r="V296" s="45">
        <v>0</v>
      </c>
      <c r="W296" s="45">
        <v>50.3</v>
      </c>
      <c r="X296" s="45">
        <v>452.8</v>
      </c>
      <c r="Y296" s="45">
        <v>0</v>
      </c>
      <c r="Z296" s="45">
        <v>0</v>
      </c>
      <c r="AA296" s="45">
        <v>0</v>
      </c>
    </row>
    <row r="297" spans="21:27" ht="15" thickBot="1" x14ac:dyDescent="0.4">
      <c r="U297" s="44" t="s">
        <v>348</v>
      </c>
      <c r="V297" s="45">
        <v>0</v>
      </c>
      <c r="W297" s="45">
        <v>50.3</v>
      </c>
      <c r="X297" s="45">
        <v>452.8</v>
      </c>
      <c r="Y297" s="45">
        <v>0</v>
      </c>
      <c r="Z297" s="45">
        <v>0</v>
      </c>
      <c r="AA297" s="45">
        <v>0</v>
      </c>
    </row>
    <row r="298" spans="21:27" ht="15" thickBot="1" x14ac:dyDescent="0.4">
      <c r="U298" s="44" t="s">
        <v>349</v>
      </c>
      <c r="V298" s="45">
        <v>0</v>
      </c>
      <c r="W298" s="45">
        <v>50.3</v>
      </c>
      <c r="X298" s="45">
        <v>452.8</v>
      </c>
      <c r="Y298" s="45">
        <v>0</v>
      </c>
      <c r="Z298" s="45">
        <v>0</v>
      </c>
      <c r="AA298" s="45">
        <v>0</v>
      </c>
    </row>
    <row r="299" spans="21:27" ht="15" thickBot="1" x14ac:dyDescent="0.4">
      <c r="U299" s="44" t="s">
        <v>350</v>
      </c>
      <c r="V299" s="45">
        <v>0</v>
      </c>
      <c r="W299" s="45">
        <v>50.3</v>
      </c>
      <c r="X299" s="45">
        <v>452.8</v>
      </c>
      <c r="Y299" s="45">
        <v>0</v>
      </c>
      <c r="Z299" s="45">
        <v>0</v>
      </c>
      <c r="AA299" s="45">
        <v>0</v>
      </c>
    </row>
    <row r="300" spans="21:27" ht="15" thickBot="1" x14ac:dyDescent="0.4">
      <c r="U300" s="44" t="s">
        <v>351</v>
      </c>
      <c r="V300" s="45">
        <v>0</v>
      </c>
      <c r="W300" s="45">
        <v>50.3</v>
      </c>
      <c r="X300" s="45">
        <v>452.8</v>
      </c>
      <c r="Y300" s="45">
        <v>0</v>
      </c>
      <c r="Z300" s="45">
        <v>0</v>
      </c>
      <c r="AA300" s="45">
        <v>0</v>
      </c>
    </row>
    <row r="301" spans="21:27" ht="15" thickBot="1" x14ac:dyDescent="0.4">
      <c r="U301" s="44" t="s">
        <v>352</v>
      </c>
      <c r="V301" s="45">
        <v>0</v>
      </c>
      <c r="W301" s="45">
        <v>50.3</v>
      </c>
      <c r="X301" s="45">
        <v>452.8</v>
      </c>
      <c r="Y301" s="45">
        <v>0</v>
      </c>
      <c r="Z301" s="45">
        <v>0</v>
      </c>
      <c r="AA301" s="45">
        <v>0</v>
      </c>
    </row>
    <row r="302" spans="21:27" ht="15" thickBot="1" x14ac:dyDescent="0.4">
      <c r="U302" s="44" t="s">
        <v>353</v>
      </c>
      <c r="V302" s="45">
        <v>0</v>
      </c>
      <c r="W302" s="45">
        <v>50.3</v>
      </c>
      <c r="X302" s="45">
        <v>452.8</v>
      </c>
      <c r="Y302" s="45">
        <v>0</v>
      </c>
      <c r="Z302" s="45">
        <v>0</v>
      </c>
      <c r="AA302" s="45">
        <v>0</v>
      </c>
    </row>
    <row r="303" spans="21:27" ht="15" thickBot="1" x14ac:dyDescent="0.4">
      <c r="U303" s="44" t="s">
        <v>354</v>
      </c>
      <c r="V303" s="45">
        <v>0</v>
      </c>
      <c r="W303" s="45">
        <v>50.3</v>
      </c>
      <c r="X303" s="45">
        <v>452.8</v>
      </c>
      <c r="Y303" s="45">
        <v>0</v>
      </c>
      <c r="Z303" s="45">
        <v>0</v>
      </c>
      <c r="AA303" s="45">
        <v>0</v>
      </c>
    </row>
    <row r="304" spans="21:27" ht="15" thickBot="1" x14ac:dyDescent="0.4">
      <c r="U304" s="44" t="s">
        <v>355</v>
      </c>
      <c r="V304" s="45">
        <v>0</v>
      </c>
      <c r="W304" s="45">
        <v>50.3</v>
      </c>
      <c r="X304" s="45">
        <v>452.8</v>
      </c>
      <c r="Y304" s="45">
        <v>0</v>
      </c>
      <c r="Z304" s="45">
        <v>0</v>
      </c>
      <c r="AA304" s="45">
        <v>0</v>
      </c>
    </row>
    <row r="305" spans="21:31" ht="15" thickBot="1" x14ac:dyDescent="0.4">
      <c r="U305" s="44" t="s">
        <v>356</v>
      </c>
      <c r="V305" s="45">
        <v>0</v>
      </c>
      <c r="W305" s="45">
        <v>0</v>
      </c>
      <c r="X305" s="45">
        <v>452.8</v>
      </c>
      <c r="Y305" s="45">
        <v>0</v>
      </c>
      <c r="Z305" s="45">
        <v>0</v>
      </c>
      <c r="AA305" s="45">
        <v>0</v>
      </c>
    </row>
    <row r="306" spans="21:31" ht="15" thickBot="1" x14ac:dyDescent="0.4">
      <c r="U306" s="44" t="s">
        <v>357</v>
      </c>
      <c r="V306" s="45">
        <v>0</v>
      </c>
      <c r="W306" s="45">
        <v>0</v>
      </c>
      <c r="X306" s="45">
        <v>452.8</v>
      </c>
      <c r="Y306" s="45">
        <v>0</v>
      </c>
      <c r="Z306" s="45">
        <v>0</v>
      </c>
      <c r="AA306" s="45">
        <v>0</v>
      </c>
    </row>
    <row r="307" spans="21:31" ht="15" thickBot="1" x14ac:dyDescent="0.4">
      <c r="U307" s="44" t="s">
        <v>358</v>
      </c>
      <c r="V307" s="45">
        <v>0</v>
      </c>
      <c r="W307" s="45">
        <v>0</v>
      </c>
      <c r="X307" s="45">
        <v>452.8</v>
      </c>
      <c r="Y307" s="45">
        <v>0</v>
      </c>
      <c r="Z307" s="45">
        <v>0</v>
      </c>
      <c r="AA307" s="45">
        <v>0</v>
      </c>
    </row>
    <row r="308" spans="21:31" ht="15" thickBot="1" x14ac:dyDescent="0.4">
      <c r="U308" s="44" t="s">
        <v>359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</row>
    <row r="309" spans="21:31" ht="15" thickBot="1" x14ac:dyDescent="0.4">
      <c r="U309" s="44" t="s">
        <v>360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</row>
    <row r="310" spans="21:31" ht="15" thickBot="1" x14ac:dyDescent="0.4">
      <c r="U310" s="44" t="s">
        <v>361</v>
      </c>
      <c r="V310" s="45">
        <v>0</v>
      </c>
      <c r="W310" s="45">
        <v>0</v>
      </c>
      <c r="X310" s="45">
        <v>0</v>
      </c>
      <c r="Y310" s="45">
        <v>0</v>
      </c>
      <c r="Z310" s="45">
        <v>0</v>
      </c>
      <c r="AA310" s="45">
        <v>0</v>
      </c>
    </row>
    <row r="311" spans="21:31" ht="15" thickBot="1" x14ac:dyDescent="0.4">
      <c r="U311" s="44" t="s">
        <v>362</v>
      </c>
      <c r="V311" s="45">
        <v>0</v>
      </c>
      <c r="W311" s="45">
        <v>0</v>
      </c>
      <c r="X311" s="45">
        <v>0</v>
      </c>
      <c r="Y311" s="45">
        <v>0</v>
      </c>
      <c r="Z311" s="45">
        <v>0</v>
      </c>
      <c r="AA311" s="45">
        <v>0</v>
      </c>
    </row>
    <row r="312" spans="21:31" ht="18.5" thickBot="1" x14ac:dyDescent="0.4">
      <c r="U312" s="40"/>
    </row>
    <row r="313" spans="21:31" ht="15" thickBot="1" x14ac:dyDescent="0.4">
      <c r="U313" s="44" t="s">
        <v>147</v>
      </c>
      <c r="V313" s="44" t="s">
        <v>94</v>
      </c>
      <c r="W313" s="44" t="s">
        <v>95</v>
      </c>
      <c r="X313" s="44" t="s">
        <v>96</v>
      </c>
      <c r="Y313" s="44" t="s">
        <v>97</v>
      </c>
      <c r="Z313" s="44" t="s">
        <v>98</v>
      </c>
      <c r="AA313" s="44" t="s">
        <v>99</v>
      </c>
      <c r="AB313" s="44" t="s">
        <v>148</v>
      </c>
      <c r="AC313" s="44" t="s">
        <v>149</v>
      </c>
      <c r="AD313" s="44" t="s">
        <v>150</v>
      </c>
      <c r="AE313" s="44" t="s">
        <v>151</v>
      </c>
    </row>
    <row r="314" spans="21:31" ht="15" thickBot="1" x14ac:dyDescent="0.4">
      <c r="U314" s="44" t="s">
        <v>101</v>
      </c>
      <c r="V314" s="45">
        <v>0</v>
      </c>
      <c r="W314" s="45">
        <v>0</v>
      </c>
      <c r="X314" s="45">
        <v>452.8</v>
      </c>
      <c r="Y314" s="45">
        <v>50.3</v>
      </c>
      <c r="Z314" s="45">
        <v>0</v>
      </c>
      <c r="AA314" s="45">
        <v>0</v>
      </c>
      <c r="AB314" s="45">
        <v>503.1</v>
      </c>
      <c r="AC314" s="45">
        <v>500</v>
      </c>
      <c r="AD314" s="45">
        <v>-3.1</v>
      </c>
      <c r="AE314" s="45">
        <v>-0.62</v>
      </c>
    </row>
    <row r="315" spans="21:31" ht="15" thickBot="1" x14ac:dyDescent="0.4">
      <c r="U315" s="44" t="s">
        <v>102</v>
      </c>
      <c r="V315" s="45">
        <v>0</v>
      </c>
      <c r="W315" s="45">
        <v>50.3</v>
      </c>
      <c r="X315" s="45">
        <v>452.8</v>
      </c>
      <c r="Y315" s="45">
        <v>50.3</v>
      </c>
      <c r="Z315" s="45">
        <v>0</v>
      </c>
      <c r="AA315" s="45">
        <v>0</v>
      </c>
      <c r="AB315" s="45">
        <v>553.4</v>
      </c>
      <c r="AC315" s="45">
        <v>600</v>
      </c>
      <c r="AD315" s="45">
        <v>46.6</v>
      </c>
      <c r="AE315" s="45">
        <v>7.77</v>
      </c>
    </row>
    <row r="316" spans="21:31" ht="15" thickBot="1" x14ac:dyDescent="0.4">
      <c r="U316" s="44" t="s">
        <v>103</v>
      </c>
      <c r="V316" s="45">
        <v>0</v>
      </c>
      <c r="W316" s="45">
        <v>50.3</v>
      </c>
      <c r="X316" s="45">
        <v>452.8</v>
      </c>
      <c r="Y316" s="45">
        <v>50.3</v>
      </c>
      <c r="Z316" s="45">
        <v>0</v>
      </c>
      <c r="AA316" s="45">
        <v>0</v>
      </c>
      <c r="AB316" s="45">
        <v>553.4</v>
      </c>
      <c r="AC316" s="45">
        <v>600</v>
      </c>
      <c r="AD316" s="45">
        <v>46.6</v>
      </c>
      <c r="AE316" s="45">
        <v>7.77</v>
      </c>
    </row>
    <row r="317" spans="21:31" ht="15" thickBot="1" x14ac:dyDescent="0.4">
      <c r="U317" s="44" t="s">
        <v>104</v>
      </c>
      <c r="V317" s="45">
        <v>0</v>
      </c>
      <c r="W317" s="45">
        <v>50.3</v>
      </c>
      <c r="X317" s="45">
        <v>452.8</v>
      </c>
      <c r="Y317" s="45">
        <v>50.3</v>
      </c>
      <c r="Z317" s="45">
        <v>0</v>
      </c>
      <c r="AA317" s="45">
        <v>50.3</v>
      </c>
      <c r="AB317" s="45">
        <v>603.79999999999995</v>
      </c>
      <c r="AC317" s="45">
        <v>600</v>
      </c>
      <c r="AD317" s="45">
        <v>-3.8</v>
      </c>
      <c r="AE317" s="45">
        <v>-0.63</v>
      </c>
    </row>
    <row r="318" spans="21:31" ht="15" thickBot="1" x14ac:dyDescent="0.4">
      <c r="U318" s="44" t="s">
        <v>105</v>
      </c>
      <c r="V318" s="45">
        <v>0</v>
      </c>
      <c r="W318" s="45">
        <v>50.3</v>
      </c>
      <c r="X318" s="45">
        <v>452.8</v>
      </c>
      <c r="Y318" s="45">
        <v>50.3</v>
      </c>
      <c r="Z318" s="45">
        <v>0</v>
      </c>
      <c r="AA318" s="45">
        <v>50.3</v>
      </c>
      <c r="AB318" s="45">
        <v>603.79999999999995</v>
      </c>
      <c r="AC318" s="45">
        <v>600</v>
      </c>
      <c r="AD318" s="45">
        <v>-3.8</v>
      </c>
      <c r="AE318" s="45">
        <v>-0.63</v>
      </c>
    </row>
    <row r="319" spans="21:31" ht="15" thickBot="1" x14ac:dyDescent="0.4">
      <c r="U319" s="44" t="s">
        <v>106</v>
      </c>
      <c r="V319" s="45">
        <v>0</v>
      </c>
      <c r="W319" s="45">
        <v>50.3</v>
      </c>
      <c r="X319" s="45">
        <v>503.1</v>
      </c>
      <c r="Y319" s="45">
        <v>50.3</v>
      </c>
      <c r="Z319" s="45">
        <v>0</v>
      </c>
      <c r="AA319" s="45">
        <v>50.3</v>
      </c>
      <c r="AB319" s="45">
        <v>654.1</v>
      </c>
      <c r="AC319" s="45">
        <v>600</v>
      </c>
      <c r="AD319" s="45">
        <v>-54.1</v>
      </c>
      <c r="AE319" s="45">
        <v>-9.02</v>
      </c>
    </row>
    <row r="320" spans="21:31" ht="15" thickBot="1" x14ac:dyDescent="0.4">
      <c r="U320" s="44" t="s">
        <v>107</v>
      </c>
      <c r="V320" s="45">
        <v>0</v>
      </c>
      <c r="W320" s="45">
        <v>50.3</v>
      </c>
      <c r="X320" s="45">
        <v>503.1</v>
      </c>
      <c r="Y320" s="45">
        <v>50.3</v>
      </c>
      <c r="Z320" s="45">
        <v>0</v>
      </c>
      <c r="AA320" s="45">
        <v>50.3</v>
      </c>
      <c r="AB320" s="45">
        <v>654.1</v>
      </c>
      <c r="AC320" s="45">
        <v>600</v>
      </c>
      <c r="AD320" s="45">
        <v>-54.1</v>
      </c>
      <c r="AE320" s="45">
        <v>-9.02</v>
      </c>
    </row>
    <row r="321" spans="21:31" ht="15" thickBot="1" x14ac:dyDescent="0.4">
      <c r="U321" s="44" t="s">
        <v>108</v>
      </c>
      <c r="V321" s="45">
        <v>0</v>
      </c>
      <c r="W321" s="45">
        <v>150.9</v>
      </c>
      <c r="X321" s="45">
        <v>503.1</v>
      </c>
      <c r="Y321" s="45">
        <v>50.3</v>
      </c>
      <c r="Z321" s="45">
        <v>0</v>
      </c>
      <c r="AA321" s="45">
        <v>50.3</v>
      </c>
      <c r="AB321" s="45">
        <v>754.7</v>
      </c>
      <c r="AC321" s="45">
        <v>700</v>
      </c>
      <c r="AD321" s="45">
        <v>-54.7</v>
      </c>
      <c r="AE321" s="45">
        <v>-7.81</v>
      </c>
    </row>
    <row r="322" spans="21:31" ht="15" thickBot="1" x14ac:dyDescent="0.4">
      <c r="U322" s="44" t="s">
        <v>109</v>
      </c>
      <c r="V322" s="45">
        <v>0</v>
      </c>
      <c r="W322" s="45">
        <v>150.9</v>
      </c>
      <c r="X322" s="45">
        <v>503.1</v>
      </c>
      <c r="Y322" s="45">
        <v>50.3</v>
      </c>
      <c r="Z322" s="45">
        <v>0</v>
      </c>
      <c r="AA322" s="45">
        <v>50.3</v>
      </c>
      <c r="AB322" s="45">
        <v>754.7</v>
      </c>
      <c r="AC322" s="45">
        <v>700</v>
      </c>
      <c r="AD322" s="45">
        <v>-54.7</v>
      </c>
      <c r="AE322" s="45">
        <v>-7.81</v>
      </c>
    </row>
    <row r="323" spans="21:31" ht="15" thickBot="1" x14ac:dyDescent="0.4">
      <c r="U323" s="44" t="s">
        <v>110</v>
      </c>
      <c r="V323" s="45">
        <v>0</v>
      </c>
      <c r="W323" s="45">
        <v>150.9</v>
      </c>
      <c r="X323" s="45">
        <v>503.1</v>
      </c>
      <c r="Y323" s="45">
        <v>50.3</v>
      </c>
      <c r="Z323" s="45">
        <v>0</v>
      </c>
      <c r="AA323" s="45">
        <v>50.3</v>
      </c>
      <c r="AB323" s="45">
        <v>754.7</v>
      </c>
      <c r="AC323" s="45">
        <v>700</v>
      </c>
      <c r="AD323" s="45">
        <v>-54.7</v>
      </c>
      <c r="AE323" s="45">
        <v>-7.81</v>
      </c>
    </row>
    <row r="324" spans="21:31" ht="15" thickBot="1" x14ac:dyDescent="0.4">
      <c r="U324" s="44" t="s">
        <v>111</v>
      </c>
      <c r="V324" s="45">
        <v>0</v>
      </c>
      <c r="W324" s="45">
        <v>150.9</v>
      </c>
      <c r="X324" s="45">
        <v>503.1</v>
      </c>
      <c r="Y324" s="45">
        <v>50.3</v>
      </c>
      <c r="Z324" s="45">
        <v>0</v>
      </c>
      <c r="AA324" s="45">
        <v>50.3</v>
      </c>
      <c r="AB324" s="45">
        <v>754.7</v>
      </c>
      <c r="AC324" s="45">
        <v>700</v>
      </c>
      <c r="AD324" s="45">
        <v>-54.7</v>
      </c>
      <c r="AE324" s="45">
        <v>-7.81</v>
      </c>
    </row>
    <row r="325" spans="21:31" ht="15" thickBot="1" x14ac:dyDescent="0.4">
      <c r="U325" s="44" t="s">
        <v>112</v>
      </c>
      <c r="V325" s="45">
        <v>0</v>
      </c>
      <c r="W325" s="45">
        <v>150.9</v>
      </c>
      <c r="X325" s="45">
        <v>503.1</v>
      </c>
      <c r="Y325" s="45">
        <v>50.3</v>
      </c>
      <c r="Z325" s="45">
        <v>50.3</v>
      </c>
      <c r="AA325" s="45">
        <v>50.3</v>
      </c>
      <c r="AB325" s="45">
        <v>805</v>
      </c>
      <c r="AC325" s="45">
        <v>700</v>
      </c>
      <c r="AD325" s="45">
        <v>-105</v>
      </c>
      <c r="AE325" s="45">
        <v>-15</v>
      </c>
    </row>
    <row r="326" spans="21:31" ht="15" thickBot="1" x14ac:dyDescent="0.4">
      <c r="U326" s="44" t="s">
        <v>113</v>
      </c>
      <c r="V326" s="45">
        <v>0</v>
      </c>
      <c r="W326" s="45">
        <v>150.9</v>
      </c>
      <c r="X326" s="45">
        <v>503.1</v>
      </c>
      <c r="Y326" s="45">
        <v>50.3</v>
      </c>
      <c r="Z326" s="45">
        <v>50.3</v>
      </c>
      <c r="AA326" s="45">
        <v>50.3</v>
      </c>
      <c r="AB326" s="45">
        <v>805</v>
      </c>
      <c r="AC326" s="45">
        <v>700</v>
      </c>
      <c r="AD326" s="45">
        <v>-105</v>
      </c>
      <c r="AE326" s="45">
        <v>-15</v>
      </c>
    </row>
    <row r="327" spans="21:31" ht="15" thickBot="1" x14ac:dyDescent="0.4">
      <c r="U327" s="44" t="s">
        <v>114</v>
      </c>
      <c r="V327" s="45">
        <v>0</v>
      </c>
      <c r="W327" s="45">
        <v>201.3</v>
      </c>
      <c r="X327" s="45">
        <v>503.1</v>
      </c>
      <c r="Y327" s="45">
        <v>50.3</v>
      </c>
      <c r="Z327" s="45">
        <v>50.3</v>
      </c>
      <c r="AA327" s="45">
        <v>50.3</v>
      </c>
      <c r="AB327" s="45">
        <v>855.3</v>
      </c>
      <c r="AC327" s="45">
        <v>800</v>
      </c>
      <c r="AD327" s="45">
        <v>-55.3</v>
      </c>
      <c r="AE327" s="45">
        <v>-6.91</v>
      </c>
    </row>
    <row r="328" spans="21:31" ht="15" thickBot="1" x14ac:dyDescent="0.4">
      <c r="U328" s="44" t="s">
        <v>115</v>
      </c>
      <c r="V328" s="45">
        <v>0</v>
      </c>
      <c r="W328" s="45">
        <v>201.3</v>
      </c>
      <c r="X328" s="45">
        <v>503.1</v>
      </c>
      <c r="Y328" s="45">
        <v>50.3</v>
      </c>
      <c r="Z328" s="45">
        <v>50.3</v>
      </c>
      <c r="AA328" s="45">
        <v>50.3</v>
      </c>
      <c r="AB328" s="45">
        <v>855.3</v>
      </c>
      <c r="AC328" s="45">
        <v>800</v>
      </c>
      <c r="AD328" s="45">
        <v>-55.3</v>
      </c>
      <c r="AE328" s="45">
        <v>-6.91</v>
      </c>
    </row>
    <row r="329" spans="21:31" ht="15" thickBot="1" x14ac:dyDescent="0.4">
      <c r="U329" s="44" t="s">
        <v>116</v>
      </c>
      <c r="V329" s="45">
        <v>0</v>
      </c>
      <c r="W329" s="45">
        <v>201.3</v>
      </c>
      <c r="X329" s="45">
        <v>503.1</v>
      </c>
      <c r="Y329" s="45">
        <v>50.3</v>
      </c>
      <c r="Z329" s="45">
        <v>50.3</v>
      </c>
      <c r="AA329" s="45">
        <v>50.3</v>
      </c>
      <c r="AB329" s="45">
        <v>855.3</v>
      </c>
      <c r="AC329" s="45">
        <v>800</v>
      </c>
      <c r="AD329" s="45">
        <v>-55.3</v>
      </c>
      <c r="AE329" s="45">
        <v>-6.91</v>
      </c>
    </row>
    <row r="330" spans="21:31" ht="15" thickBot="1" x14ac:dyDescent="0.4">
      <c r="U330" s="44" t="s">
        <v>117</v>
      </c>
      <c r="V330" s="45">
        <v>0</v>
      </c>
      <c r="W330" s="45">
        <v>201.3</v>
      </c>
      <c r="X330" s="45">
        <v>503.1</v>
      </c>
      <c r="Y330" s="45">
        <v>50.3</v>
      </c>
      <c r="Z330" s="45">
        <v>50.3</v>
      </c>
      <c r="AA330" s="45">
        <v>50.3</v>
      </c>
      <c r="AB330" s="45">
        <v>855.3</v>
      </c>
      <c r="AC330" s="45">
        <v>800</v>
      </c>
      <c r="AD330" s="45">
        <v>-55.3</v>
      </c>
      <c r="AE330" s="45">
        <v>-6.91</v>
      </c>
    </row>
    <row r="331" spans="21:31" ht="15" thickBot="1" x14ac:dyDescent="0.4">
      <c r="U331" s="44" t="s">
        <v>118</v>
      </c>
      <c r="V331" s="45">
        <v>0</v>
      </c>
      <c r="W331" s="45">
        <v>201.3</v>
      </c>
      <c r="X331" s="45">
        <v>503.1</v>
      </c>
      <c r="Y331" s="45">
        <v>50.3</v>
      </c>
      <c r="Z331" s="45">
        <v>50.3</v>
      </c>
      <c r="AA331" s="45">
        <v>50.3</v>
      </c>
      <c r="AB331" s="45">
        <v>855.3</v>
      </c>
      <c r="AC331" s="45">
        <v>800</v>
      </c>
      <c r="AD331" s="45">
        <v>-55.3</v>
      </c>
      <c r="AE331" s="45">
        <v>-6.91</v>
      </c>
    </row>
    <row r="332" spans="21:31" ht="15" thickBot="1" x14ac:dyDescent="0.4">
      <c r="U332" s="44" t="s">
        <v>119</v>
      </c>
      <c r="V332" s="45">
        <v>0</v>
      </c>
      <c r="W332" s="45">
        <v>201.3</v>
      </c>
      <c r="X332" s="45">
        <v>503.1</v>
      </c>
      <c r="Y332" s="45">
        <v>50.3</v>
      </c>
      <c r="Z332" s="45">
        <v>50.3</v>
      </c>
      <c r="AA332" s="45">
        <v>50.3</v>
      </c>
      <c r="AB332" s="45">
        <v>855.3</v>
      </c>
      <c r="AC332" s="45">
        <v>900</v>
      </c>
      <c r="AD332" s="45">
        <v>44.7</v>
      </c>
      <c r="AE332" s="45">
        <v>4.97</v>
      </c>
    </row>
    <row r="333" spans="21:31" ht="15" thickBot="1" x14ac:dyDescent="0.4">
      <c r="U333" s="44" t="s">
        <v>120</v>
      </c>
      <c r="V333" s="45">
        <v>0</v>
      </c>
      <c r="W333" s="45">
        <v>201.3</v>
      </c>
      <c r="X333" s="45">
        <v>503.1</v>
      </c>
      <c r="Y333" s="45">
        <v>50.3</v>
      </c>
      <c r="Z333" s="45">
        <v>50.3</v>
      </c>
      <c r="AA333" s="45">
        <v>50.3</v>
      </c>
      <c r="AB333" s="45">
        <v>855.3</v>
      </c>
      <c r="AC333" s="45">
        <v>900</v>
      </c>
      <c r="AD333" s="45">
        <v>44.7</v>
      </c>
      <c r="AE333" s="45">
        <v>4.97</v>
      </c>
    </row>
    <row r="334" spans="21:31" ht="15" thickBot="1" x14ac:dyDescent="0.4">
      <c r="U334" s="44" t="s">
        <v>196</v>
      </c>
      <c r="V334" s="45">
        <v>0</v>
      </c>
      <c r="W334" s="45">
        <v>50.3</v>
      </c>
      <c r="X334" s="45">
        <v>452.8</v>
      </c>
      <c r="Y334" s="45">
        <v>50.3</v>
      </c>
      <c r="Z334" s="45">
        <v>0</v>
      </c>
      <c r="AA334" s="45">
        <v>0</v>
      </c>
      <c r="AB334" s="45">
        <v>553.4</v>
      </c>
      <c r="AC334" s="45">
        <v>600</v>
      </c>
      <c r="AD334" s="45">
        <v>46.6</v>
      </c>
      <c r="AE334" s="45">
        <v>7.77</v>
      </c>
    </row>
    <row r="335" spans="21:31" ht="15" thickBot="1" x14ac:dyDescent="0.4">
      <c r="U335" s="44" t="s">
        <v>197</v>
      </c>
      <c r="V335" s="45">
        <v>0</v>
      </c>
      <c r="W335" s="45">
        <v>50.3</v>
      </c>
      <c r="X335" s="45">
        <v>452.8</v>
      </c>
      <c r="Y335" s="45">
        <v>50.3</v>
      </c>
      <c r="Z335" s="45">
        <v>0</v>
      </c>
      <c r="AA335" s="45">
        <v>0</v>
      </c>
      <c r="AB335" s="45">
        <v>553.4</v>
      </c>
      <c r="AC335" s="45">
        <v>600</v>
      </c>
      <c r="AD335" s="45">
        <v>46.6</v>
      </c>
      <c r="AE335" s="45">
        <v>7.77</v>
      </c>
    </row>
    <row r="336" spans="21:31" ht="15" thickBot="1" x14ac:dyDescent="0.4">
      <c r="U336" s="44" t="s">
        <v>198</v>
      </c>
      <c r="V336" s="45">
        <v>0</v>
      </c>
      <c r="W336" s="45">
        <v>50.3</v>
      </c>
      <c r="X336" s="45">
        <v>452.8</v>
      </c>
      <c r="Y336" s="45">
        <v>50.3</v>
      </c>
      <c r="Z336" s="45">
        <v>0</v>
      </c>
      <c r="AA336" s="45">
        <v>0</v>
      </c>
      <c r="AB336" s="45">
        <v>553.4</v>
      </c>
      <c r="AC336" s="45">
        <v>600</v>
      </c>
      <c r="AD336" s="45">
        <v>46.6</v>
      </c>
      <c r="AE336" s="45">
        <v>7.77</v>
      </c>
    </row>
    <row r="337" spans="21:31" ht="15" thickBot="1" x14ac:dyDescent="0.4">
      <c r="U337" s="44" t="s">
        <v>199</v>
      </c>
      <c r="V337" s="45">
        <v>0</v>
      </c>
      <c r="W337" s="45">
        <v>50.3</v>
      </c>
      <c r="X337" s="45">
        <v>452.8</v>
      </c>
      <c r="Y337" s="45">
        <v>50.3</v>
      </c>
      <c r="Z337" s="45">
        <v>0</v>
      </c>
      <c r="AA337" s="45">
        <v>0</v>
      </c>
      <c r="AB337" s="45">
        <v>553.4</v>
      </c>
      <c r="AC337" s="45">
        <v>600</v>
      </c>
      <c r="AD337" s="45">
        <v>46.6</v>
      </c>
      <c r="AE337" s="45">
        <v>7.77</v>
      </c>
    </row>
    <row r="338" spans="21:31" ht="15" thickBot="1" x14ac:dyDescent="0.4">
      <c r="U338" s="44" t="s">
        <v>200</v>
      </c>
      <c r="V338" s="45">
        <v>0</v>
      </c>
      <c r="W338" s="45">
        <v>50.3</v>
      </c>
      <c r="X338" s="45">
        <v>452.8</v>
      </c>
      <c r="Y338" s="45">
        <v>50.3</v>
      </c>
      <c r="Z338" s="45">
        <v>0</v>
      </c>
      <c r="AA338" s="45">
        <v>0</v>
      </c>
      <c r="AB338" s="45">
        <v>553.4</v>
      </c>
      <c r="AC338" s="45">
        <v>600</v>
      </c>
      <c r="AD338" s="45">
        <v>46.6</v>
      </c>
      <c r="AE338" s="45">
        <v>7.77</v>
      </c>
    </row>
    <row r="339" spans="21:31" ht="15" thickBot="1" x14ac:dyDescent="0.4">
      <c r="U339" s="44" t="s">
        <v>201</v>
      </c>
      <c r="V339" s="45">
        <v>0</v>
      </c>
      <c r="W339" s="45">
        <v>150.9</v>
      </c>
      <c r="X339" s="45">
        <v>452.8</v>
      </c>
      <c r="Y339" s="45">
        <v>50.3</v>
      </c>
      <c r="Z339" s="45">
        <v>0</v>
      </c>
      <c r="AA339" s="45">
        <v>0</v>
      </c>
      <c r="AB339" s="45">
        <v>654.1</v>
      </c>
      <c r="AC339" s="45">
        <v>600</v>
      </c>
      <c r="AD339" s="45">
        <v>-54.1</v>
      </c>
      <c r="AE339" s="45">
        <v>-9.02</v>
      </c>
    </row>
    <row r="340" spans="21:31" ht="15" thickBot="1" x14ac:dyDescent="0.4">
      <c r="U340" s="44" t="s">
        <v>202</v>
      </c>
      <c r="V340" s="45">
        <v>0</v>
      </c>
      <c r="W340" s="45">
        <v>150.9</v>
      </c>
      <c r="X340" s="45">
        <v>452.8</v>
      </c>
      <c r="Y340" s="45">
        <v>50.3</v>
      </c>
      <c r="Z340" s="45">
        <v>0</v>
      </c>
      <c r="AA340" s="45">
        <v>0</v>
      </c>
      <c r="AB340" s="45">
        <v>654.1</v>
      </c>
      <c r="AC340" s="45">
        <v>700</v>
      </c>
      <c r="AD340" s="45">
        <v>45.9</v>
      </c>
      <c r="AE340" s="45">
        <v>6.56</v>
      </c>
    </row>
    <row r="341" spans="21:31" ht="15" thickBot="1" x14ac:dyDescent="0.4">
      <c r="U341" s="44" t="s">
        <v>203</v>
      </c>
      <c r="V341" s="45">
        <v>0</v>
      </c>
      <c r="W341" s="45">
        <v>150.9</v>
      </c>
      <c r="X341" s="45">
        <v>452.8</v>
      </c>
      <c r="Y341" s="45">
        <v>50.3</v>
      </c>
      <c r="Z341" s="45">
        <v>0</v>
      </c>
      <c r="AA341" s="45">
        <v>50.3</v>
      </c>
      <c r="AB341" s="45">
        <v>704.4</v>
      </c>
      <c r="AC341" s="45">
        <v>700</v>
      </c>
      <c r="AD341" s="45">
        <v>-4.4000000000000004</v>
      </c>
      <c r="AE341" s="45">
        <v>-0.63</v>
      </c>
    </row>
    <row r="342" spans="21:31" ht="15" thickBot="1" x14ac:dyDescent="0.4">
      <c r="U342" s="44" t="s">
        <v>204</v>
      </c>
      <c r="V342" s="45">
        <v>0</v>
      </c>
      <c r="W342" s="45">
        <v>150.9</v>
      </c>
      <c r="X342" s="45">
        <v>452.8</v>
      </c>
      <c r="Y342" s="45">
        <v>50.3</v>
      </c>
      <c r="Z342" s="45">
        <v>0</v>
      </c>
      <c r="AA342" s="45">
        <v>50.3</v>
      </c>
      <c r="AB342" s="45">
        <v>704.4</v>
      </c>
      <c r="AC342" s="45">
        <v>700</v>
      </c>
      <c r="AD342" s="45">
        <v>-4.4000000000000004</v>
      </c>
      <c r="AE342" s="45">
        <v>-0.63</v>
      </c>
    </row>
    <row r="343" spans="21:31" ht="15" thickBot="1" x14ac:dyDescent="0.4">
      <c r="U343" s="44" t="s">
        <v>205</v>
      </c>
      <c r="V343" s="45">
        <v>0</v>
      </c>
      <c r="W343" s="45">
        <v>150.9</v>
      </c>
      <c r="X343" s="45">
        <v>452.8</v>
      </c>
      <c r="Y343" s="45">
        <v>50.3</v>
      </c>
      <c r="Z343" s="45">
        <v>0</v>
      </c>
      <c r="AA343" s="45">
        <v>50.3</v>
      </c>
      <c r="AB343" s="45">
        <v>704.4</v>
      </c>
      <c r="AC343" s="45">
        <v>700</v>
      </c>
      <c r="AD343" s="45">
        <v>-4.4000000000000004</v>
      </c>
      <c r="AE343" s="45">
        <v>-0.63</v>
      </c>
    </row>
    <row r="344" spans="21:31" ht="15" thickBot="1" x14ac:dyDescent="0.4">
      <c r="U344" s="44" t="s">
        <v>206</v>
      </c>
      <c r="V344" s="45">
        <v>0</v>
      </c>
      <c r="W344" s="45">
        <v>150.9</v>
      </c>
      <c r="X344" s="45">
        <v>452.8</v>
      </c>
      <c r="Y344" s="45">
        <v>50.3</v>
      </c>
      <c r="Z344" s="45">
        <v>0</v>
      </c>
      <c r="AA344" s="45">
        <v>50.3</v>
      </c>
      <c r="AB344" s="45">
        <v>704.4</v>
      </c>
      <c r="AC344" s="45">
        <v>700</v>
      </c>
      <c r="AD344" s="45">
        <v>-4.4000000000000004</v>
      </c>
      <c r="AE344" s="45">
        <v>-0.63</v>
      </c>
    </row>
    <row r="345" spans="21:31" ht="15" thickBot="1" x14ac:dyDescent="0.4">
      <c r="U345" s="44" t="s">
        <v>207</v>
      </c>
      <c r="V345" s="45">
        <v>0</v>
      </c>
      <c r="W345" s="45">
        <v>150.9</v>
      </c>
      <c r="X345" s="45">
        <v>452.8</v>
      </c>
      <c r="Y345" s="45">
        <v>50.3</v>
      </c>
      <c r="Z345" s="45">
        <v>0</v>
      </c>
      <c r="AA345" s="45">
        <v>50.3</v>
      </c>
      <c r="AB345" s="45">
        <v>704.4</v>
      </c>
      <c r="AC345" s="45">
        <v>700</v>
      </c>
      <c r="AD345" s="45">
        <v>-4.4000000000000004</v>
      </c>
      <c r="AE345" s="45">
        <v>-0.63</v>
      </c>
    </row>
    <row r="346" spans="21:31" ht="15" thickBot="1" x14ac:dyDescent="0.4">
      <c r="U346" s="44" t="s">
        <v>208</v>
      </c>
      <c r="V346" s="45">
        <v>0</v>
      </c>
      <c r="W346" s="45">
        <v>150.9</v>
      </c>
      <c r="X346" s="45">
        <v>452.8</v>
      </c>
      <c r="Y346" s="45">
        <v>50.3</v>
      </c>
      <c r="Z346" s="45">
        <v>0</v>
      </c>
      <c r="AA346" s="45">
        <v>50.3</v>
      </c>
      <c r="AB346" s="45">
        <v>704.4</v>
      </c>
      <c r="AC346" s="45">
        <v>700</v>
      </c>
      <c r="AD346" s="45">
        <v>-4.4000000000000004</v>
      </c>
      <c r="AE346" s="45">
        <v>-0.63</v>
      </c>
    </row>
    <row r="347" spans="21:31" ht="15" thickBot="1" x14ac:dyDescent="0.4">
      <c r="U347" s="44" t="s">
        <v>209</v>
      </c>
      <c r="V347" s="45">
        <v>0</v>
      </c>
      <c r="W347" s="45">
        <v>150.9</v>
      </c>
      <c r="X347" s="45">
        <v>452.8</v>
      </c>
      <c r="Y347" s="45">
        <v>50.3</v>
      </c>
      <c r="Z347" s="45">
        <v>0</v>
      </c>
      <c r="AA347" s="45">
        <v>50.3</v>
      </c>
      <c r="AB347" s="45">
        <v>704.4</v>
      </c>
      <c r="AC347" s="45">
        <v>700</v>
      </c>
      <c r="AD347" s="45">
        <v>-4.4000000000000004</v>
      </c>
      <c r="AE347" s="45">
        <v>-0.63</v>
      </c>
    </row>
    <row r="348" spans="21:31" ht="15" thickBot="1" x14ac:dyDescent="0.4">
      <c r="U348" s="44" t="s">
        <v>210</v>
      </c>
      <c r="V348" s="45">
        <v>0</v>
      </c>
      <c r="W348" s="45">
        <v>150.9</v>
      </c>
      <c r="X348" s="45">
        <v>452.8</v>
      </c>
      <c r="Y348" s="45">
        <v>50.3</v>
      </c>
      <c r="Z348" s="45">
        <v>0</v>
      </c>
      <c r="AA348" s="45">
        <v>50.3</v>
      </c>
      <c r="AB348" s="45">
        <v>704.4</v>
      </c>
      <c r="AC348" s="45">
        <v>700</v>
      </c>
      <c r="AD348" s="45">
        <v>-4.4000000000000004</v>
      </c>
      <c r="AE348" s="45">
        <v>-0.63</v>
      </c>
    </row>
    <row r="349" spans="21:31" ht="15" thickBot="1" x14ac:dyDescent="0.4">
      <c r="U349" s="44" t="s">
        <v>211</v>
      </c>
      <c r="V349" s="45">
        <v>0</v>
      </c>
      <c r="W349" s="45">
        <v>150.9</v>
      </c>
      <c r="X349" s="45">
        <v>452.8</v>
      </c>
      <c r="Y349" s="45">
        <v>50.3</v>
      </c>
      <c r="Z349" s="45">
        <v>0</v>
      </c>
      <c r="AA349" s="45">
        <v>50.3</v>
      </c>
      <c r="AB349" s="45">
        <v>704.4</v>
      </c>
      <c r="AC349" s="45">
        <v>700</v>
      </c>
      <c r="AD349" s="45">
        <v>-4.4000000000000004</v>
      </c>
      <c r="AE349" s="45">
        <v>-0.63</v>
      </c>
    </row>
    <row r="350" spans="21:31" ht="15" thickBot="1" x14ac:dyDescent="0.4">
      <c r="U350" s="44" t="s">
        <v>212</v>
      </c>
      <c r="V350" s="45">
        <v>0</v>
      </c>
      <c r="W350" s="45">
        <v>150.9</v>
      </c>
      <c r="X350" s="45">
        <v>452.8</v>
      </c>
      <c r="Y350" s="45">
        <v>50.3</v>
      </c>
      <c r="Z350" s="45">
        <v>0</v>
      </c>
      <c r="AA350" s="45">
        <v>50.3</v>
      </c>
      <c r="AB350" s="45">
        <v>704.4</v>
      </c>
      <c r="AC350" s="45">
        <v>700</v>
      </c>
      <c r="AD350" s="45">
        <v>-4.4000000000000004</v>
      </c>
      <c r="AE350" s="45">
        <v>-0.63</v>
      </c>
    </row>
    <row r="351" spans="21:31" ht="15" thickBot="1" x14ac:dyDescent="0.4">
      <c r="U351" s="44" t="s">
        <v>213</v>
      </c>
      <c r="V351" s="45">
        <v>0</v>
      </c>
      <c r="W351" s="45">
        <v>150.9</v>
      </c>
      <c r="X351" s="45">
        <v>503.1</v>
      </c>
      <c r="Y351" s="45">
        <v>50.3</v>
      </c>
      <c r="Z351" s="45">
        <v>0</v>
      </c>
      <c r="AA351" s="45">
        <v>50.3</v>
      </c>
      <c r="AB351" s="45">
        <v>754.7</v>
      </c>
      <c r="AC351" s="45">
        <v>700</v>
      </c>
      <c r="AD351" s="45">
        <v>-54.7</v>
      </c>
      <c r="AE351" s="45">
        <v>-7.81</v>
      </c>
    </row>
    <row r="352" spans="21:31" ht="15" thickBot="1" x14ac:dyDescent="0.4">
      <c r="U352" s="44" t="s">
        <v>214</v>
      </c>
      <c r="V352" s="45">
        <v>0</v>
      </c>
      <c r="W352" s="45">
        <v>150.9</v>
      </c>
      <c r="X352" s="45">
        <v>503.1</v>
      </c>
      <c r="Y352" s="45">
        <v>50.3</v>
      </c>
      <c r="Z352" s="45">
        <v>50.3</v>
      </c>
      <c r="AA352" s="45">
        <v>50.3</v>
      </c>
      <c r="AB352" s="45">
        <v>805</v>
      </c>
      <c r="AC352" s="45">
        <v>700</v>
      </c>
      <c r="AD352" s="45">
        <v>-105</v>
      </c>
      <c r="AE352" s="45">
        <v>-15</v>
      </c>
    </row>
    <row r="353" spans="21:31" ht="15" thickBot="1" x14ac:dyDescent="0.4">
      <c r="U353" s="44" t="s">
        <v>215</v>
      </c>
      <c r="V353" s="45">
        <v>0</v>
      </c>
      <c r="W353" s="45">
        <v>150.9</v>
      </c>
      <c r="X353" s="45">
        <v>503.1</v>
      </c>
      <c r="Y353" s="45">
        <v>50.3</v>
      </c>
      <c r="Z353" s="45">
        <v>50.3</v>
      </c>
      <c r="AA353" s="45">
        <v>50.3</v>
      </c>
      <c r="AB353" s="45">
        <v>805</v>
      </c>
      <c r="AC353" s="45">
        <v>700</v>
      </c>
      <c r="AD353" s="45">
        <v>-105</v>
      </c>
      <c r="AE353" s="45">
        <v>-15</v>
      </c>
    </row>
    <row r="354" spans="21:31" ht="15" thickBot="1" x14ac:dyDescent="0.4">
      <c r="U354" s="44" t="s">
        <v>216</v>
      </c>
      <c r="V354" s="45">
        <v>0</v>
      </c>
      <c r="W354" s="45">
        <v>50.3</v>
      </c>
      <c r="X354" s="45">
        <v>452.8</v>
      </c>
      <c r="Y354" s="45">
        <v>50.3</v>
      </c>
      <c r="Z354" s="45">
        <v>0</v>
      </c>
      <c r="AA354" s="45">
        <v>0</v>
      </c>
      <c r="AB354" s="45">
        <v>553.4</v>
      </c>
      <c r="AC354" s="45">
        <v>500</v>
      </c>
      <c r="AD354" s="45">
        <v>-53.4</v>
      </c>
      <c r="AE354" s="45">
        <v>-10.68</v>
      </c>
    </row>
    <row r="355" spans="21:31" ht="15" thickBot="1" x14ac:dyDescent="0.4">
      <c r="U355" s="44" t="s">
        <v>217</v>
      </c>
      <c r="V355" s="45">
        <v>0</v>
      </c>
      <c r="W355" s="45">
        <v>50.3</v>
      </c>
      <c r="X355" s="45">
        <v>452.8</v>
      </c>
      <c r="Y355" s="45">
        <v>50.3</v>
      </c>
      <c r="Z355" s="45">
        <v>0</v>
      </c>
      <c r="AA355" s="45">
        <v>0</v>
      </c>
      <c r="AB355" s="45">
        <v>553.4</v>
      </c>
      <c r="AC355" s="45">
        <v>500</v>
      </c>
      <c r="AD355" s="45">
        <v>-53.4</v>
      </c>
      <c r="AE355" s="45">
        <v>-10.68</v>
      </c>
    </row>
    <row r="356" spans="21:31" ht="15" thickBot="1" x14ac:dyDescent="0.4">
      <c r="U356" s="44" t="s">
        <v>218</v>
      </c>
      <c r="V356" s="45">
        <v>0</v>
      </c>
      <c r="W356" s="45">
        <v>50.3</v>
      </c>
      <c r="X356" s="45">
        <v>452.8</v>
      </c>
      <c r="Y356" s="45">
        <v>50.3</v>
      </c>
      <c r="Z356" s="45">
        <v>0</v>
      </c>
      <c r="AA356" s="45">
        <v>0</v>
      </c>
      <c r="AB356" s="45">
        <v>553.4</v>
      </c>
      <c r="AC356" s="45">
        <v>500</v>
      </c>
      <c r="AD356" s="45">
        <v>-53.4</v>
      </c>
      <c r="AE356" s="45">
        <v>-10.68</v>
      </c>
    </row>
    <row r="357" spans="21:31" ht="15" thickBot="1" x14ac:dyDescent="0.4">
      <c r="U357" s="44" t="s">
        <v>219</v>
      </c>
      <c r="V357" s="45">
        <v>0</v>
      </c>
      <c r="W357" s="45">
        <v>50.3</v>
      </c>
      <c r="X357" s="45">
        <v>452.8</v>
      </c>
      <c r="Y357" s="45">
        <v>50.3</v>
      </c>
      <c r="Z357" s="45">
        <v>0</v>
      </c>
      <c r="AA357" s="45">
        <v>0</v>
      </c>
      <c r="AB357" s="45">
        <v>553.4</v>
      </c>
      <c r="AC357" s="45">
        <v>600</v>
      </c>
      <c r="AD357" s="45">
        <v>46.6</v>
      </c>
      <c r="AE357" s="45">
        <v>7.77</v>
      </c>
    </row>
    <row r="358" spans="21:31" ht="15" thickBot="1" x14ac:dyDescent="0.4">
      <c r="U358" s="44" t="s">
        <v>220</v>
      </c>
      <c r="V358" s="45">
        <v>0</v>
      </c>
      <c r="W358" s="45">
        <v>50.3</v>
      </c>
      <c r="X358" s="45">
        <v>452.8</v>
      </c>
      <c r="Y358" s="45">
        <v>50.3</v>
      </c>
      <c r="Z358" s="45">
        <v>0</v>
      </c>
      <c r="AA358" s="45">
        <v>50.3</v>
      </c>
      <c r="AB358" s="45">
        <v>603.79999999999995</v>
      </c>
      <c r="AC358" s="45">
        <v>600</v>
      </c>
      <c r="AD358" s="45">
        <v>-3.8</v>
      </c>
      <c r="AE358" s="45">
        <v>-0.63</v>
      </c>
    </row>
    <row r="359" spans="21:31" ht="15" thickBot="1" x14ac:dyDescent="0.4">
      <c r="U359" s="44" t="s">
        <v>221</v>
      </c>
      <c r="V359" s="45">
        <v>0</v>
      </c>
      <c r="W359" s="45">
        <v>50.3</v>
      </c>
      <c r="X359" s="45">
        <v>503.1</v>
      </c>
      <c r="Y359" s="45">
        <v>50.3</v>
      </c>
      <c r="Z359" s="45">
        <v>0</v>
      </c>
      <c r="AA359" s="45">
        <v>50.3</v>
      </c>
      <c r="AB359" s="45">
        <v>654.1</v>
      </c>
      <c r="AC359" s="45">
        <v>600</v>
      </c>
      <c r="AD359" s="45">
        <v>-54.1</v>
      </c>
      <c r="AE359" s="45">
        <v>-9.02</v>
      </c>
    </row>
    <row r="360" spans="21:31" ht="15" thickBot="1" x14ac:dyDescent="0.4">
      <c r="U360" s="44" t="s">
        <v>222</v>
      </c>
      <c r="V360" s="45">
        <v>0</v>
      </c>
      <c r="W360" s="45">
        <v>50.3</v>
      </c>
      <c r="X360" s="45">
        <v>503.1</v>
      </c>
      <c r="Y360" s="45">
        <v>50.3</v>
      </c>
      <c r="Z360" s="45">
        <v>0</v>
      </c>
      <c r="AA360" s="45">
        <v>50.3</v>
      </c>
      <c r="AB360" s="45">
        <v>654.1</v>
      </c>
      <c r="AC360" s="45">
        <v>600</v>
      </c>
      <c r="AD360" s="45">
        <v>-54.1</v>
      </c>
      <c r="AE360" s="45">
        <v>-9.02</v>
      </c>
    </row>
    <row r="361" spans="21:31" ht="15" thickBot="1" x14ac:dyDescent="0.4">
      <c r="U361" s="44" t="s">
        <v>223</v>
      </c>
      <c r="V361" s="45">
        <v>0</v>
      </c>
      <c r="W361" s="45">
        <v>50.3</v>
      </c>
      <c r="X361" s="45">
        <v>503.1</v>
      </c>
      <c r="Y361" s="45">
        <v>50.3</v>
      </c>
      <c r="Z361" s="45">
        <v>0</v>
      </c>
      <c r="AA361" s="45">
        <v>50.3</v>
      </c>
      <c r="AB361" s="45">
        <v>654.1</v>
      </c>
      <c r="AC361" s="45">
        <v>700</v>
      </c>
      <c r="AD361" s="45">
        <v>45.9</v>
      </c>
      <c r="AE361" s="45">
        <v>6.56</v>
      </c>
    </row>
    <row r="362" spans="21:31" ht="15" thickBot="1" x14ac:dyDescent="0.4">
      <c r="U362" s="44" t="s">
        <v>224</v>
      </c>
      <c r="V362" s="45">
        <v>0</v>
      </c>
      <c r="W362" s="45">
        <v>150.9</v>
      </c>
      <c r="X362" s="45">
        <v>503.1</v>
      </c>
      <c r="Y362" s="45">
        <v>50.3</v>
      </c>
      <c r="Z362" s="45">
        <v>0</v>
      </c>
      <c r="AA362" s="45">
        <v>50.3</v>
      </c>
      <c r="AB362" s="45">
        <v>754.7</v>
      </c>
      <c r="AC362" s="45">
        <v>700</v>
      </c>
      <c r="AD362" s="45">
        <v>-54.7</v>
      </c>
      <c r="AE362" s="45">
        <v>-7.81</v>
      </c>
    </row>
    <row r="363" spans="21:31" ht="15" thickBot="1" x14ac:dyDescent="0.4">
      <c r="U363" s="44" t="s">
        <v>225</v>
      </c>
      <c r="V363" s="45">
        <v>0</v>
      </c>
      <c r="W363" s="45">
        <v>150.9</v>
      </c>
      <c r="X363" s="45">
        <v>503.1</v>
      </c>
      <c r="Y363" s="45">
        <v>50.3</v>
      </c>
      <c r="Z363" s="45">
        <v>0</v>
      </c>
      <c r="AA363" s="45">
        <v>50.3</v>
      </c>
      <c r="AB363" s="45">
        <v>754.7</v>
      </c>
      <c r="AC363" s="45">
        <v>700</v>
      </c>
      <c r="AD363" s="45">
        <v>-54.7</v>
      </c>
      <c r="AE363" s="45">
        <v>-7.81</v>
      </c>
    </row>
    <row r="364" spans="21:31" ht="15" thickBot="1" x14ac:dyDescent="0.4">
      <c r="U364" s="44" t="s">
        <v>226</v>
      </c>
      <c r="V364" s="45">
        <v>0</v>
      </c>
      <c r="W364" s="45">
        <v>150.9</v>
      </c>
      <c r="X364" s="45">
        <v>503.1</v>
      </c>
      <c r="Y364" s="45">
        <v>50.3</v>
      </c>
      <c r="Z364" s="45">
        <v>0</v>
      </c>
      <c r="AA364" s="45">
        <v>50.3</v>
      </c>
      <c r="AB364" s="45">
        <v>754.7</v>
      </c>
      <c r="AC364" s="45">
        <v>800</v>
      </c>
      <c r="AD364" s="45">
        <v>45.3</v>
      </c>
      <c r="AE364" s="45">
        <v>5.66</v>
      </c>
    </row>
    <row r="365" spans="21:31" ht="15" thickBot="1" x14ac:dyDescent="0.4">
      <c r="U365" s="44" t="s">
        <v>227</v>
      </c>
      <c r="V365" s="45">
        <v>0</v>
      </c>
      <c r="W365" s="45">
        <v>150.9</v>
      </c>
      <c r="X365" s="45">
        <v>503.1</v>
      </c>
      <c r="Y365" s="45">
        <v>50.3</v>
      </c>
      <c r="Z365" s="45">
        <v>0</v>
      </c>
      <c r="AA365" s="45">
        <v>50.3</v>
      </c>
      <c r="AB365" s="45">
        <v>754.7</v>
      </c>
      <c r="AC365" s="45">
        <v>800</v>
      </c>
      <c r="AD365" s="45">
        <v>45.3</v>
      </c>
      <c r="AE365" s="45">
        <v>5.66</v>
      </c>
    </row>
    <row r="366" spans="21:31" ht="15" thickBot="1" x14ac:dyDescent="0.4">
      <c r="U366" s="44" t="s">
        <v>228</v>
      </c>
      <c r="V366" s="45">
        <v>0</v>
      </c>
      <c r="W366" s="45">
        <v>150.9</v>
      </c>
      <c r="X366" s="45">
        <v>503.1</v>
      </c>
      <c r="Y366" s="45">
        <v>50.3</v>
      </c>
      <c r="Z366" s="45">
        <v>0</v>
      </c>
      <c r="AA366" s="45">
        <v>50.3</v>
      </c>
      <c r="AB366" s="45">
        <v>754.7</v>
      </c>
      <c r="AC366" s="45">
        <v>800</v>
      </c>
      <c r="AD366" s="45">
        <v>45.3</v>
      </c>
      <c r="AE366" s="45">
        <v>5.66</v>
      </c>
    </row>
    <row r="367" spans="21:31" ht="15" thickBot="1" x14ac:dyDescent="0.4">
      <c r="U367" s="44" t="s">
        <v>229</v>
      </c>
      <c r="V367" s="45">
        <v>0</v>
      </c>
      <c r="W367" s="45">
        <v>150.9</v>
      </c>
      <c r="X367" s="45">
        <v>503.1</v>
      </c>
      <c r="Y367" s="45">
        <v>50.3</v>
      </c>
      <c r="Z367" s="45">
        <v>0</v>
      </c>
      <c r="AA367" s="45">
        <v>50.3</v>
      </c>
      <c r="AB367" s="45">
        <v>754.7</v>
      </c>
      <c r="AC367" s="45">
        <v>800</v>
      </c>
      <c r="AD367" s="45">
        <v>45.3</v>
      </c>
      <c r="AE367" s="45">
        <v>5.66</v>
      </c>
    </row>
    <row r="368" spans="21:31" ht="15" thickBot="1" x14ac:dyDescent="0.4">
      <c r="U368" s="44" t="s">
        <v>230</v>
      </c>
      <c r="V368" s="45">
        <v>0</v>
      </c>
      <c r="W368" s="45">
        <v>150.9</v>
      </c>
      <c r="X368" s="45">
        <v>503.1</v>
      </c>
      <c r="Y368" s="45">
        <v>50.3</v>
      </c>
      <c r="Z368" s="45">
        <v>0</v>
      </c>
      <c r="AA368" s="45">
        <v>50.3</v>
      </c>
      <c r="AB368" s="45">
        <v>754.7</v>
      </c>
      <c r="AC368" s="45">
        <v>800</v>
      </c>
      <c r="AD368" s="45">
        <v>45.3</v>
      </c>
      <c r="AE368" s="45">
        <v>5.66</v>
      </c>
    </row>
    <row r="369" spans="21:31" ht="15" thickBot="1" x14ac:dyDescent="0.4">
      <c r="U369" s="44" t="s">
        <v>231</v>
      </c>
      <c r="V369" s="45">
        <v>0</v>
      </c>
      <c r="W369" s="45">
        <v>150.9</v>
      </c>
      <c r="X369" s="45">
        <v>503.1</v>
      </c>
      <c r="Y369" s="45">
        <v>50.3</v>
      </c>
      <c r="Z369" s="45">
        <v>0</v>
      </c>
      <c r="AA369" s="45">
        <v>50.3</v>
      </c>
      <c r="AB369" s="45">
        <v>754.7</v>
      </c>
      <c r="AC369" s="45">
        <v>800</v>
      </c>
      <c r="AD369" s="45">
        <v>45.3</v>
      </c>
      <c r="AE369" s="45">
        <v>5.66</v>
      </c>
    </row>
    <row r="370" spans="21:31" ht="15" thickBot="1" x14ac:dyDescent="0.4">
      <c r="U370" s="44" t="s">
        <v>232</v>
      </c>
      <c r="V370" s="45">
        <v>0</v>
      </c>
      <c r="W370" s="45">
        <v>150.9</v>
      </c>
      <c r="X370" s="45">
        <v>503.1</v>
      </c>
      <c r="Y370" s="45">
        <v>50.3</v>
      </c>
      <c r="Z370" s="45">
        <v>0</v>
      </c>
      <c r="AA370" s="45">
        <v>50.3</v>
      </c>
      <c r="AB370" s="45">
        <v>754.7</v>
      </c>
      <c r="AC370" s="45">
        <v>800</v>
      </c>
      <c r="AD370" s="45">
        <v>45.3</v>
      </c>
      <c r="AE370" s="45">
        <v>5.66</v>
      </c>
    </row>
    <row r="371" spans="21:31" ht="15" thickBot="1" x14ac:dyDescent="0.4">
      <c r="U371" s="44" t="s">
        <v>233</v>
      </c>
      <c r="V371" s="45">
        <v>0</v>
      </c>
      <c r="W371" s="45">
        <v>150.9</v>
      </c>
      <c r="X371" s="45">
        <v>503.1</v>
      </c>
      <c r="Y371" s="45">
        <v>50.3</v>
      </c>
      <c r="Z371" s="45">
        <v>0</v>
      </c>
      <c r="AA371" s="45">
        <v>50.3</v>
      </c>
      <c r="AB371" s="45">
        <v>754.7</v>
      </c>
      <c r="AC371" s="45">
        <v>800</v>
      </c>
      <c r="AD371" s="45">
        <v>45.3</v>
      </c>
      <c r="AE371" s="45">
        <v>5.66</v>
      </c>
    </row>
    <row r="372" spans="21:31" ht="15" thickBot="1" x14ac:dyDescent="0.4">
      <c r="U372" s="44" t="s">
        <v>234</v>
      </c>
      <c r="V372" s="45">
        <v>0</v>
      </c>
      <c r="W372" s="45">
        <v>150.9</v>
      </c>
      <c r="X372" s="45">
        <v>503.1</v>
      </c>
      <c r="Y372" s="45">
        <v>50.3</v>
      </c>
      <c r="Z372" s="45">
        <v>50.3</v>
      </c>
      <c r="AA372" s="45">
        <v>50.3</v>
      </c>
      <c r="AB372" s="45">
        <v>805</v>
      </c>
      <c r="AC372" s="45">
        <v>900</v>
      </c>
      <c r="AD372" s="45">
        <v>95</v>
      </c>
      <c r="AE372" s="45">
        <v>10.56</v>
      </c>
    </row>
    <row r="373" spans="21:31" ht="15" thickBot="1" x14ac:dyDescent="0.4">
      <c r="U373" s="44" t="s">
        <v>235</v>
      </c>
      <c r="V373" s="45">
        <v>0</v>
      </c>
      <c r="W373" s="45">
        <v>150.9</v>
      </c>
      <c r="X373" s="45">
        <v>503.1</v>
      </c>
      <c r="Y373" s="45">
        <v>50.3</v>
      </c>
      <c r="Z373" s="45">
        <v>50.3</v>
      </c>
      <c r="AA373" s="45">
        <v>50.3</v>
      </c>
      <c r="AB373" s="45">
        <v>805</v>
      </c>
      <c r="AC373" s="45">
        <v>900</v>
      </c>
      <c r="AD373" s="45">
        <v>95</v>
      </c>
      <c r="AE373" s="45">
        <v>10.56</v>
      </c>
    </row>
    <row r="374" spans="21:31" ht="15" thickBot="1" x14ac:dyDescent="0.4">
      <c r="U374" s="44" t="s">
        <v>236</v>
      </c>
      <c r="V374" s="45">
        <v>0</v>
      </c>
      <c r="W374" s="45">
        <v>50.3</v>
      </c>
      <c r="X374" s="45">
        <v>452.8</v>
      </c>
      <c r="Y374" s="45">
        <v>0</v>
      </c>
      <c r="Z374" s="45">
        <v>50.3</v>
      </c>
      <c r="AA374" s="45">
        <v>0</v>
      </c>
      <c r="AB374" s="45">
        <v>553.4</v>
      </c>
      <c r="AC374" s="45">
        <v>600</v>
      </c>
      <c r="AD374" s="45">
        <v>46.6</v>
      </c>
      <c r="AE374" s="45">
        <v>7.77</v>
      </c>
    </row>
    <row r="375" spans="21:31" ht="15" thickBot="1" x14ac:dyDescent="0.4">
      <c r="U375" s="44" t="s">
        <v>237</v>
      </c>
      <c r="V375" s="45">
        <v>0</v>
      </c>
      <c r="W375" s="45">
        <v>50.3</v>
      </c>
      <c r="X375" s="45">
        <v>452.8</v>
      </c>
      <c r="Y375" s="45">
        <v>0</v>
      </c>
      <c r="Z375" s="45">
        <v>50.3</v>
      </c>
      <c r="AA375" s="45">
        <v>0</v>
      </c>
      <c r="AB375" s="45">
        <v>553.4</v>
      </c>
      <c r="AC375" s="45">
        <v>600</v>
      </c>
      <c r="AD375" s="45">
        <v>46.6</v>
      </c>
      <c r="AE375" s="45">
        <v>7.77</v>
      </c>
    </row>
    <row r="376" spans="21:31" ht="15" thickBot="1" x14ac:dyDescent="0.4">
      <c r="U376" s="44" t="s">
        <v>238</v>
      </c>
      <c r="V376" s="45">
        <v>0</v>
      </c>
      <c r="W376" s="45">
        <v>50.3</v>
      </c>
      <c r="X376" s="45">
        <v>503.1</v>
      </c>
      <c r="Y376" s="45">
        <v>0</v>
      </c>
      <c r="Z376" s="45">
        <v>50.3</v>
      </c>
      <c r="AA376" s="45">
        <v>0</v>
      </c>
      <c r="AB376" s="45">
        <v>603.79999999999995</v>
      </c>
      <c r="AC376" s="45">
        <v>700</v>
      </c>
      <c r="AD376" s="45">
        <v>96.2</v>
      </c>
      <c r="AE376" s="45">
        <v>13.74</v>
      </c>
    </row>
    <row r="377" spans="21:31" ht="15" thickBot="1" x14ac:dyDescent="0.4">
      <c r="U377" s="44" t="s">
        <v>239</v>
      </c>
      <c r="V377" s="45">
        <v>0</v>
      </c>
      <c r="W377" s="45">
        <v>50.3</v>
      </c>
      <c r="X377" s="45">
        <v>503.1</v>
      </c>
      <c r="Y377" s="45">
        <v>50.3</v>
      </c>
      <c r="Z377" s="45">
        <v>50.3</v>
      </c>
      <c r="AA377" s="45">
        <v>0</v>
      </c>
      <c r="AB377" s="45">
        <v>654.1</v>
      </c>
      <c r="AC377" s="45">
        <v>700</v>
      </c>
      <c r="AD377" s="45">
        <v>45.9</v>
      </c>
      <c r="AE377" s="45">
        <v>6.56</v>
      </c>
    </row>
    <row r="378" spans="21:31" ht="15" thickBot="1" x14ac:dyDescent="0.4">
      <c r="U378" s="44" t="s">
        <v>240</v>
      </c>
      <c r="V378" s="45">
        <v>0</v>
      </c>
      <c r="W378" s="45">
        <v>50.3</v>
      </c>
      <c r="X378" s="45">
        <v>503.1</v>
      </c>
      <c r="Y378" s="45">
        <v>50.3</v>
      </c>
      <c r="Z378" s="45">
        <v>50.3</v>
      </c>
      <c r="AA378" s="45">
        <v>0</v>
      </c>
      <c r="AB378" s="45">
        <v>654.1</v>
      </c>
      <c r="AC378" s="45">
        <v>700</v>
      </c>
      <c r="AD378" s="45">
        <v>45.9</v>
      </c>
      <c r="AE378" s="45">
        <v>6.56</v>
      </c>
    </row>
    <row r="379" spans="21:31" ht="15" thickBot="1" x14ac:dyDescent="0.4">
      <c r="U379" s="44" t="s">
        <v>241</v>
      </c>
      <c r="V379" s="45">
        <v>0</v>
      </c>
      <c r="W379" s="45">
        <v>50.3</v>
      </c>
      <c r="X379" s="45">
        <v>503.1</v>
      </c>
      <c r="Y379" s="45">
        <v>50.3</v>
      </c>
      <c r="Z379" s="45">
        <v>50.3</v>
      </c>
      <c r="AA379" s="45">
        <v>0</v>
      </c>
      <c r="AB379" s="45">
        <v>654.1</v>
      </c>
      <c r="AC379" s="45">
        <v>700</v>
      </c>
      <c r="AD379" s="45">
        <v>45.9</v>
      </c>
      <c r="AE379" s="45">
        <v>6.56</v>
      </c>
    </row>
    <row r="380" spans="21:31" ht="15" thickBot="1" x14ac:dyDescent="0.4">
      <c r="U380" s="44" t="s">
        <v>242</v>
      </c>
      <c r="V380" s="45">
        <v>0</v>
      </c>
      <c r="W380" s="45">
        <v>150.9</v>
      </c>
      <c r="X380" s="45">
        <v>503.1</v>
      </c>
      <c r="Y380" s="45">
        <v>50.3</v>
      </c>
      <c r="Z380" s="45">
        <v>50.3</v>
      </c>
      <c r="AA380" s="45">
        <v>0</v>
      </c>
      <c r="AB380" s="45">
        <v>754.7</v>
      </c>
      <c r="AC380" s="45">
        <v>800</v>
      </c>
      <c r="AD380" s="45">
        <v>45.3</v>
      </c>
      <c r="AE380" s="45">
        <v>5.66</v>
      </c>
    </row>
    <row r="381" spans="21:31" ht="15" thickBot="1" x14ac:dyDescent="0.4">
      <c r="U381" s="44" t="s">
        <v>243</v>
      </c>
      <c r="V381" s="45">
        <v>0</v>
      </c>
      <c r="W381" s="45">
        <v>150.9</v>
      </c>
      <c r="X381" s="45">
        <v>503.1</v>
      </c>
      <c r="Y381" s="45">
        <v>50.3</v>
      </c>
      <c r="Z381" s="45">
        <v>50.3</v>
      </c>
      <c r="AA381" s="45">
        <v>0</v>
      </c>
      <c r="AB381" s="45">
        <v>754.7</v>
      </c>
      <c r="AC381" s="45">
        <v>800</v>
      </c>
      <c r="AD381" s="45">
        <v>45.3</v>
      </c>
      <c r="AE381" s="45">
        <v>5.66</v>
      </c>
    </row>
    <row r="382" spans="21:31" ht="15" thickBot="1" x14ac:dyDescent="0.4">
      <c r="U382" s="44" t="s">
        <v>244</v>
      </c>
      <c r="V382" s="45">
        <v>0</v>
      </c>
      <c r="W382" s="45">
        <v>201.3</v>
      </c>
      <c r="X382" s="45">
        <v>503.1</v>
      </c>
      <c r="Y382" s="45">
        <v>50.3</v>
      </c>
      <c r="Z382" s="45">
        <v>50.3</v>
      </c>
      <c r="AA382" s="45">
        <v>50.3</v>
      </c>
      <c r="AB382" s="45">
        <v>855.3</v>
      </c>
      <c r="AC382" s="45">
        <v>800</v>
      </c>
      <c r="AD382" s="45">
        <v>-55.3</v>
      </c>
      <c r="AE382" s="45">
        <v>-6.91</v>
      </c>
    </row>
    <row r="383" spans="21:31" ht="15" thickBot="1" x14ac:dyDescent="0.4">
      <c r="U383" s="44" t="s">
        <v>245</v>
      </c>
      <c r="V383" s="45">
        <v>0</v>
      </c>
      <c r="W383" s="45">
        <v>201.3</v>
      </c>
      <c r="X383" s="45">
        <v>503.1</v>
      </c>
      <c r="Y383" s="45">
        <v>50.3</v>
      </c>
      <c r="Z383" s="45">
        <v>50.3</v>
      </c>
      <c r="AA383" s="45">
        <v>50.3</v>
      </c>
      <c r="AB383" s="45">
        <v>855.3</v>
      </c>
      <c r="AC383" s="45">
        <v>800</v>
      </c>
      <c r="AD383" s="45">
        <v>-55.3</v>
      </c>
      <c r="AE383" s="45">
        <v>-6.91</v>
      </c>
    </row>
    <row r="384" spans="21:31" ht="15" thickBot="1" x14ac:dyDescent="0.4">
      <c r="U384" s="44" t="s">
        <v>246</v>
      </c>
      <c r="V384" s="45">
        <v>0</v>
      </c>
      <c r="W384" s="45">
        <v>201.3</v>
      </c>
      <c r="X384" s="45">
        <v>503.1</v>
      </c>
      <c r="Y384" s="45">
        <v>50.3</v>
      </c>
      <c r="Z384" s="45">
        <v>50.3</v>
      </c>
      <c r="AA384" s="45">
        <v>50.3</v>
      </c>
      <c r="AB384" s="45">
        <v>855.3</v>
      </c>
      <c r="AC384" s="45">
        <v>900</v>
      </c>
      <c r="AD384" s="45">
        <v>44.7</v>
      </c>
      <c r="AE384" s="45">
        <v>4.97</v>
      </c>
    </row>
    <row r="385" spans="21:31" ht="15" thickBot="1" x14ac:dyDescent="0.4">
      <c r="U385" s="44" t="s">
        <v>247</v>
      </c>
      <c r="V385" s="45">
        <v>0</v>
      </c>
      <c r="W385" s="45">
        <v>201.3</v>
      </c>
      <c r="X385" s="45">
        <v>503.1</v>
      </c>
      <c r="Y385" s="45">
        <v>50.3</v>
      </c>
      <c r="Z385" s="45">
        <v>50.3</v>
      </c>
      <c r="AA385" s="45">
        <v>50.3</v>
      </c>
      <c r="AB385" s="45">
        <v>855.3</v>
      </c>
      <c r="AC385" s="45">
        <v>900</v>
      </c>
      <c r="AD385" s="45">
        <v>44.7</v>
      </c>
      <c r="AE385" s="45">
        <v>4.97</v>
      </c>
    </row>
    <row r="386" spans="21:31" ht="15" thickBot="1" x14ac:dyDescent="0.4">
      <c r="U386" s="44" t="s">
        <v>248</v>
      </c>
      <c r="V386" s="45">
        <v>0</v>
      </c>
      <c r="W386" s="45">
        <v>201.3</v>
      </c>
      <c r="X386" s="45">
        <v>503.1</v>
      </c>
      <c r="Y386" s="45">
        <v>50.3</v>
      </c>
      <c r="Z386" s="45">
        <v>50.3</v>
      </c>
      <c r="AA386" s="45">
        <v>50.3</v>
      </c>
      <c r="AB386" s="45">
        <v>855.3</v>
      </c>
      <c r="AC386" s="45">
        <v>900</v>
      </c>
      <c r="AD386" s="45">
        <v>44.7</v>
      </c>
      <c r="AE386" s="45">
        <v>4.97</v>
      </c>
    </row>
    <row r="387" spans="21:31" ht="15" thickBot="1" x14ac:dyDescent="0.4">
      <c r="U387" s="44" t="s">
        <v>249</v>
      </c>
      <c r="V387" s="45">
        <v>0</v>
      </c>
      <c r="W387" s="45">
        <v>201.3</v>
      </c>
      <c r="X387" s="45">
        <v>503.1</v>
      </c>
      <c r="Y387" s="45">
        <v>50.3</v>
      </c>
      <c r="Z387" s="45">
        <v>100.6</v>
      </c>
      <c r="AA387" s="45">
        <v>50.3</v>
      </c>
      <c r="AB387" s="45">
        <v>905.6</v>
      </c>
      <c r="AC387" s="45">
        <v>900</v>
      </c>
      <c r="AD387" s="45">
        <v>-5.6</v>
      </c>
      <c r="AE387" s="45">
        <v>-0.62</v>
      </c>
    </row>
    <row r="388" spans="21:31" ht="15" thickBot="1" x14ac:dyDescent="0.4">
      <c r="U388" s="44" t="s">
        <v>250</v>
      </c>
      <c r="V388" s="45">
        <v>0</v>
      </c>
      <c r="W388" s="45">
        <v>201.3</v>
      </c>
      <c r="X388" s="45">
        <v>503.1</v>
      </c>
      <c r="Y388" s="45">
        <v>50.3</v>
      </c>
      <c r="Z388" s="45">
        <v>100.6</v>
      </c>
      <c r="AA388" s="45">
        <v>50.3</v>
      </c>
      <c r="AB388" s="45">
        <v>905.6</v>
      </c>
      <c r="AC388" s="45">
        <v>900</v>
      </c>
      <c r="AD388" s="45">
        <v>-5.6</v>
      </c>
      <c r="AE388" s="45">
        <v>-0.62</v>
      </c>
    </row>
    <row r="389" spans="21:31" ht="15" thickBot="1" x14ac:dyDescent="0.4">
      <c r="U389" s="44" t="s">
        <v>251</v>
      </c>
      <c r="V389" s="45">
        <v>0</v>
      </c>
      <c r="W389" s="45">
        <v>201.3</v>
      </c>
      <c r="X389" s="45">
        <v>503.1</v>
      </c>
      <c r="Y389" s="45">
        <v>50.3</v>
      </c>
      <c r="Z389" s="45">
        <v>100.6</v>
      </c>
      <c r="AA389" s="45">
        <v>50.3</v>
      </c>
      <c r="AB389" s="45">
        <v>905.6</v>
      </c>
      <c r="AC389" s="45">
        <v>900</v>
      </c>
      <c r="AD389" s="45">
        <v>-5.6</v>
      </c>
      <c r="AE389" s="45">
        <v>-0.62</v>
      </c>
    </row>
    <row r="390" spans="21:31" ht="15" thickBot="1" x14ac:dyDescent="0.4">
      <c r="U390" s="44" t="s">
        <v>252</v>
      </c>
      <c r="V390" s="45">
        <v>0</v>
      </c>
      <c r="W390" s="45">
        <v>201.3</v>
      </c>
      <c r="X390" s="45">
        <v>503.1</v>
      </c>
      <c r="Y390" s="45">
        <v>50.3</v>
      </c>
      <c r="Z390" s="45">
        <v>100.6</v>
      </c>
      <c r="AA390" s="45">
        <v>50.3</v>
      </c>
      <c r="AB390" s="45">
        <v>905.6</v>
      </c>
      <c r="AC390" s="45">
        <v>900</v>
      </c>
      <c r="AD390" s="45">
        <v>-5.6</v>
      </c>
      <c r="AE390" s="45">
        <v>-0.62</v>
      </c>
    </row>
    <row r="391" spans="21:31" ht="15" thickBot="1" x14ac:dyDescent="0.4">
      <c r="U391" s="44" t="s">
        <v>253</v>
      </c>
      <c r="V391" s="45">
        <v>0</v>
      </c>
      <c r="W391" s="45">
        <v>201.3</v>
      </c>
      <c r="X391" s="45">
        <v>503.1</v>
      </c>
      <c r="Y391" s="45">
        <v>50.3</v>
      </c>
      <c r="Z391" s="45">
        <v>100.6</v>
      </c>
      <c r="AA391" s="45">
        <v>50.3</v>
      </c>
      <c r="AB391" s="45">
        <v>905.6</v>
      </c>
      <c r="AC391" s="45">
        <v>900</v>
      </c>
      <c r="AD391" s="45">
        <v>-5.6</v>
      </c>
      <c r="AE391" s="45">
        <v>-0.62</v>
      </c>
    </row>
    <row r="392" spans="21:31" ht="15" thickBot="1" x14ac:dyDescent="0.4">
      <c r="U392" s="44" t="s">
        <v>254</v>
      </c>
      <c r="V392" s="45">
        <v>0</v>
      </c>
      <c r="W392" s="45">
        <v>201.3</v>
      </c>
      <c r="X392" s="45">
        <v>503.1</v>
      </c>
      <c r="Y392" s="45">
        <v>50.3</v>
      </c>
      <c r="Z392" s="45">
        <v>100.6</v>
      </c>
      <c r="AA392" s="45">
        <v>50.3</v>
      </c>
      <c r="AB392" s="45">
        <v>905.6</v>
      </c>
      <c r="AC392" s="45">
        <v>900</v>
      </c>
      <c r="AD392" s="45">
        <v>-5.6</v>
      </c>
      <c r="AE392" s="45">
        <v>-0.62</v>
      </c>
    </row>
    <row r="393" spans="21:31" ht="15" thickBot="1" x14ac:dyDescent="0.4">
      <c r="U393" s="44" t="s">
        <v>255</v>
      </c>
      <c r="V393" s="45">
        <v>0</v>
      </c>
      <c r="W393" s="45">
        <v>201.3</v>
      </c>
      <c r="X393" s="45">
        <v>503.1</v>
      </c>
      <c r="Y393" s="45">
        <v>50.3</v>
      </c>
      <c r="Z393" s="45">
        <v>100.6</v>
      </c>
      <c r="AA393" s="45">
        <v>50.3</v>
      </c>
      <c r="AB393" s="45">
        <v>905.6</v>
      </c>
      <c r="AC393" s="45">
        <v>900</v>
      </c>
      <c r="AD393" s="45">
        <v>-5.6</v>
      </c>
      <c r="AE393" s="45">
        <v>-0.62</v>
      </c>
    </row>
    <row r="394" spans="21:31" ht="15" thickBot="1" x14ac:dyDescent="0.4">
      <c r="U394" s="44" t="s">
        <v>256</v>
      </c>
      <c r="V394" s="45">
        <v>0</v>
      </c>
      <c r="W394" s="45">
        <v>50.3</v>
      </c>
      <c r="X394" s="45">
        <v>452.8</v>
      </c>
      <c r="Y394" s="45">
        <v>0</v>
      </c>
      <c r="Z394" s="45">
        <v>0</v>
      </c>
      <c r="AA394" s="45">
        <v>0</v>
      </c>
      <c r="AB394" s="45">
        <v>503.1</v>
      </c>
      <c r="AC394" s="45">
        <v>500</v>
      </c>
      <c r="AD394" s="45">
        <v>-3.1</v>
      </c>
      <c r="AE394" s="45">
        <v>-0.62</v>
      </c>
    </row>
    <row r="395" spans="21:31" ht="15" thickBot="1" x14ac:dyDescent="0.4">
      <c r="U395" s="44" t="s">
        <v>257</v>
      </c>
      <c r="V395" s="45">
        <v>0</v>
      </c>
      <c r="W395" s="45">
        <v>50.3</v>
      </c>
      <c r="X395" s="45">
        <v>452.8</v>
      </c>
      <c r="Y395" s="45">
        <v>0</v>
      </c>
      <c r="Z395" s="45">
        <v>0</v>
      </c>
      <c r="AA395" s="45">
        <v>0</v>
      </c>
      <c r="AB395" s="45">
        <v>503.1</v>
      </c>
      <c r="AC395" s="45">
        <v>500</v>
      </c>
      <c r="AD395" s="45">
        <v>-3.1</v>
      </c>
      <c r="AE395" s="45">
        <v>-0.62</v>
      </c>
    </row>
    <row r="396" spans="21:31" ht="15" thickBot="1" x14ac:dyDescent="0.4">
      <c r="U396" s="44" t="s">
        <v>258</v>
      </c>
      <c r="V396" s="45">
        <v>0</v>
      </c>
      <c r="W396" s="45">
        <v>50.3</v>
      </c>
      <c r="X396" s="45">
        <v>452.8</v>
      </c>
      <c r="Y396" s="45">
        <v>0</v>
      </c>
      <c r="Z396" s="45">
        <v>0</v>
      </c>
      <c r="AA396" s="45">
        <v>0</v>
      </c>
      <c r="AB396" s="45">
        <v>503.1</v>
      </c>
      <c r="AC396" s="45">
        <v>500</v>
      </c>
      <c r="AD396" s="45">
        <v>-3.1</v>
      </c>
      <c r="AE396" s="45">
        <v>-0.62</v>
      </c>
    </row>
    <row r="397" spans="21:31" ht="15" thickBot="1" x14ac:dyDescent="0.4">
      <c r="U397" s="44" t="s">
        <v>259</v>
      </c>
      <c r="V397" s="45">
        <v>0</v>
      </c>
      <c r="W397" s="45">
        <v>50.3</v>
      </c>
      <c r="X397" s="45">
        <v>452.8</v>
      </c>
      <c r="Y397" s="45">
        <v>0</v>
      </c>
      <c r="Z397" s="45">
        <v>0</v>
      </c>
      <c r="AA397" s="45">
        <v>0</v>
      </c>
      <c r="AB397" s="45">
        <v>503.1</v>
      </c>
      <c r="AC397" s="45">
        <v>500</v>
      </c>
      <c r="AD397" s="45">
        <v>-3.1</v>
      </c>
      <c r="AE397" s="45">
        <v>-0.62</v>
      </c>
    </row>
    <row r="398" spans="21:31" ht="15" thickBot="1" x14ac:dyDescent="0.4">
      <c r="U398" s="44" t="s">
        <v>260</v>
      </c>
      <c r="V398" s="45">
        <v>0</v>
      </c>
      <c r="W398" s="45">
        <v>150.9</v>
      </c>
      <c r="X398" s="45">
        <v>452.8</v>
      </c>
      <c r="Y398" s="45">
        <v>0</v>
      </c>
      <c r="Z398" s="45">
        <v>0</v>
      </c>
      <c r="AA398" s="45">
        <v>0</v>
      </c>
      <c r="AB398" s="45">
        <v>603.79999999999995</v>
      </c>
      <c r="AC398" s="45">
        <v>600</v>
      </c>
      <c r="AD398" s="45">
        <v>-3.8</v>
      </c>
      <c r="AE398" s="45">
        <v>-0.63</v>
      </c>
    </row>
    <row r="399" spans="21:31" ht="15" thickBot="1" x14ac:dyDescent="0.4">
      <c r="U399" s="44" t="s">
        <v>261</v>
      </c>
      <c r="V399" s="45">
        <v>0</v>
      </c>
      <c r="W399" s="45">
        <v>150.9</v>
      </c>
      <c r="X399" s="45">
        <v>452.8</v>
      </c>
      <c r="Y399" s="45">
        <v>0</v>
      </c>
      <c r="Z399" s="45">
        <v>0</v>
      </c>
      <c r="AA399" s="45">
        <v>0</v>
      </c>
      <c r="AB399" s="45">
        <v>603.79999999999995</v>
      </c>
      <c r="AC399" s="45">
        <v>600</v>
      </c>
      <c r="AD399" s="45">
        <v>-3.8</v>
      </c>
      <c r="AE399" s="45">
        <v>-0.63</v>
      </c>
    </row>
    <row r="400" spans="21:31" ht="15" thickBot="1" x14ac:dyDescent="0.4">
      <c r="U400" s="44" t="s">
        <v>262</v>
      </c>
      <c r="V400" s="45">
        <v>0</v>
      </c>
      <c r="W400" s="45">
        <v>150.9</v>
      </c>
      <c r="X400" s="45">
        <v>452.8</v>
      </c>
      <c r="Y400" s="45">
        <v>0</v>
      </c>
      <c r="Z400" s="45">
        <v>0</v>
      </c>
      <c r="AA400" s="45">
        <v>0</v>
      </c>
      <c r="AB400" s="45">
        <v>603.79999999999995</v>
      </c>
      <c r="AC400" s="45">
        <v>600</v>
      </c>
      <c r="AD400" s="45">
        <v>-3.8</v>
      </c>
      <c r="AE400" s="45">
        <v>-0.63</v>
      </c>
    </row>
    <row r="401" spans="21:31" ht="15" thickBot="1" x14ac:dyDescent="0.4">
      <c r="U401" s="44" t="s">
        <v>263</v>
      </c>
      <c r="V401" s="45">
        <v>0</v>
      </c>
      <c r="W401" s="45">
        <v>150.9</v>
      </c>
      <c r="X401" s="45">
        <v>503.1</v>
      </c>
      <c r="Y401" s="45">
        <v>0</v>
      </c>
      <c r="Z401" s="45">
        <v>0</v>
      </c>
      <c r="AA401" s="45">
        <v>50.3</v>
      </c>
      <c r="AB401" s="45">
        <v>704.4</v>
      </c>
      <c r="AC401" s="45">
        <v>700</v>
      </c>
      <c r="AD401" s="45">
        <v>-4.4000000000000004</v>
      </c>
      <c r="AE401" s="45">
        <v>-0.63</v>
      </c>
    </row>
    <row r="402" spans="21:31" ht="15" thickBot="1" x14ac:dyDescent="0.4">
      <c r="U402" s="44" t="s">
        <v>264</v>
      </c>
      <c r="V402" s="45">
        <v>0</v>
      </c>
      <c r="W402" s="45">
        <v>150.9</v>
      </c>
      <c r="X402" s="45">
        <v>503.1</v>
      </c>
      <c r="Y402" s="45">
        <v>50.3</v>
      </c>
      <c r="Z402" s="45">
        <v>0</v>
      </c>
      <c r="AA402" s="45">
        <v>50.3</v>
      </c>
      <c r="AB402" s="45">
        <v>754.7</v>
      </c>
      <c r="AC402" s="45">
        <v>800</v>
      </c>
      <c r="AD402" s="45">
        <v>45.3</v>
      </c>
      <c r="AE402" s="45">
        <v>5.66</v>
      </c>
    </row>
    <row r="403" spans="21:31" ht="15" thickBot="1" x14ac:dyDescent="0.4">
      <c r="U403" s="44" t="s">
        <v>265</v>
      </c>
      <c r="V403" s="45">
        <v>0</v>
      </c>
      <c r="W403" s="45">
        <v>201.3</v>
      </c>
      <c r="X403" s="45">
        <v>503.1</v>
      </c>
      <c r="Y403" s="45">
        <v>50.3</v>
      </c>
      <c r="Z403" s="45">
        <v>0</v>
      </c>
      <c r="AA403" s="45">
        <v>50.3</v>
      </c>
      <c r="AB403" s="45">
        <v>805</v>
      </c>
      <c r="AC403" s="45">
        <v>800</v>
      </c>
      <c r="AD403" s="45">
        <v>-5</v>
      </c>
      <c r="AE403" s="45">
        <v>-0.63</v>
      </c>
    </row>
    <row r="404" spans="21:31" ht="15" thickBot="1" x14ac:dyDescent="0.4">
      <c r="U404" s="44" t="s">
        <v>266</v>
      </c>
      <c r="V404" s="45">
        <v>0</v>
      </c>
      <c r="W404" s="45">
        <v>201.3</v>
      </c>
      <c r="X404" s="45">
        <v>503.1</v>
      </c>
      <c r="Y404" s="45">
        <v>50.3</v>
      </c>
      <c r="Z404" s="45">
        <v>0</v>
      </c>
      <c r="AA404" s="45">
        <v>50.3</v>
      </c>
      <c r="AB404" s="45">
        <v>805</v>
      </c>
      <c r="AC404" s="45">
        <v>800</v>
      </c>
      <c r="AD404" s="45">
        <v>-5</v>
      </c>
      <c r="AE404" s="45">
        <v>-0.63</v>
      </c>
    </row>
    <row r="405" spans="21:31" ht="15" thickBot="1" x14ac:dyDescent="0.4">
      <c r="U405" s="44" t="s">
        <v>267</v>
      </c>
      <c r="V405" s="45">
        <v>0</v>
      </c>
      <c r="W405" s="45">
        <v>201.3</v>
      </c>
      <c r="X405" s="45">
        <v>503.1</v>
      </c>
      <c r="Y405" s="45">
        <v>50.3</v>
      </c>
      <c r="Z405" s="45">
        <v>0</v>
      </c>
      <c r="AA405" s="45">
        <v>50.3</v>
      </c>
      <c r="AB405" s="45">
        <v>805</v>
      </c>
      <c r="AC405" s="45">
        <v>800</v>
      </c>
      <c r="AD405" s="45">
        <v>-5</v>
      </c>
      <c r="AE405" s="45">
        <v>-0.63</v>
      </c>
    </row>
    <row r="406" spans="21:31" ht="15" thickBot="1" x14ac:dyDescent="0.4">
      <c r="U406" s="44" t="s">
        <v>268</v>
      </c>
      <c r="V406" s="45">
        <v>0</v>
      </c>
      <c r="W406" s="45">
        <v>201.3</v>
      </c>
      <c r="X406" s="45">
        <v>503.1</v>
      </c>
      <c r="Y406" s="45">
        <v>50.3</v>
      </c>
      <c r="Z406" s="45">
        <v>0</v>
      </c>
      <c r="AA406" s="45">
        <v>50.3</v>
      </c>
      <c r="AB406" s="45">
        <v>805</v>
      </c>
      <c r="AC406" s="45">
        <v>800</v>
      </c>
      <c r="AD406" s="45">
        <v>-5</v>
      </c>
      <c r="AE406" s="45">
        <v>-0.63</v>
      </c>
    </row>
    <row r="407" spans="21:31" ht="15" thickBot="1" x14ac:dyDescent="0.4">
      <c r="U407" s="44" t="s">
        <v>269</v>
      </c>
      <c r="V407" s="45">
        <v>0</v>
      </c>
      <c r="W407" s="45">
        <v>201.3</v>
      </c>
      <c r="X407" s="45">
        <v>503.1</v>
      </c>
      <c r="Y407" s="45">
        <v>50.3</v>
      </c>
      <c r="Z407" s="45">
        <v>0</v>
      </c>
      <c r="AA407" s="45">
        <v>50.3</v>
      </c>
      <c r="AB407" s="45">
        <v>805</v>
      </c>
      <c r="AC407" s="45">
        <v>800</v>
      </c>
      <c r="AD407" s="45">
        <v>-5</v>
      </c>
      <c r="AE407" s="45">
        <v>-0.63</v>
      </c>
    </row>
    <row r="408" spans="21:31" ht="15" thickBot="1" x14ac:dyDescent="0.4">
      <c r="U408" s="44" t="s">
        <v>270</v>
      </c>
      <c r="V408" s="45">
        <v>0</v>
      </c>
      <c r="W408" s="45">
        <v>201.3</v>
      </c>
      <c r="X408" s="45">
        <v>503.1</v>
      </c>
      <c r="Y408" s="45">
        <v>50.3</v>
      </c>
      <c r="Z408" s="45">
        <v>0</v>
      </c>
      <c r="AA408" s="45">
        <v>50.3</v>
      </c>
      <c r="AB408" s="45">
        <v>805</v>
      </c>
      <c r="AC408" s="45">
        <v>800</v>
      </c>
      <c r="AD408" s="45">
        <v>-5</v>
      </c>
      <c r="AE408" s="45">
        <v>-0.63</v>
      </c>
    </row>
    <row r="409" spans="21:31" ht="15" thickBot="1" x14ac:dyDescent="0.4">
      <c r="U409" s="44" t="s">
        <v>271</v>
      </c>
      <c r="V409" s="45">
        <v>0</v>
      </c>
      <c r="W409" s="45">
        <v>201.3</v>
      </c>
      <c r="X409" s="45">
        <v>503.1</v>
      </c>
      <c r="Y409" s="45">
        <v>50.3</v>
      </c>
      <c r="Z409" s="45">
        <v>0</v>
      </c>
      <c r="AA409" s="45">
        <v>50.3</v>
      </c>
      <c r="AB409" s="45">
        <v>805</v>
      </c>
      <c r="AC409" s="45">
        <v>800</v>
      </c>
      <c r="AD409" s="45">
        <v>-5</v>
      </c>
      <c r="AE409" s="45">
        <v>-0.63</v>
      </c>
    </row>
    <row r="410" spans="21:31" ht="15" thickBot="1" x14ac:dyDescent="0.4">
      <c r="U410" s="44" t="s">
        <v>272</v>
      </c>
      <c r="V410" s="45">
        <v>0</v>
      </c>
      <c r="W410" s="45">
        <v>201.3</v>
      </c>
      <c r="X410" s="45">
        <v>503.1</v>
      </c>
      <c r="Y410" s="45">
        <v>50.3</v>
      </c>
      <c r="Z410" s="45">
        <v>0</v>
      </c>
      <c r="AA410" s="45">
        <v>50.3</v>
      </c>
      <c r="AB410" s="45">
        <v>805</v>
      </c>
      <c r="AC410" s="45">
        <v>800</v>
      </c>
      <c r="AD410" s="45">
        <v>-5</v>
      </c>
      <c r="AE410" s="45">
        <v>-0.63</v>
      </c>
    </row>
    <row r="411" spans="21:31" ht="15" thickBot="1" x14ac:dyDescent="0.4">
      <c r="U411" s="44" t="s">
        <v>273</v>
      </c>
      <c r="V411" s="45">
        <v>0</v>
      </c>
      <c r="W411" s="45">
        <v>201.3</v>
      </c>
      <c r="X411" s="45">
        <v>503.1</v>
      </c>
      <c r="Y411" s="45">
        <v>50.3</v>
      </c>
      <c r="Z411" s="45">
        <v>0</v>
      </c>
      <c r="AA411" s="45">
        <v>50.3</v>
      </c>
      <c r="AB411" s="45">
        <v>805</v>
      </c>
      <c r="AC411" s="45">
        <v>800</v>
      </c>
      <c r="AD411" s="45">
        <v>-5</v>
      </c>
      <c r="AE411" s="45">
        <v>-0.63</v>
      </c>
    </row>
    <row r="412" spans="21:31" ht="15" thickBot="1" x14ac:dyDescent="0.4">
      <c r="U412" s="44" t="s">
        <v>274</v>
      </c>
      <c r="V412" s="45">
        <v>0</v>
      </c>
      <c r="W412" s="45">
        <v>201.3</v>
      </c>
      <c r="X412" s="45">
        <v>503.1</v>
      </c>
      <c r="Y412" s="45">
        <v>50.3</v>
      </c>
      <c r="Z412" s="45">
        <v>50.3</v>
      </c>
      <c r="AA412" s="45">
        <v>50.3</v>
      </c>
      <c r="AB412" s="45">
        <v>855.3</v>
      </c>
      <c r="AC412" s="45">
        <v>900</v>
      </c>
      <c r="AD412" s="45">
        <v>44.7</v>
      </c>
      <c r="AE412" s="45">
        <v>4.97</v>
      </c>
    </row>
    <row r="413" spans="21:31" ht="15" thickBot="1" x14ac:dyDescent="0.4">
      <c r="U413" s="44" t="s">
        <v>275</v>
      </c>
      <c r="V413" s="45">
        <v>0</v>
      </c>
      <c r="W413" s="45">
        <v>201.3</v>
      </c>
      <c r="X413" s="45">
        <v>503.1</v>
      </c>
      <c r="Y413" s="45">
        <v>50.3</v>
      </c>
      <c r="Z413" s="45">
        <v>50.3</v>
      </c>
      <c r="AA413" s="45">
        <v>50.3</v>
      </c>
      <c r="AB413" s="45">
        <v>855.3</v>
      </c>
      <c r="AC413" s="45">
        <v>900</v>
      </c>
      <c r="AD413" s="45">
        <v>44.7</v>
      </c>
      <c r="AE413" s="45">
        <v>4.97</v>
      </c>
    </row>
    <row r="414" spans="21:31" ht="15" thickBot="1" x14ac:dyDescent="0.4">
      <c r="V414" s="50">
        <f>SUM(V314:V413)/$AB$414</f>
        <v>0</v>
      </c>
      <c r="W414" s="50">
        <f t="shared" ref="W414:AA414" si="21">SUM(W314:W413)/$AB$414</f>
        <v>0.50127228348031516</v>
      </c>
      <c r="X414" s="50">
        <f>(SUM(X314:X413)-45200)/$AB$414</f>
        <v>0.12219847622292707</v>
      </c>
      <c r="Y414" s="50">
        <f t="shared" si="21"/>
        <v>0.1658116872293855</v>
      </c>
      <c r="Z414" s="50">
        <f t="shared" si="21"/>
        <v>7.8248211950945806E-2</v>
      </c>
      <c r="AA414" s="50">
        <f t="shared" si="21"/>
        <v>0.13227673925040859</v>
      </c>
      <c r="AB414">
        <f>SUM(AB314:AB413)-100*452</f>
        <v>26998.699999999983</v>
      </c>
      <c r="AC414">
        <f t="shared" ref="W414:AC414" si="22">SUM(AC314:AC413)</f>
        <v>72200</v>
      </c>
    </row>
    <row r="415" spans="21:31" ht="15" thickBot="1" x14ac:dyDescent="0.4">
      <c r="U415" s="46" t="s">
        <v>152</v>
      </c>
      <c r="V415" s="47">
        <v>905.6</v>
      </c>
      <c r="AC415">
        <f>CORREL(AC314:AC413,AB314:AB413)</f>
        <v>0.92508534285233224</v>
      </c>
    </row>
    <row r="416" spans="21:31" ht="15" thickBot="1" x14ac:dyDescent="0.4">
      <c r="U416" s="46" t="s">
        <v>363</v>
      </c>
      <c r="V416" s="47">
        <v>0</v>
      </c>
    </row>
    <row r="417" spans="21:22" ht="15" thickBot="1" x14ac:dyDescent="0.4">
      <c r="U417" s="46" t="s">
        <v>154</v>
      </c>
      <c r="V417" s="47">
        <v>72198.7</v>
      </c>
    </row>
    <row r="418" spans="21:22" ht="15" thickBot="1" x14ac:dyDescent="0.4">
      <c r="U418" s="46" t="s">
        <v>155</v>
      </c>
      <c r="V418" s="47">
        <v>72200</v>
      </c>
    </row>
    <row r="419" spans="21:22" ht="15" thickBot="1" x14ac:dyDescent="0.4">
      <c r="U419" s="46" t="s">
        <v>156</v>
      </c>
      <c r="V419" s="47">
        <v>-1.3</v>
      </c>
    </row>
    <row r="420" spans="21:22" ht="20" thickBot="1" x14ac:dyDescent="0.4">
      <c r="U420" s="46" t="s">
        <v>157</v>
      </c>
      <c r="V420" s="47"/>
    </row>
    <row r="421" spans="21:22" ht="20" thickBot="1" x14ac:dyDescent="0.4">
      <c r="U421" s="46" t="s">
        <v>158</v>
      </c>
      <c r="V421" s="47"/>
    </row>
    <row r="422" spans="21:22" ht="15" thickBot="1" x14ac:dyDescent="0.4">
      <c r="U422" s="46" t="s">
        <v>159</v>
      </c>
      <c r="V422" s="47">
        <v>0</v>
      </c>
    </row>
    <row r="424" spans="21:22" x14ac:dyDescent="0.35">
      <c r="U424" s="49" t="s">
        <v>160</v>
      </c>
    </row>
    <row r="426" spans="21:22" x14ac:dyDescent="0.35">
      <c r="U426" s="48" t="s">
        <v>364</v>
      </c>
    </row>
    <row r="427" spans="21:22" x14ac:dyDescent="0.35">
      <c r="U427" s="48" t="s">
        <v>365</v>
      </c>
    </row>
  </sheetData>
  <hyperlinks>
    <hyperlink ref="U424" r:id="rId1" display="https://miau.my-x.hu/myx-free/coco/test/132347820190419181548.html" xr:uid="{BA33A15E-B2AD-4C2D-A0DA-3A06AAEB473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F441-36E7-4A22-A613-49A6D6C19D8F}">
  <dimension ref="A1:V131"/>
  <sheetViews>
    <sheetView zoomScale="77" zoomScaleNormal="85" workbookViewId="0">
      <selection activeCell="M118" sqref="M118"/>
    </sheetView>
  </sheetViews>
  <sheetFormatPr defaultRowHeight="14.5" x14ac:dyDescent="0.35"/>
  <cols>
    <col min="2" max="2" width="19.81640625" customWidth="1"/>
    <col min="3" max="3" width="16.1796875" customWidth="1"/>
    <col min="4" max="4" width="13.453125" style="6" customWidth="1"/>
    <col min="5" max="5" width="12.453125" customWidth="1"/>
    <col min="6" max="6" width="23" customWidth="1"/>
    <col min="7" max="7" width="19.7265625" customWidth="1"/>
    <col min="8" max="8" width="13" customWidth="1"/>
  </cols>
  <sheetData>
    <row r="1" spans="2:17" x14ac:dyDescent="0.35">
      <c r="B1" s="10" t="s">
        <v>35</v>
      </c>
      <c r="C1" s="10" t="s">
        <v>24</v>
      </c>
      <c r="D1" s="11" t="s">
        <v>25</v>
      </c>
      <c r="E1" s="10" t="s">
        <v>26</v>
      </c>
      <c r="F1" s="10" t="s">
        <v>27</v>
      </c>
      <c r="G1" s="10" t="s">
        <v>28</v>
      </c>
      <c r="H1" s="10" t="s">
        <v>29</v>
      </c>
      <c r="I1" s="10"/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 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</v>
      </c>
    </row>
    <row r="2" spans="2:17" x14ac:dyDescent="0.35">
      <c r="B2">
        <v>5</v>
      </c>
      <c r="C2">
        <v>2</v>
      </c>
      <c r="D2" s="6">
        <v>1</v>
      </c>
      <c r="E2">
        <v>3</v>
      </c>
      <c r="F2">
        <v>4</v>
      </c>
      <c r="G2">
        <v>1</v>
      </c>
      <c r="H2" s="9">
        <v>2</v>
      </c>
      <c r="K2">
        <f>RANK(C2,C$2:C$21,0)</f>
        <v>19</v>
      </c>
      <c r="L2">
        <f t="shared" ref="L2:P21" si="1">RANK(D2,D$2:D$21,0)</f>
        <v>20</v>
      </c>
      <c r="M2">
        <f t="shared" si="1"/>
        <v>16</v>
      </c>
      <c r="N2">
        <f t="shared" si="1"/>
        <v>20</v>
      </c>
      <c r="O2">
        <f t="shared" si="1"/>
        <v>20</v>
      </c>
      <c r="P2">
        <f t="shared" si="1"/>
        <v>20</v>
      </c>
      <c r="Q2">
        <f t="shared" ref="Q2:Q21" si="2">B2</f>
        <v>5</v>
      </c>
    </row>
    <row r="3" spans="2:17" x14ac:dyDescent="0.35">
      <c r="B3">
        <v>6</v>
      </c>
      <c r="C3">
        <v>2</v>
      </c>
      <c r="D3" s="6">
        <v>2</v>
      </c>
      <c r="E3">
        <v>3</v>
      </c>
      <c r="F3">
        <v>5</v>
      </c>
      <c r="G3">
        <v>3</v>
      </c>
      <c r="H3" s="9">
        <v>3</v>
      </c>
      <c r="K3">
        <f t="shared" ref="K3:K21" si="3">RANK(C3,C$2:C$21,0)</f>
        <v>19</v>
      </c>
      <c r="L3">
        <f t="shared" si="1"/>
        <v>18</v>
      </c>
      <c r="M3">
        <f t="shared" si="1"/>
        <v>16</v>
      </c>
      <c r="N3">
        <f t="shared" si="1"/>
        <v>1</v>
      </c>
      <c r="O3">
        <f t="shared" si="1"/>
        <v>10</v>
      </c>
      <c r="P3">
        <f t="shared" si="1"/>
        <v>18</v>
      </c>
      <c r="Q3">
        <f t="shared" si="2"/>
        <v>6</v>
      </c>
    </row>
    <row r="4" spans="2:17" x14ac:dyDescent="0.35">
      <c r="B4">
        <v>6</v>
      </c>
      <c r="C4">
        <v>3</v>
      </c>
      <c r="D4" s="6">
        <v>2</v>
      </c>
      <c r="E4">
        <v>3</v>
      </c>
      <c r="F4">
        <v>5</v>
      </c>
      <c r="G4">
        <v>3</v>
      </c>
      <c r="H4" s="9">
        <v>3</v>
      </c>
      <c r="K4">
        <f t="shared" si="3"/>
        <v>16</v>
      </c>
      <c r="L4">
        <f t="shared" si="1"/>
        <v>18</v>
      </c>
      <c r="M4">
        <f t="shared" si="1"/>
        <v>16</v>
      </c>
      <c r="N4">
        <f t="shared" si="1"/>
        <v>1</v>
      </c>
      <c r="O4">
        <f t="shared" si="1"/>
        <v>10</v>
      </c>
      <c r="P4">
        <f t="shared" si="1"/>
        <v>18</v>
      </c>
      <c r="Q4">
        <f t="shared" si="2"/>
        <v>6</v>
      </c>
    </row>
    <row r="5" spans="2:17" x14ac:dyDescent="0.35">
      <c r="B5">
        <v>6</v>
      </c>
      <c r="C5">
        <v>3</v>
      </c>
      <c r="D5" s="6">
        <v>3</v>
      </c>
      <c r="E5">
        <v>3</v>
      </c>
      <c r="F5">
        <v>5</v>
      </c>
      <c r="G5">
        <v>3</v>
      </c>
      <c r="H5" s="9">
        <v>4</v>
      </c>
      <c r="K5">
        <f t="shared" si="3"/>
        <v>16</v>
      </c>
      <c r="L5">
        <f t="shared" si="1"/>
        <v>14</v>
      </c>
      <c r="M5">
        <f t="shared" si="1"/>
        <v>16</v>
      </c>
      <c r="N5">
        <f t="shared" si="1"/>
        <v>1</v>
      </c>
      <c r="O5">
        <f t="shared" si="1"/>
        <v>10</v>
      </c>
      <c r="P5">
        <f t="shared" si="1"/>
        <v>3</v>
      </c>
      <c r="Q5">
        <f t="shared" si="2"/>
        <v>6</v>
      </c>
    </row>
    <row r="6" spans="2:17" x14ac:dyDescent="0.35">
      <c r="B6">
        <v>6</v>
      </c>
      <c r="C6">
        <v>3</v>
      </c>
      <c r="D6" s="6">
        <v>3</v>
      </c>
      <c r="E6">
        <v>3</v>
      </c>
      <c r="F6">
        <v>5</v>
      </c>
      <c r="G6">
        <v>3</v>
      </c>
      <c r="H6" s="9">
        <v>4</v>
      </c>
      <c r="K6">
        <f t="shared" si="3"/>
        <v>16</v>
      </c>
      <c r="L6">
        <f t="shared" si="1"/>
        <v>14</v>
      </c>
      <c r="M6">
        <f t="shared" si="1"/>
        <v>16</v>
      </c>
      <c r="N6">
        <f t="shared" si="1"/>
        <v>1</v>
      </c>
      <c r="O6">
        <f t="shared" si="1"/>
        <v>10</v>
      </c>
      <c r="P6">
        <f t="shared" si="1"/>
        <v>3</v>
      </c>
      <c r="Q6">
        <f t="shared" si="2"/>
        <v>6</v>
      </c>
    </row>
    <row r="7" spans="2:17" x14ac:dyDescent="0.35">
      <c r="B7">
        <v>6</v>
      </c>
      <c r="C7">
        <v>4</v>
      </c>
      <c r="D7" s="6">
        <v>3</v>
      </c>
      <c r="E7">
        <v>4</v>
      </c>
      <c r="F7">
        <v>5</v>
      </c>
      <c r="G7">
        <v>3</v>
      </c>
      <c r="H7" s="9">
        <v>4</v>
      </c>
      <c r="K7">
        <f t="shared" si="3"/>
        <v>1</v>
      </c>
      <c r="L7">
        <f t="shared" si="1"/>
        <v>14</v>
      </c>
      <c r="M7">
        <f t="shared" si="1"/>
        <v>10</v>
      </c>
      <c r="N7">
        <f t="shared" si="1"/>
        <v>1</v>
      </c>
      <c r="O7">
        <f t="shared" si="1"/>
        <v>10</v>
      </c>
      <c r="P7">
        <f t="shared" si="1"/>
        <v>3</v>
      </c>
      <c r="Q7">
        <f t="shared" si="2"/>
        <v>6</v>
      </c>
    </row>
    <row r="8" spans="2:17" x14ac:dyDescent="0.35">
      <c r="B8">
        <v>6</v>
      </c>
      <c r="C8">
        <v>4</v>
      </c>
      <c r="D8" s="6">
        <v>3</v>
      </c>
      <c r="E8">
        <v>4</v>
      </c>
      <c r="F8">
        <v>5</v>
      </c>
      <c r="G8">
        <v>3</v>
      </c>
      <c r="H8" s="9">
        <v>4</v>
      </c>
      <c r="K8">
        <f t="shared" si="3"/>
        <v>1</v>
      </c>
      <c r="L8">
        <f t="shared" si="1"/>
        <v>14</v>
      </c>
      <c r="M8">
        <f t="shared" si="1"/>
        <v>10</v>
      </c>
      <c r="N8">
        <f t="shared" si="1"/>
        <v>1</v>
      </c>
      <c r="O8">
        <f t="shared" si="1"/>
        <v>10</v>
      </c>
      <c r="P8">
        <f t="shared" si="1"/>
        <v>3</v>
      </c>
      <c r="Q8">
        <f t="shared" si="2"/>
        <v>6</v>
      </c>
    </row>
    <row r="9" spans="2:17" x14ac:dyDescent="0.35">
      <c r="B9">
        <v>7</v>
      </c>
      <c r="C9">
        <v>4</v>
      </c>
      <c r="D9" s="6">
        <v>4</v>
      </c>
      <c r="E9">
        <v>4</v>
      </c>
      <c r="F9">
        <v>5</v>
      </c>
      <c r="G9">
        <v>3</v>
      </c>
      <c r="H9" s="9">
        <v>4</v>
      </c>
      <c r="K9">
        <f t="shared" si="3"/>
        <v>1</v>
      </c>
      <c r="L9">
        <f t="shared" si="1"/>
        <v>8</v>
      </c>
      <c r="M9">
        <f t="shared" si="1"/>
        <v>10</v>
      </c>
      <c r="N9">
        <f t="shared" si="1"/>
        <v>1</v>
      </c>
      <c r="O9">
        <f t="shared" si="1"/>
        <v>10</v>
      </c>
      <c r="P9">
        <f t="shared" si="1"/>
        <v>3</v>
      </c>
      <c r="Q9">
        <f t="shared" si="2"/>
        <v>7</v>
      </c>
    </row>
    <row r="10" spans="2:17" x14ac:dyDescent="0.35">
      <c r="B10">
        <v>7</v>
      </c>
      <c r="C10">
        <v>4</v>
      </c>
      <c r="D10" s="6">
        <v>4</v>
      </c>
      <c r="E10">
        <v>4</v>
      </c>
      <c r="F10">
        <v>5</v>
      </c>
      <c r="G10">
        <v>3</v>
      </c>
      <c r="H10" s="9">
        <v>4</v>
      </c>
      <c r="K10">
        <f t="shared" si="3"/>
        <v>1</v>
      </c>
      <c r="L10">
        <f t="shared" si="1"/>
        <v>8</v>
      </c>
      <c r="M10">
        <f t="shared" si="1"/>
        <v>10</v>
      </c>
      <c r="N10">
        <f t="shared" si="1"/>
        <v>1</v>
      </c>
      <c r="O10">
        <f t="shared" si="1"/>
        <v>10</v>
      </c>
      <c r="P10">
        <f t="shared" si="1"/>
        <v>3</v>
      </c>
      <c r="Q10">
        <f t="shared" si="2"/>
        <v>7</v>
      </c>
    </row>
    <row r="11" spans="2:17" x14ac:dyDescent="0.35">
      <c r="B11">
        <v>7</v>
      </c>
      <c r="C11">
        <v>4</v>
      </c>
      <c r="D11" s="6">
        <v>4</v>
      </c>
      <c r="E11">
        <v>4</v>
      </c>
      <c r="F11">
        <v>5</v>
      </c>
      <c r="G11">
        <v>3</v>
      </c>
      <c r="H11" s="9">
        <v>4</v>
      </c>
      <c r="K11">
        <f t="shared" si="3"/>
        <v>1</v>
      </c>
      <c r="L11">
        <f t="shared" si="1"/>
        <v>8</v>
      </c>
      <c r="M11">
        <f t="shared" si="1"/>
        <v>10</v>
      </c>
      <c r="N11">
        <f t="shared" si="1"/>
        <v>1</v>
      </c>
      <c r="O11">
        <f t="shared" si="1"/>
        <v>10</v>
      </c>
      <c r="P11">
        <f t="shared" si="1"/>
        <v>3</v>
      </c>
      <c r="Q11">
        <f t="shared" si="2"/>
        <v>7</v>
      </c>
    </row>
    <row r="12" spans="2:17" x14ac:dyDescent="0.35">
      <c r="B12">
        <v>7</v>
      </c>
      <c r="C12">
        <v>4</v>
      </c>
      <c r="D12" s="6">
        <v>4</v>
      </c>
      <c r="E12">
        <v>4</v>
      </c>
      <c r="F12">
        <v>5</v>
      </c>
      <c r="G12">
        <v>3</v>
      </c>
      <c r="H12" s="9">
        <v>4</v>
      </c>
      <c r="K12">
        <f t="shared" si="3"/>
        <v>1</v>
      </c>
      <c r="L12">
        <f t="shared" si="1"/>
        <v>8</v>
      </c>
      <c r="M12">
        <f t="shared" si="1"/>
        <v>10</v>
      </c>
      <c r="N12">
        <f t="shared" si="1"/>
        <v>1</v>
      </c>
      <c r="O12">
        <f t="shared" si="1"/>
        <v>10</v>
      </c>
      <c r="P12">
        <f t="shared" si="1"/>
        <v>3</v>
      </c>
      <c r="Q12">
        <f t="shared" si="2"/>
        <v>7</v>
      </c>
    </row>
    <row r="13" spans="2:17" x14ac:dyDescent="0.35">
      <c r="B13">
        <v>7</v>
      </c>
      <c r="C13">
        <v>4</v>
      </c>
      <c r="D13" s="6">
        <v>4</v>
      </c>
      <c r="E13">
        <v>5</v>
      </c>
      <c r="F13">
        <v>5</v>
      </c>
      <c r="G13">
        <v>4</v>
      </c>
      <c r="H13" s="9">
        <v>4</v>
      </c>
      <c r="K13">
        <f t="shared" si="3"/>
        <v>1</v>
      </c>
      <c r="L13">
        <f t="shared" si="1"/>
        <v>8</v>
      </c>
      <c r="M13">
        <f t="shared" si="1"/>
        <v>1</v>
      </c>
      <c r="N13">
        <f t="shared" si="1"/>
        <v>1</v>
      </c>
      <c r="O13">
        <f t="shared" si="1"/>
        <v>1</v>
      </c>
      <c r="P13">
        <f t="shared" si="1"/>
        <v>3</v>
      </c>
      <c r="Q13">
        <f t="shared" si="2"/>
        <v>7</v>
      </c>
    </row>
    <row r="14" spans="2:17" x14ac:dyDescent="0.35">
      <c r="B14">
        <v>7</v>
      </c>
      <c r="C14">
        <v>4</v>
      </c>
      <c r="D14" s="6">
        <v>4</v>
      </c>
      <c r="E14">
        <v>5</v>
      </c>
      <c r="F14">
        <v>5</v>
      </c>
      <c r="G14">
        <v>4</v>
      </c>
      <c r="H14" s="9">
        <v>4</v>
      </c>
      <c r="K14">
        <f t="shared" si="3"/>
        <v>1</v>
      </c>
      <c r="L14">
        <f t="shared" si="1"/>
        <v>8</v>
      </c>
      <c r="M14">
        <f t="shared" si="1"/>
        <v>1</v>
      </c>
      <c r="N14">
        <f t="shared" si="1"/>
        <v>1</v>
      </c>
      <c r="O14">
        <f t="shared" si="1"/>
        <v>1</v>
      </c>
      <c r="P14">
        <f t="shared" si="1"/>
        <v>3</v>
      </c>
      <c r="Q14">
        <f t="shared" si="2"/>
        <v>7</v>
      </c>
    </row>
    <row r="15" spans="2:17" x14ac:dyDescent="0.35">
      <c r="B15">
        <v>8</v>
      </c>
      <c r="C15">
        <v>4</v>
      </c>
      <c r="D15" s="6">
        <v>5</v>
      </c>
      <c r="E15">
        <v>5</v>
      </c>
      <c r="F15">
        <v>5</v>
      </c>
      <c r="G15">
        <v>4</v>
      </c>
      <c r="H15" s="9">
        <v>4</v>
      </c>
      <c r="K15">
        <f t="shared" si="3"/>
        <v>1</v>
      </c>
      <c r="L15">
        <f t="shared" si="1"/>
        <v>1</v>
      </c>
      <c r="M15">
        <f t="shared" si="1"/>
        <v>1</v>
      </c>
      <c r="N15">
        <f t="shared" si="1"/>
        <v>1</v>
      </c>
      <c r="O15">
        <f t="shared" si="1"/>
        <v>1</v>
      </c>
      <c r="P15">
        <f t="shared" si="1"/>
        <v>3</v>
      </c>
      <c r="Q15">
        <f t="shared" si="2"/>
        <v>8</v>
      </c>
    </row>
    <row r="16" spans="2:17" x14ac:dyDescent="0.35">
      <c r="B16">
        <v>8</v>
      </c>
      <c r="C16">
        <v>4</v>
      </c>
      <c r="D16" s="6">
        <v>5</v>
      </c>
      <c r="E16">
        <v>5</v>
      </c>
      <c r="F16">
        <v>5</v>
      </c>
      <c r="G16">
        <v>4</v>
      </c>
      <c r="H16" s="9">
        <v>4</v>
      </c>
      <c r="K16">
        <f t="shared" si="3"/>
        <v>1</v>
      </c>
      <c r="L16">
        <f t="shared" si="1"/>
        <v>1</v>
      </c>
      <c r="M16">
        <f t="shared" si="1"/>
        <v>1</v>
      </c>
      <c r="N16">
        <f t="shared" si="1"/>
        <v>1</v>
      </c>
      <c r="O16">
        <f t="shared" si="1"/>
        <v>1</v>
      </c>
      <c r="P16">
        <f t="shared" si="1"/>
        <v>3</v>
      </c>
      <c r="Q16">
        <f t="shared" si="2"/>
        <v>8</v>
      </c>
    </row>
    <row r="17" spans="1:22" x14ac:dyDescent="0.35">
      <c r="B17">
        <v>8</v>
      </c>
      <c r="C17">
        <v>4</v>
      </c>
      <c r="D17" s="6">
        <v>5</v>
      </c>
      <c r="E17">
        <v>5</v>
      </c>
      <c r="F17">
        <v>5</v>
      </c>
      <c r="G17">
        <v>4</v>
      </c>
      <c r="H17" s="9">
        <v>4</v>
      </c>
      <c r="K17">
        <f t="shared" si="3"/>
        <v>1</v>
      </c>
      <c r="L17">
        <f t="shared" si="1"/>
        <v>1</v>
      </c>
      <c r="M17">
        <f t="shared" si="1"/>
        <v>1</v>
      </c>
      <c r="N17">
        <f t="shared" si="1"/>
        <v>1</v>
      </c>
      <c r="O17">
        <f t="shared" si="1"/>
        <v>1</v>
      </c>
      <c r="P17">
        <f t="shared" si="1"/>
        <v>3</v>
      </c>
      <c r="Q17">
        <f t="shared" si="2"/>
        <v>8</v>
      </c>
    </row>
    <row r="18" spans="1:22" x14ac:dyDescent="0.35">
      <c r="B18">
        <v>8</v>
      </c>
      <c r="C18">
        <v>4</v>
      </c>
      <c r="D18" s="6">
        <v>5</v>
      </c>
      <c r="E18">
        <v>5</v>
      </c>
      <c r="F18">
        <v>5</v>
      </c>
      <c r="G18">
        <v>4</v>
      </c>
      <c r="H18" s="9">
        <v>4</v>
      </c>
      <c r="K18">
        <f t="shared" si="3"/>
        <v>1</v>
      </c>
      <c r="L18">
        <f t="shared" si="1"/>
        <v>1</v>
      </c>
      <c r="M18">
        <f t="shared" si="1"/>
        <v>1</v>
      </c>
      <c r="N18">
        <f t="shared" si="1"/>
        <v>1</v>
      </c>
      <c r="O18">
        <f t="shared" si="1"/>
        <v>1</v>
      </c>
      <c r="P18">
        <f t="shared" si="1"/>
        <v>3</v>
      </c>
      <c r="Q18">
        <f t="shared" si="2"/>
        <v>8</v>
      </c>
    </row>
    <row r="19" spans="1:22" x14ac:dyDescent="0.35">
      <c r="B19">
        <v>8</v>
      </c>
      <c r="C19">
        <v>4</v>
      </c>
      <c r="D19" s="6">
        <v>5</v>
      </c>
      <c r="E19">
        <v>5</v>
      </c>
      <c r="F19">
        <v>5</v>
      </c>
      <c r="G19">
        <v>4</v>
      </c>
      <c r="H19" s="9">
        <v>4</v>
      </c>
      <c r="K19">
        <f t="shared" si="3"/>
        <v>1</v>
      </c>
      <c r="L19">
        <f t="shared" si="1"/>
        <v>1</v>
      </c>
      <c r="M19">
        <f t="shared" si="1"/>
        <v>1</v>
      </c>
      <c r="N19">
        <f t="shared" si="1"/>
        <v>1</v>
      </c>
      <c r="O19">
        <f t="shared" si="1"/>
        <v>1</v>
      </c>
      <c r="P19">
        <f t="shared" si="1"/>
        <v>3</v>
      </c>
      <c r="Q19">
        <f t="shared" si="2"/>
        <v>8</v>
      </c>
    </row>
    <row r="20" spans="1:22" x14ac:dyDescent="0.35">
      <c r="B20">
        <v>9</v>
      </c>
      <c r="C20">
        <v>4</v>
      </c>
      <c r="D20" s="6">
        <v>5</v>
      </c>
      <c r="E20">
        <v>5</v>
      </c>
      <c r="F20">
        <v>5</v>
      </c>
      <c r="G20">
        <v>4</v>
      </c>
      <c r="H20" s="9">
        <v>5</v>
      </c>
      <c r="K20">
        <f t="shared" si="3"/>
        <v>1</v>
      </c>
      <c r="L20">
        <f t="shared" si="1"/>
        <v>1</v>
      </c>
      <c r="M20">
        <f t="shared" si="1"/>
        <v>1</v>
      </c>
      <c r="N20">
        <f t="shared" si="1"/>
        <v>1</v>
      </c>
      <c r="O20">
        <f t="shared" si="1"/>
        <v>1</v>
      </c>
      <c r="P20">
        <f t="shared" si="1"/>
        <v>1</v>
      </c>
      <c r="Q20">
        <f t="shared" si="2"/>
        <v>9</v>
      </c>
    </row>
    <row r="21" spans="1:22" x14ac:dyDescent="0.35">
      <c r="B21">
        <v>9</v>
      </c>
      <c r="C21">
        <v>4</v>
      </c>
      <c r="D21" s="6">
        <v>5</v>
      </c>
      <c r="E21">
        <v>5</v>
      </c>
      <c r="F21">
        <v>5</v>
      </c>
      <c r="G21">
        <v>4</v>
      </c>
      <c r="H21" s="9">
        <v>5</v>
      </c>
      <c r="K21">
        <f t="shared" si="3"/>
        <v>1</v>
      </c>
      <c r="L21">
        <f t="shared" si="1"/>
        <v>1</v>
      </c>
      <c r="M21">
        <f t="shared" si="1"/>
        <v>1</v>
      </c>
      <c r="N21">
        <f t="shared" si="1"/>
        <v>1</v>
      </c>
      <c r="O21">
        <f t="shared" si="1"/>
        <v>1</v>
      </c>
      <c r="P21">
        <f t="shared" si="1"/>
        <v>1</v>
      </c>
      <c r="Q21">
        <f t="shared" si="2"/>
        <v>9</v>
      </c>
    </row>
    <row r="22" spans="1:22" s="8" customFormat="1" x14ac:dyDescent="0.35">
      <c r="A22" s="12" t="s">
        <v>36</v>
      </c>
      <c r="B22" s="15">
        <f>AVERAGE(B2:B21)</f>
        <v>7.05</v>
      </c>
      <c r="C22" s="8">
        <f>AVERAGE(C2:C21)</f>
        <v>3.65</v>
      </c>
      <c r="D22" s="14">
        <f>AVERAGE(D2:D21)</f>
        <v>3.8</v>
      </c>
      <c r="E22" s="8">
        <f t="shared" ref="E22:G22" si="4">AVERAGE(E2:E21)</f>
        <v>4.2</v>
      </c>
      <c r="F22" s="8">
        <f t="shared" si="4"/>
        <v>4.95</v>
      </c>
      <c r="G22" s="8">
        <f t="shared" si="4"/>
        <v>3.35</v>
      </c>
      <c r="H22" s="8">
        <f>AVERAGE(H2:H21)</f>
        <v>3.9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2" x14ac:dyDescent="0.35">
      <c r="A23" s="13" t="s">
        <v>37</v>
      </c>
      <c r="B23" s="8">
        <f>STDEV(B2:B21)</f>
        <v>1.0990426455975708</v>
      </c>
      <c r="C23" s="8">
        <f t="shared" ref="C23:H23" si="5">STDEV(C2:C21)</f>
        <v>0.67082039324993736</v>
      </c>
      <c r="D23" s="14">
        <f t="shared" si="5"/>
        <v>1.1964860832322373</v>
      </c>
      <c r="E23" s="8">
        <f t="shared" si="5"/>
        <v>0.83350875346649034</v>
      </c>
      <c r="F23" s="8">
        <f t="shared" si="5"/>
        <v>0.22360679774997888</v>
      </c>
      <c r="G23" s="8">
        <f t="shared" si="5"/>
        <v>0.74515982037059503</v>
      </c>
      <c r="H23" s="8">
        <f t="shared" si="5"/>
        <v>0.64072327551718788</v>
      </c>
    </row>
    <row r="24" spans="1:22" x14ac:dyDescent="0.35">
      <c r="D24" s="9"/>
    </row>
    <row r="25" spans="1:22" ht="18" x14ac:dyDescent="0.35">
      <c r="D25" s="9"/>
      <c r="K25" s="40"/>
    </row>
    <row r="26" spans="1:22" x14ac:dyDescent="0.35">
      <c r="D26" s="9"/>
      <c r="K26" s="41"/>
    </row>
    <row r="27" spans="1:22" x14ac:dyDescent="0.35">
      <c r="D27" s="9"/>
    </row>
    <row r="28" spans="1:22" x14ac:dyDescent="0.35">
      <c r="D28" s="9"/>
    </row>
    <row r="29" spans="1:22" ht="15" x14ac:dyDescent="0.35">
      <c r="D29" s="9"/>
      <c r="K29" s="42" t="s">
        <v>86</v>
      </c>
      <c r="L29" s="43">
        <v>7591338</v>
      </c>
      <c r="M29" s="42" t="s">
        <v>87</v>
      </c>
      <c r="N29" s="43">
        <v>20</v>
      </c>
      <c r="O29" s="42" t="s">
        <v>88</v>
      </c>
      <c r="P29" s="43">
        <v>6</v>
      </c>
      <c r="Q29" s="42" t="s">
        <v>89</v>
      </c>
      <c r="R29" s="43">
        <v>20</v>
      </c>
      <c r="S29" s="42" t="s">
        <v>90</v>
      </c>
      <c r="T29" s="43">
        <v>0</v>
      </c>
      <c r="U29" s="42" t="s">
        <v>91</v>
      </c>
      <c r="V29" s="43" t="s">
        <v>186</v>
      </c>
    </row>
    <row r="30" spans="1:22" ht="18.5" thickBot="1" x14ac:dyDescent="0.4">
      <c r="D30" s="9"/>
      <c r="K30" s="40"/>
    </row>
    <row r="31" spans="1:22" ht="15" thickBot="1" x14ac:dyDescent="0.4">
      <c r="D31" s="9"/>
      <c r="K31" s="44" t="s">
        <v>93</v>
      </c>
      <c r="L31" s="44" t="s">
        <v>94</v>
      </c>
      <c r="M31" s="44" t="s">
        <v>95</v>
      </c>
      <c r="N31" s="44" t="s">
        <v>96</v>
      </c>
      <c r="O31" s="44" t="s">
        <v>97</v>
      </c>
      <c r="P31" s="44" t="s">
        <v>98</v>
      </c>
      <c r="Q31" s="44" t="s">
        <v>99</v>
      </c>
      <c r="R31" s="44" t="s">
        <v>100</v>
      </c>
    </row>
    <row r="32" spans="1:22" ht="15" thickBot="1" x14ac:dyDescent="0.4">
      <c r="D32" s="9"/>
      <c r="K32" s="44" t="s">
        <v>101</v>
      </c>
      <c r="L32" s="45">
        <v>19</v>
      </c>
      <c r="M32" s="45">
        <v>20</v>
      </c>
      <c r="N32" s="45">
        <v>16</v>
      </c>
      <c r="O32" s="45">
        <v>20</v>
      </c>
      <c r="P32" s="45">
        <v>20</v>
      </c>
      <c r="Q32" s="45">
        <v>20</v>
      </c>
      <c r="R32" s="45">
        <v>5</v>
      </c>
    </row>
    <row r="33" spans="4:18" ht="15" thickBot="1" x14ac:dyDescent="0.4">
      <c r="D33" s="9"/>
      <c r="K33" s="44" t="s">
        <v>102</v>
      </c>
      <c r="L33" s="45">
        <v>19</v>
      </c>
      <c r="M33" s="45">
        <v>18</v>
      </c>
      <c r="N33" s="45">
        <v>16</v>
      </c>
      <c r="O33" s="45">
        <v>1</v>
      </c>
      <c r="P33" s="45">
        <v>10</v>
      </c>
      <c r="Q33" s="45">
        <v>18</v>
      </c>
      <c r="R33" s="45">
        <v>6</v>
      </c>
    </row>
    <row r="34" spans="4:18" ht="15" thickBot="1" x14ac:dyDescent="0.4">
      <c r="D34" s="9"/>
      <c r="K34" s="44" t="s">
        <v>103</v>
      </c>
      <c r="L34" s="45">
        <v>16</v>
      </c>
      <c r="M34" s="45">
        <v>18</v>
      </c>
      <c r="N34" s="45">
        <v>16</v>
      </c>
      <c r="O34" s="45">
        <v>1</v>
      </c>
      <c r="P34" s="45">
        <v>10</v>
      </c>
      <c r="Q34" s="45">
        <v>18</v>
      </c>
      <c r="R34" s="45">
        <v>6</v>
      </c>
    </row>
    <row r="35" spans="4:18" ht="15" thickBot="1" x14ac:dyDescent="0.4">
      <c r="D35" s="9"/>
      <c r="K35" s="44" t="s">
        <v>104</v>
      </c>
      <c r="L35" s="45">
        <v>16</v>
      </c>
      <c r="M35" s="45">
        <v>14</v>
      </c>
      <c r="N35" s="45">
        <v>16</v>
      </c>
      <c r="O35" s="45">
        <v>1</v>
      </c>
      <c r="P35" s="45">
        <v>10</v>
      </c>
      <c r="Q35" s="45">
        <v>3</v>
      </c>
      <c r="R35" s="45">
        <v>6</v>
      </c>
    </row>
    <row r="36" spans="4:18" ht="15" thickBot="1" x14ac:dyDescent="0.4">
      <c r="K36" s="44" t="s">
        <v>105</v>
      </c>
      <c r="L36" s="45">
        <v>16</v>
      </c>
      <c r="M36" s="45">
        <v>14</v>
      </c>
      <c r="N36" s="45">
        <v>16</v>
      </c>
      <c r="O36" s="45">
        <v>1</v>
      </c>
      <c r="P36" s="45">
        <v>10</v>
      </c>
      <c r="Q36" s="45">
        <v>3</v>
      </c>
      <c r="R36" s="45">
        <v>6</v>
      </c>
    </row>
    <row r="37" spans="4:18" ht="15" thickBot="1" x14ac:dyDescent="0.4">
      <c r="K37" s="44" t="s">
        <v>106</v>
      </c>
      <c r="L37" s="45">
        <v>1</v>
      </c>
      <c r="M37" s="45">
        <v>14</v>
      </c>
      <c r="N37" s="45">
        <v>10</v>
      </c>
      <c r="O37" s="45">
        <v>1</v>
      </c>
      <c r="P37" s="45">
        <v>10</v>
      </c>
      <c r="Q37" s="45">
        <v>3</v>
      </c>
      <c r="R37" s="45">
        <v>6</v>
      </c>
    </row>
    <row r="38" spans="4:18" ht="15" thickBot="1" x14ac:dyDescent="0.4">
      <c r="K38" s="44" t="s">
        <v>107</v>
      </c>
      <c r="L38" s="45">
        <v>1</v>
      </c>
      <c r="M38" s="45">
        <v>14</v>
      </c>
      <c r="N38" s="45">
        <v>10</v>
      </c>
      <c r="O38" s="45">
        <v>1</v>
      </c>
      <c r="P38" s="45">
        <v>10</v>
      </c>
      <c r="Q38" s="45">
        <v>3</v>
      </c>
      <c r="R38" s="45">
        <v>6</v>
      </c>
    </row>
    <row r="39" spans="4:18" ht="15" thickBot="1" x14ac:dyDescent="0.4">
      <c r="K39" s="44" t="s">
        <v>108</v>
      </c>
      <c r="L39" s="45">
        <v>1</v>
      </c>
      <c r="M39" s="45">
        <v>8</v>
      </c>
      <c r="N39" s="45">
        <v>10</v>
      </c>
      <c r="O39" s="45">
        <v>1</v>
      </c>
      <c r="P39" s="45">
        <v>10</v>
      </c>
      <c r="Q39" s="45">
        <v>3</v>
      </c>
      <c r="R39" s="45">
        <v>7</v>
      </c>
    </row>
    <row r="40" spans="4:18" ht="15" thickBot="1" x14ac:dyDescent="0.4">
      <c r="K40" s="44" t="s">
        <v>109</v>
      </c>
      <c r="L40" s="45">
        <v>1</v>
      </c>
      <c r="M40" s="45">
        <v>8</v>
      </c>
      <c r="N40" s="45">
        <v>10</v>
      </c>
      <c r="O40" s="45">
        <v>1</v>
      </c>
      <c r="P40" s="45">
        <v>10</v>
      </c>
      <c r="Q40" s="45">
        <v>3</v>
      </c>
      <c r="R40" s="45">
        <v>7</v>
      </c>
    </row>
    <row r="41" spans="4:18" ht="15" thickBot="1" x14ac:dyDescent="0.4">
      <c r="K41" s="44" t="s">
        <v>110</v>
      </c>
      <c r="L41" s="45">
        <v>1</v>
      </c>
      <c r="M41" s="45">
        <v>8</v>
      </c>
      <c r="N41" s="45">
        <v>10</v>
      </c>
      <c r="O41" s="45">
        <v>1</v>
      </c>
      <c r="P41" s="45">
        <v>10</v>
      </c>
      <c r="Q41" s="45">
        <v>3</v>
      </c>
      <c r="R41" s="45">
        <v>7</v>
      </c>
    </row>
    <row r="42" spans="4:18" ht="15" thickBot="1" x14ac:dyDescent="0.4">
      <c r="K42" s="44" t="s">
        <v>111</v>
      </c>
      <c r="L42" s="45">
        <v>1</v>
      </c>
      <c r="M42" s="45">
        <v>8</v>
      </c>
      <c r="N42" s="45">
        <v>10</v>
      </c>
      <c r="O42" s="45">
        <v>1</v>
      </c>
      <c r="P42" s="45">
        <v>10</v>
      </c>
      <c r="Q42" s="45">
        <v>3</v>
      </c>
      <c r="R42" s="45">
        <v>7</v>
      </c>
    </row>
    <row r="43" spans="4:18" ht="15" thickBot="1" x14ac:dyDescent="0.4">
      <c r="K43" s="44" t="s">
        <v>112</v>
      </c>
      <c r="L43" s="45">
        <v>1</v>
      </c>
      <c r="M43" s="45">
        <v>8</v>
      </c>
      <c r="N43" s="45">
        <v>1</v>
      </c>
      <c r="O43" s="45">
        <v>1</v>
      </c>
      <c r="P43" s="45">
        <v>1</v>
      </c>
      <c r="Q43" s="45">
        <v>3</v>
      </c>
      <c r="R43" s="45">
        <v>7</v>
      </c>
    </row>
    <row r="44" spans="4:18" ht="15" thickBot="1" x14ac:dyDescent="0.4">
      <c r="K44" s="44" t="s">
        <v>113</v>
      </c>
      <c r="L44" s="45">
        <v>1</v>
      </c>
      <c r="M44" s="45">
        <v>8</v>
      </c>
      <c r="N44" s="45">
        <v>1</v>
      </c>
      <c r="O44" s="45">
        <v>1</v>
      </c>
      <c r="P44" s="45">
        <v>1</v>
      </c>
      <c r="Q44" s="45">
        <v>3</v>
      </c>
      <c r="R44" s="45">
        <v>7</v>
      </c>
    </row>
    <row r="45" spans="4:18" ht="15" thickBot="1" x14ac:dyDescent="0.4">
      <c r="K45" s="44" t="s">
        <v>114</v>
      </c>
      <c r="L45" s="45">
        <v>1</v>
      </c>
      <c r="M45" s="45">
        <v>1</v>
      </c>
      <c r="N45" s="45">
        <v>1</v>
      </c>
      <c r="O45" s="45">
        <v>1</v>
      </c>
      <c r="P45" s="45">
        <v>1</v>
      </c>
      <c r="Q45" s="45">
        <v>3</v>
      </c>
      <c r="R45" s="45">
        <v>8</v>
      </c>
    </row>
    <row r="46" spans="4:18" ht="15" thickBot="1" x14ac:dyDescent="0.4">
      <c r="K46" s="44" t="s">
        <v>115</v>
      </c>
      <c r="L46" s="45">
        <v>1</v>
      </c>
      <c r="M46" s="45">
        <v>1</v>
      </c>
      <c r="N46" s="45">
        <v>1</v>
      </c>
      <c r="O46" s="45">
        <v>1</v>
      </c>
      <c r="P46" s="45">
        <v>1</v>
      </c>
      <c r="Q46" s="45">
        <v>3</v>
      </c>
      <c r="R46" s="45">
        <v>8</v>
      </c>
    </row>
    <row r="47" spans="4:18" ht="15" thickBot="1" x14ac:dyDescent="0.4">
      <c r="K47" s="44" t="s">
        <v>116</v>
      </c>
      <c r="L47" s="45">
        <v>1</v>
      </c>
      <c r="M47" s="45">
        <v>1</v>
      </c>
      <c r="N47" s="45">
        <v>1</v>
      </c>
      <c r="O47" s="45">
        <v>1</v>
      </c>
      <c r="P47" s="45">
        <v>1</v>
      </c>
      <c r="Q47" s="45">
        <v>3</v>
      </c>
      <c r="R47" s="45">
        <v>8</v>
      </c>
    </row>
    <row r="48" spans="4:18" ht="15" thickBot="1" x14ac:dyDescent="0.4">
      <c r="K48" s="44" t="s">
        <v>117</v>
      </c>
      <c r="L48" s="45">
        <v>1</v>
      </c>
      <c r="M48" s="45">
        <v>1</v>
      </c>
      <c r="N48" s="45">
        <v>1</v>
      </c>
      <c r="O48" s="45">
        <v>1</v>
      </c>
      <c r="P48" s="45">
        <v>1</v>
      </c>
      <c r="Q48" s="45">
        <v>3</v>
      </c>
      <c r="R48" s="45">
        <v>8</v>
      </c>
    </row>
    <row r="49" spans="11:18" ht="15" thickBot="1" x14ac:dyDescent="0.4">
      <c r="K49" s="44" t="s">
        <v>118</v>
      </c>
      <c r="L49" s="45">
        <v>1</v>
      </c>
      <c r="M49" s="45">
        <v>1</v>
      </c>
      <c r="N49" s="45">
        <v>1</v>
      </c>
      <c r="O49" s="45">
        <v>1</v>
      </c>
      <c r="P49" s="45">
        <v>1</v>
      </c>
      <c r="Q49" s="45">
        <v>3</v>
      </c>
      <c r="R49" s="45">
        <v>8</v>
      </c>
    </row>
    <row r="50" spans="11:18" ht="15" thickBot="1" x14ac:dyDescent="0.4">
      <c r="K50" s="44" t="s">
        <v>119</v>
      </c>
      <c r="L50" s="45">
        <v>1</v>
      </c>
      <c r="M50" s="45">
        <v>1</v>
      </c>
      <c r="N50" s="45">
        <v>1</v>
      </c>
      <c r="O50" s="45">
        <v>1</v>
      </c>
      <c r="P50" s="45">
        <v>1</v>
      </c>
      <c r="Q50" s="45">
        <v>1</v>
      </c>
      <c r="R50" s="45">
        <v>9</v>
      </c>
    </row>
    <row r="51" spans="11:18" ht="15" thickBot="1" x14ac:dyDescent="0.4">
      <c r="K51" s="44" t="s">
        <v>120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9</v>
      </c>
    </row>
    <row r="52" spans="11:18" ht="18.5" thickBot="1" x14ac:dyDescent="0.4">
      <c r="K52" s="40"/>
    </row>
    <row r="53" spans="11:18" ht="15" thickBot="1" x14ac:dyDescent="0.4">
      <c r="K53" s="44" t="s">
        <v>121</v>
      </c>
      <c r="L53" s="44" t="s">
        <v>94</v>
      </c>
      <c r="M53" s="44" t="s">
        <v>95</v>
      </c>
      <c r="N53" s="44" t="s">
        <v>96</v>
      </c>
      <c r="O53" s="44" t="s">
        <v>97</v>
      </c>
      <c r="P53" s="44" t="s">
        <v>98</v>
      </c>
      <c r="Q53" s="44" t="s">
        <v>99</v>
      </c>
    </row>
    <row r="54" spans="11:18" ht="15" thickBot="1" x14ac:dyDescent="0.4">
      <c r="K54" s="44" t="s">
        <v>122</v>
      </c>
      <c r="L54" s="45" t="s">
        <v>123</v>
      </c>
      <c r="M54" s="45" t="s">
        <v>187</v>
      </c>
      <c r="N54" s="45" t="s">
        <v>123</v>
      </c>
      <c r="O54" s="45" t="s">
        <v>123</v>
      </c>
      <c r="P54" s="45" t="s">
        <v>123</v>
      </c>
      <c r="Q54" s="45" t="s">
        <v>125</v>
      </c>
    </row>
    <row r="55" spans="11:18" ht="15" thickBot="1" x14ac:dyDescent="0.4">
      <c r="K55" s="44" t="s">
        <v>126</v>
      </c>
      <c r="L55" s="45" t="s">
        <v>123</v>
      </c>
      <c r="M55" s="45" t="s">
        <v>124</v>
      </c>
      <c r="N55" s="45" t="s">
        <v>123</v>
      </c>
      <c r="O55" s="45" t="s">
        <v>123</v>
      </c>
      <c r="P55" s="45" t="s">
        <v>123</v>
      </c>
      <c r="Q55" s="45" t="s">
        <v>123</v>
      </c>
    </row>
    <row r="56" spans="11:18" ht="15" thickBot="1" x14ac:dyDescent="0.4">
      <c r="K56" s="44" t="s">
        <v>127</v>
      </c>
      <c r="L56" s="45" t="s">
        <v>123</v>
      </c>
      <c r="M56" s="45" t="s">
        <v>124</v>
      </c>
      <c r="N56" s="45" t="s">
        <v>123</v>
      </c>
      <c r="O56" s="45" t="s">
        <v>123</v>
      </c>
      <c r="P56" s="45" t="s">
        <v>123</v>
      </c>
      <c r="Q56" s="45" t="s">
        <v>123</v>
      </c>
    </row>
    <row r="57" spans="11:18" ht="15" thickBot="1" x14ac:dyDescent="0.4">
      <c r="K57" s="44" t="s">
        <v>128</v>
      </c>
      <c r="L57" s="45" t="s">
        <v>123</v>
      </c>
      <c r="M57" s="45" t="s">
        <v>124</v>
      </c>
      <c r="N57" s="45" t="s">
        <v>123</v>
      </c>
      <c r="O57" s="45" t="s">
        <v>123</v>
      </c>
      <c r="P57" s="45" t="s">
        <v>123</v>
      </c>
      <c r="Q57" s="45" t="s">
        <v>123</v>
      </c>
    </row>
    <row r="58" spans="11:18" ht="15" thickBot="1" x14ac:dyDescent="0.4">
      <c r="K58" s="44" t="s">
        <v>129</v>
      </c>
      <c r="L58" s="45" t="s">
        <v>123</v>
      </c>
      <c r="M58" s="45" t="s">
        <v>124</v>
      </c>
      <c r="N58" s="45" t="s">
        <v>123</v>
      </c>
      <c r="O58" s="45" t="s">
        <v>123</v>
      </c>
      <c r="P58" s="45" t="s">
        <v>123</v>
      </c>
      <c r="Q58" s="45" t="s">
        <v>123</v>
      </c>
    </row>
    <row r="59" spans="11:18" ht="15" thickBot="1" x14ac:dyDescent="0.4">
      <c r="K59" s="44" t="s">
        <v>130</v>
      </c>
      <c r="L59" s="45" t="s">
        <v>123</v>
      </c>
      <c r="M59" s="45" t="s">
        <v>124</v>
      </c>
      <c r="N59" s="45" t="s">
        <v>123</v>
      </c>
      <c r="O59" s="45" t="s">
        <v>123</v>
      </c>
      <c r="P59" s="45" t="s">
        <v>123</v>
      </c>
      <c r="Q59" s="45" t="s">
        <v>123</v>
      </c>
    </row>
    <row r="60" spans="11:18" ht="15" thickBot="1" x14ac:dyDescent="0.4">
      <c r="K60" s="44" t="s">
        <v>131</v>
      </c>
      <c r="L60" s="45" t="s">
        <v>123</v>
      </c>
      <c r="M60" s="45" t="s">
        <v>124</v>
      </c>
      <c r="N60" s="45" t="s">
        <v>123</v>
      </c>
      <c r="O60" s="45" t="s">
        <v>123</v>
      </c>
      <c r="P60" s="45" t="s">
        <v>123</v>
      </c>
      <c r="Q60" s="45" t="s">
        <v>123</v>
      </c>
    </row>
    <row r="61" spans="11:18" ht="15" thickBot="1" x14ac:dyDescent="0.4">
      <c r="K61" s="44" t="s">
        <v>132</v>
      </c>
      <c r="L61" s="45" t="s">
        <v>123</v>
      </c>
      <c r="M61" s="45" t="s">
        <v>124</v>
      </c>
      <c r="N61" s="45" t="s">
        <v>123</v>
      </c>
      <c r="O61" s="45" t="s">
        <v>123</v>
      </c>
      <c r="P61" s="45" t="s">
        <v>123</v>
      </c>
      <c r="Q61" s="45" t="s">
        <v>123</v>
      </c>
    </row>
    <row r="62" spans="11:18" ht="15" thickBot="1" x14ac:dyDescent="0.4">
      <c r="K62" s="44" t="s">
        <v>133</v>
      </c>
      <c r="L62" s="45" t="s">
        <v>123</v>
      </c>
      <c r="M62" s="45" t="s">
        <v>139</v>
      </c>
      <c r="N62" s="45" t="s">
        <v>123</v>
      </c>
      <c r="O62" s="45" t="s">
        <v>123</v>
      </c>
      <c r="P62" s="45" t="s">
        <v>123</v>
      </c>
      <c r="Q62" s="45" t="s">
        <v>123</v>
      </c>
    </row>
    <row r="63" spans="11:18" ht="15" thickBot="1" x14ac:dyDescent="0.4">
      <c r="K63" s="44" t="s">
        <v>134</v>
      </c>
      <c r="L63" s="45" t="s">
        <v>123</v>
      </c>
      <c r="M63" s="45" t="s">
        <v>139</v>
      </c>
      <c r="N63" s="45" t="s">
        <v>123</v>
      </c>
      <c r="O63" s="45" t="s">
        <v>123</v>
      </c>
      <c r="P63" s="45" t="s">
        <v>123</v>
      </c>
      <c r="Q63" s="45" t="s">
        <v>123</v>
      </c>
    </row>
    <row r="64" spans="11:18" ht="15" thickBot="1" x14ac:dyDescent="0.4">
      <c r="K64" s="44" t="s">
        <v>135</v>
      </c>
      <c r="L64" s="45" t="s">
        <v>123</v>
      </c>
      <c r="M64" s="45" t="s">
        <v>139</v>
      </c>
      <c r="N64" s="45" t="s">
        <v>123</v>
      </c>
      <c r="O64" s="45" t="s">
        <v>123</v>
      </c>
      <c r="P64" s="45" t="s">
        <v>123</v>
      </c>
      <c r="Q64" s="45" t="s">
        <v>123</v>
      </c>
    </row>
    <row r="65" spans="11:17" ht="15" thickBot="1" x14ac:dyDescent="0.4">
      <c r="K65" s="44" t="s">
        <v>136</v>
      </c>
      <c r="L65" s="45" t="s">
        <v>123</v>
      </c>
      <c r="M65" s="45" t="s">
        <v>139</v>
      </c>
      <c r="N65" s="45" t="s">
        <v>123</v>
      </c>
      <c r="O65" s="45" t="s">
        <v>123</v>
      </c>
      <c r="P65" s="45" t="s">
        <v>123</v>
      </c>
      <c r="Q65" s="45" t="s">
        <v>123</v>
      </c>
    </row>
    <row r="66" spans="11:17" ht="15" thickBot="1" x14ac:dyDescent="0.4">
      <c r="K66" s="44" t="s">
        <v>137</v>
      </c>
      <c r="L66" s="45" t="s">
        <v>123</v>
      </c>
      <c r="M66" s="45" t="s">
        <v>139</v>
      </c>
      <c r="N66" s="45" t="s">
        <v>123</v>
      </c>
      <c r="O66" s="45" t="s">
        <v>123</v>
      </c>
      <c r="P66" s="45" t="s">
        <v>123</v>
      </c>
      <c r="Q66" s="45" t="s">
        <v>123</v>
      </c>
    </row>
    <row r="67" spans="11:17" ht="15" thickBot="1" x14ac:dyDescent="0.4">
      <c r="K67" s="44" t="s">
        <v>138</v>
      </c>
      <c r="L67" s="45" t="s">
        <v>123</v>
      </c>
      <c r="M67" s="45" t="s">
        <v>139</v>
      </c>
      <c r="N67" s="45" t="s">
        <v>123</v>
      </c>
      <c r="O67" s="45" t="s">
        <v>123</v>
      </c>
      <c r="P67" s="45" t="s">
        <v>123</v>
      </c>
      <c r="Q67" s="45" t="s">
        <v>123</v>
      </c>
    </row>
    <row r="68" spans="11:17" ht="15" thickBot="1" x14ac:dyDescent="0.4">
      <c r="K68" s="44" t="s">
        <v>140</v>
      </c>
      <c r="L68" s="45" t="s">
        <v>123</v>
      </c>
      <c r="M68" s="45" t="s">
        <v>139</v>
      </c>
      <c r="N68" s="45" t="s">
        <v>123</v>
      </c>
      <c r="O68" s="45" t="s">
        <v>123</v>
      </c>
      <c r="P68" s="45" t="s">
        <v>123</v>
      </c>
      <c r="Q68" s="45" t="s">
        <v>123</v>
      </c>
    </row>
    <row r="69" spans="11:17" ht="15" thickBot="1" x14ac:dyDescent="0.4">
      <c r="K69" s="44" t="s">
        <v>141</v>
      </c>
      <c r="L69" s="45" t="s">
        <v>123</v>
      </c>
      <c r="M69" s="45" t="s">
        <v>139</v>
      </c>
      <c r="N69" s="45" t="s">
        <v>123</v>
      </c>
      <c r="O69" s="45" t="s">
        <v>123</v>
      </c>
      <c r="P69" s="45" t="s">
        <v>123</v>
      </c>
      <c r="Q69" s="45" t="s">
        <v>123</v>
      </c>
    </row>
    <row r="70" spans="11:17" ht="15" thickBot="1" x14ac:dyDescent="0.4">
      <c r="K70" s="44" t="s">
        <v>142</v>
      </c>
      <c r="L70" s="45" t="s">
        <v>123</v>
      </c>
      <c r="M70" s="45" t="s">
        <v>139</v>
      </c>
      <c r="N70" s="45" t="s">
        <v>123</v>
      </c>
      <c r="O70" s="45" t="s">
        <v>123</v>
      </c>
      <c r="P70" s="45" t="s">
        <v>123</v>
      </c>
      <c r="Q70" s="45" t="s">
        <v>123</v>
      </c>
    </row>
    <row r="71" spans="11:17" ht="15" thickBot="1" x14ac:dyDescent="0.4">
      <c r="K71" s="44" t="s">
        <v>143</v>
      </c>
      <c r="L71" s="45" t="s">
        <v>123</v>
      </c>
      <c r="M71" s="45" t="s">
        <v>139</v>
      </c>
      <c r="N71" s="45" t="s">
        <v>123</v>
      </c>
      <c r="O71" s="45" t="s">
        <v>123</v>
      </c>
      <c r="P71" s="45" t="s">
        <v>123</v>
      </c>
      <c r="Q71" s="45" t="s">
        <v>123</v>
      </c>
    </row>
    <row r="72" spans="11:17" ht="15" thickBot="1" x14ac:dyDescent="0.4">
      <c r="K72" s="44" t="s">
        <v>144</v>
      </c>
      <c r="L72" s="45" t="s">
        <v>123</v>
      </c>
      <c r="M72" s="45" t="s">
        <v>168</v>
      </c>
      <c r="N72" s="45" t="s">
        <v>123</v>
      </c>
      <c r="O72" s="45" t="s">
        <v>123</v>
      </c>
      <c r="P72" s="45" t="s">
        <v>123</v>
      </c>
      <c r="Q72" s="45" t="s">
        <v>123</v>
      </c>
    </row>
    <row r="73" spans="11:17" ht="15" thickBot="1" x14ac:dyDescent="0.4">
      <c r="K73" s="44" t="s">
        <v>145</v>
      </c>
      <c r="L73" s="45" t="s">
        <v>123</v>
      </c>
      <c r="M73" s="45" t="s">
        <v>168</v>
      </c>
      <c r="N73" s="45" t="s">
        <v>123</v>
      </c>
      <c r="O73" s="45" t="s">
        <v>123</v>
      </c>
      <c r="P73" s="45" t="s">
        <v>123</v>
      </c>
      <c r="Q73" s="45" t="s">
        <v>123</v>
      </c>
    </row>
    <row r="74" spans="11:17" ht="18.5" thickBot="1" x14ac:dyDescent="0.4">
      <c r="K74" s="40"/>
    </row>
    <row r="75" spans="11:17" ht="15" thickBot="1" x14ac:dyDescent="0.4">
      <c r="K75" s="44" t="s">
        <v>146</v>
      </c>
      <c r="L75" s="44" t="s">
        <v>94</v>
      </c>
      <c r="M75" s="44" t="s">
        <v>95</v>
      </c>
      <c r="N75" s="44" t="s">
        <v>96</v>
      </c>
      <c r="O75" s="44" t="s">
        <v>97</v>
      </c>
      <c r="P75" s="44" t="s">
        <v>98</v>
      </c>
      <c r="Q75" s="44" t="s">
        <v>99</v>
      </c>
    </row>
    <row r="76" spans="11:17" ht="15" thickBot="1" x14ac:dyDescent="0.4">
      <c r="K76" s="44" t="s">
        <v>122</v>
      </c>
      <c r="L76" s="45">
        <v>0</v>
      </c>
      <c r="M76" s="45">
        <v>8</v>
      </c>
      <c r="N76" s="45">
        <v>0</v>
      </c>
      <c r="O76" s="45">
        <v>0</v>
      </c>
      <c r="P76" s="45">
        <v>0</v>
      </c>
      <c r="Q76" s="45">
        <v>1</v>
      </c>
    </row>
    <row r="77" spans="11:17" ht="15" thickBot="1" x14ac:dyDescent="0.4">
      <c r="K77" s="44" t="s">
        <v>126</v>
      </c>
      <c r="L77" s="45">
        <v>0</v>
      </c>
      <c r="M77" s="45">
        <v>7</v>
      </c>
      <c r="N77" s="45">
        <v>0</v>
      </c>
      <c r="O77" s="45">
        <v>0</v>
      </c>
      <c r="P77" s="45">
        <v>0</v>
      </c>
      <c r="Q77" s="45">
        <v>0</v>
      </c>
    </row>
    <row r="78" spans="11:17" ht="15" thickBot="1" x14ac:dyDescent="0.4">
      <c r="K78" s="44" t="s">
        <v>127</v>
      </c>
      <c r="L78" s="45">
        <v>0</v>
      </c>
      <c r="M78" s="45">
        <v>7</v>
      </c>
      <c r="N78" s="45">
        <v>0</v>
      </c>
      <c r="O78" s="45">
        <v>0</v>
      </c>
      <c r="P78" s="45">
        <v>0</v>
      </c>
      <c r="Q78" s="45">
        <v>0</v>
      </c>
    </row>
    <row r="79" spans="11:17" ht="15" thickBot="1" x14ac:dyDescent="0.4">
      <c r="K79" s="44" t="s">
        <v>128</v>
      </c>
      <c r="L79" s="45">
        <v>0</v>
      </c>
      <c r="M79" s="45">
        <v>7</v>
      </c>
      <c r="N79" s="45">
        <v>0</v>
      </c>
      <c r="O79" s="45">
        <v>0</v>
      </c>
      <c r="P79" s="45">
        <v>0</v>
      </c>
      <c r="Q79" s="45">
        <v>0</v>
      </c>
    </row>
    <row r="80" spans="11:17" ht="15" thickBot="1" x14ac:dyDescent="0.4">
      <c r="K80" s="44" t="s">
        <v>129</v>
      </c>
      <c r="L80" s="45">
        <v>0</v>
      </c>
      <c r="M80" s="45">
        <v>7</v>
      </c>
      <c r="N80" s="45">
        <v>0</v>
      </c>
      <c r="O80" s="45">
        <v>0</v>
      </c>
      <c r="P80" s="45">
        <v>0</v>
      </c>
      <c r="Q80" s="45">
        <v>0</v>
      </c>
    </row>
    <row r="81" spans="11:17" ht="15" thickBot="1" x14ac:dyDescent="0.4">
      <c r="K81" s="44" t="s">
        <v>130</v>
      </c>
      <c r="L81" s="45">
        <v>0</v>
      </c>
      <c r="M81" s="45">
        <v>7</v>
      </c>
      <c r="N81" s="45">
        <v>0</v>
      </c>
      <c r="O81" s="45">
        <v>0</v>
      </c>
      <c r="P81" s="45">
        <v>0</v>
      </c>
      <c r="Q81" s="45">
        <v>0</v>
      </c>
    </row>
    <row r="82" spans="11:17" ht="15" thickBot="1" x14ac:dyDescent="0.4">
      <c r="K82" s="44" t="s">
        <v>131</v>
      </c>
      <c r="L82" s="45">
        <v>0</v>
      </c>
      <c r="M82" s="45">
        <v>7</v>
      </c>
      <c r="N82" s="45">
        <v>0</v>
      </c>
      <c r="O82" s="45">
        <v>0</v>
      </c>
      <c r="P82" s="45">
        <v>0</v>
      </c>
      <c r="Q82" s="45">
        <v>0</v>
      </c>
    </row>
    <row r="83" spans="11:17" ht="15" thickBot="1" x14ac:dyDescent="0.4">
      <c r="K83" s="44" t="s">
        <v>132</v>
      </c>
      <c r="L83" s="45">
        <v>0</v>
      </c>
      <c r="M83" s="45">
        <v>7</v>
      </c>
      <c r="N83" s="45">
        <v>0</v>
      </c>
      <c r="O83" s="45">
        <v>0</v>
      </c>
      <c r="P83" s="45">
        <v>0</v>
      </c>
      <c r="Q83" s="45">
        <v>0</v>
      </c>
    </row>
    <row r="84" spans="11:17" ht="15" thickBot="1" x14ac:dyDescent="0.4">
      <c r="K84" s="44" t="s">
        <v>133</v>
      </c>
      <c r="L84" s="45">
        <v>0</v>
      </c>
      <c r="M84" s="45">
        <v>6</v>
      </c>
      <c r="N84" s="45">
        <v>0</v>
      </c>
      <c r="O84" s="45">
        <v>0</v>
      </c>
      <c r="P84" s="45">
        <v>0</v>
      </c>
      <c r="Q84" s="45">
        <v>0</v>
      </c>
    </row>
    <row r="85" spans="11:17" ht="15" thickBot="1" x14ac:dyDescent="0.4">
      <c r="K85" s="44" t="s">
        <v>134</v>
      </c>
      <c r="L85" s="45">
        <v>0</v>
      </c>
      <c r="M85" s="45">
        <v>6</v>
      </c>
      <c r="N85" s="45">
        <v>0</v>
      </c>
      <c r="O85" s="45">
        <v>0</v>
      </c>
      <c r="P85" s="45">
        <v>0</v>
      </c>
      <c r="Q85" s="45">
        <v>0</v>
      </c>
    </row>
    <row r="86" spans="11:17" ht="15" thickBot="1" x14ac:dyDescent="0.4">
      <c r="K86" s="44" t="s">
        <v>135</v>
      </c>
      <c r="L86" s="45">
        <v>0</v>
      </c>
      <c r="M86" s="45">
        <v>6</v>
      </c>
      <c r="N86" s="45">
        <v>0</v>
      </c>
      <c r="O86" s="45">
        <v>0</v>
      </c>
      <c r="P86" s="45">
        <v>0</v>
      </c>
      <c r="Q86" s="45">
        <v>0</v>
      </c>
    </row>
    <row r="87" spans="11:17" ht="15" thickBot="1" x14ac:dyDescent="0.4">
      <c r="K87" s="44" t="s">
        <v>136</v>
      </c>
      <c r="L87" s="45">
        <v>0</v>
      </c>
      <c r="M87" s="45">
        <v>6</v>
      </c>
      <c r="N87" s="45">
        <v>0</v>
      </c>
      <c r="O87" s="45">
        <v>0</v>
      </c>
      <c r="P87" s="45">
        <v>0</v>
      </c>
      <c r="Q87" s="45">
        <v>0</v>
      </c>
    </row>
    <row r="88" spans="11:17" ht="15" thickBot="1" x14ac:dyDescent="0.4">
      <c r="K88" s="44" t="s">
        <v>137</v>
      </c>
      <c r="L88" s="45">
        <v>0</v>
      </c>
      <c r="M88" s="45">
        <v>6</v>
      </c>
      <c r="N88" s="45">
        <v>0</v>
      </c>
      <c r="O88" s="45">
        <v>0</v>
      </c>
      <c r="P88" s="45">
        <v>0</v>
      </c>
      <c r="Q88" s="45">
        <v>0</v>
      </c>
    </row>
    <row r="89" spans="11:17" ht="15" thickBot="1" x14ac:dyDescent="0.4">
      <c r="K89" s="44" t="s">
        <v>138</v>
      </c>
      <c r="L89" s="45">
        <v>0</v>
      </c>
      <c r="M89" s="45">
        <v>6</v>
      </c>
      <c r="N89" s="45">
        <v>0</v>
      </c>
      <c r="O89" s="45">
        <v>0</v>
      </c>
      <c r="P89" s="45">
        <v>0</v>
      </c>
      <c r="Q89" s="45">
        <v>0</v>
      </c>
    </row>
    <row r="90" spans="11:17" ht="15" thickBot="1" x14ac:dyDescent="0.4">
      <c r="K90" s="44" t="s">
        <v>140</v>
      </c>
      <c r="L90" s="45">
        <v>0</v>
      </c>
      <c r="M90" s="45">
        <v>6</v>
      </c>
      <c r="N90" s="45">
        <v>0</v>
      </c>
      <c r="O90" s="45">
        <v>0</v>
      </c>
      <c r="P90" s="45">
        <v>0</v>
      </c>
      <c r="Q90" s="45">
        <v>0</v>
      </c>
    </row>
    <row r="91" spans="11:17" ht="15" thickBot="1" x14ac:dyDescent="0.4">
      <c r="K91" s="44" t="s">
        <v>141</v>
      </c>
      <c r="L91" s="45">
        <v>0</v>
      </c>
      <c r="M91" s="45">
        <v>6</v>
      </c>
      <c r="N91" s="45">
        <v>0</v>
      </c>
      <c r="O91" s="45">
        <v>0</v>
      </c>
      <c r="P91" s="45">
        <v>0</v>
      </c>
      <c r="Q91" s="45">
        <v>0</v>
      </c>
    </row>
    <row r="92" spans="11:17" ht="15" thickBot="1" x14ac:dyDescent="0.4">
      <c r="K92" s="44" t="s">
        <v>142</v>
      </c>
      <c r="L92" s="45">
        <v>0</v>
      </c>
      <c r="M92" s="45">
        <v>6</v>
      </c>
      <c r="N92" s="45">
        <v>0</v>
      </c>
      <c r="O92" s="45">
        <v>0</v>
      </c>
      <c r="P92" s="45">
        <v>0</v>
      </c>
      <c r="Q92" s="45">
        <v>0</v>
      </c>
    </row>
    <row r="93" spans="11:17" ht="15" thickBot="1" x14ac:dyDescent="0.4">
      <c r="K93" s="44" t="s">
        <v>143</v>
      </c>
      <c r="L93" s="45">
        <v>0</v>
      </c>
      <c r="M93" s="45">
        <v>6</v>
      </c>
      <c r="N93" s="45">
        <v>0</v>
      </c>
      <c r="O93" s="45">
        <v>0</v>
      </c>
      <c r="P93" s="45">
        <v>0</v>
      </c>
      <c r="Q93" s="45">
        <v>0</v>
      </c>
    </row>
    <row r="94" spans="11:17" ht="15" thickBot="1" x14ac:dyDescent="0.4">
      <c r="K94" s="44" t="s">
        <v>144</v>
      </c>
      <c r="L94" s="45">
        <v>0</v>
      </c>
      <c r="M94" s="45">
        <v>5</v>
      </c>
      <c r="N94" s="45">
        <v>0</v>
      </c>
      <c r="O94" s="45">
        <v>0</v>
      </c>
      <c r="P94" s="45">
        <v>0</v>
      </c>
      <c r="Q94" s="45">
        <v>0</v>
      </c>
    </row>
    <row r="95" spans="11:17" ht="15" thickBot="1" x14ac:dyDescent="0.4">
      <c r="K95" s="44" t="s">
        <v>145</v>
      </c>
      <c r="L95" s="45">
        <v>0</v>
      </c>
      <c r="M95" s="45">
        <v>5</v>
      </c>
      <c r="N95" s="45">
        <v>0</v>
      </c>
      <c r="O95" s="45">
        <v>0</v>
      </c>
      <c r="P95" s="45">
        <v>0</v>
      </c>
      <c r="Q95" s="45">
        <v>0</v>
      </c>
    </row>
    <row r="96" spans="11:17" ht="18.5" thickBot="1" x14ac:dyDescent="0.4">
      <c r="K96" s="40"/>
    </row>
    <row r="97" spans="11:21" ht="15" thickBot="1" x14ac:dyDescent="0.4">
      <c r="K97" s="44" t="s">
        <v>147</v>
      </c>
      <c r="L97" s="44" t="s">
        <v>94</v>
      </c>
      <c r="M97" s="44" t="s">
        <v>95</v>
      </c>
      <c r="N97" s="44" t="s">
        <v>96</v>
      </c>
      <c r="O97" s="44" t="s">
        <v>97</v>
      </c>
      <c r="P97" s="44" t="s">
        <v>98</v>
      </c>
      <c r="Q97" s="44" t="s">
        <v>99</v>
      </c>
      <c r="R97" s="44" t="s">
        <v>148</v>
      </c>
      <c r="S97" s="44" t="s">
        <v>149</v>
      </c>
      <c r="T97" s="44" t="s">
        <v>150</v>
      </c>
      <c r="U97" s="44" t="s">
        <v>151</v>
      </c>
    </row>
    <row r="98" spans="11:21" ht="15" thickBot="1" x14ac:dyDescent="0.4">
      <c r="K98" s="44" t="s">
        <v>101</v>
      </c>
      <c r="L98" s="45">
        <v>0</v>
      </c>
      <c r="M98" s="45">
        <v>5</v>
      </c>
      <c r="N98" s="45">
        <v>0</v>
      </c>
      <c r="O98" s="45">
        <v>0</v>
      </c>
      <c r="P98" s="45">
        <v>0</v>
      </c>
      <c r="Q98" s="45">
        <v>0</v>
      </c>
      <c r="R98" s="45">
        <v>5</v>
      </c>
      <c r="S98" s="45">
        <v>5</v>
      </c>
      <c r="T98" s="45">
        <v>0</v>
      </c>
      <c r="U98" s="45">
        <v>0</v>
      </c>
    </row>
    <row r="99" spans="11:21" ht="15" thickBot="1" x14ac:dyDescent="0.4">
      <c r="K99" s="44" t="s">
        <v>102</v>
      </c>
      <c r="L99" s="45">
        <v>0</v>
      </c>
      <c r="M99" s="45">
        <v>6</v>
      </c>
      <c r="N99" s="45">
        <v>0</v>
      </c>
      <c r="O99" s="45">
        <v>0</v>
      </c>
      <c r="P99" s="45">
        <v>0</v>
      </c>
      <c r="Q99" s="45">
        <v>0</v>
      </c>
      <c r="R99" s="45">
        <v>6</v>
      </c>
      <c r="S99" s="45">
        <v>6</v>
      </c>
      <c r="T99" s="45">
        <v>0</v>
      </c>
      <c r="U99" s="45">
        <v>0</v>
      </c>
    </row>
    <row r="100" spans="11:21" ht="15" thickBot="1" x14ac:dyDescent="0.4">
      <c r="K100" s="44" t="s">
        <v>103</v>
      </c>
      <c r="L100" s="45">
        <v>0</v>
      </c>
      <c r="M100" s="45">
        <v>6</v>
      </c>
      <c r="N100" s="45">
        <v>0</v>
      </c>
      <c r="O100" s="45">
        <v>0</v>
      </c>
      <c r="P100" s="45">
        <v>0</v>
      </c>
      <c r="Q100" s="45">
        <v>0</v>
      </c>
      <c r="R100" s="45">
        <v>6</v>
      </c>
      <c r="S100" s="45">
        <v>6</v>
      </c>
      <c r="T100" s="45">
        <v>0</v>
      </c>
      <c r="U100" s="45">
        <v>0</v>
      </c>
    </row>
    <row r="101" spans="11:21" ht="15" thickBot="1" x14ac:dyDescent="0.4">
      <c r="K101" s="44" t="s">
        <v>104</v>
      </c>
      <c r="L101" s="45">
        <v>0</v>
      </c>
      <c r="M101" s="45">
        <v>6</v>
      </c>
      <c r="N101" s="45">
        <v>0</v>
      </c>
      <c r="O101" s="45">
        <v>0</v>
      </c>
      <c r="P101" s="45">
        <v>0</v>
      </c>
      <c r="Q101" s="45">
        <v>0</v>
      </c>
      <c r="R101" s="45">
        <v>6</v>
      </c>
      <c r="S101" s="45">
        <v>6</v>
      </c>
      <c r="T101" s="45">
        <v>0</v>
      </c>
      <c r="U101" s="45">
        <v>0</v>
      </c>
    </row>
    <row r="102" spans="11:21" ht="15" thickBot="1" x14ac:dyDescent="0.4">
      <c r="K102" s="44" t="s">
        <v>105</v>
      </c>
      <c r="L102" s="45">
        <v>0</v>
      </c>
      <c r="M102" s="45">
        <v>6</v>
      </c>
      <c r="N102" s="45">
        <v>0</v>
      </c>
      <c r="O102" s="45">
        <v>0</v>
      </c>
      <c r="P102" s="45">
        <v>0</v>
      </c>
      <c r="Q102" s="45">
        <v>0</v>
      </c>
      <c r="R102" s="45">
        <v>6</v>
      </c>
      <c r="S102" s="45">
        <v>6</v>
      </c>
      <c r="T102" s="45">
        <v>0</v>
      </c>
      <c r="U102" s="45">
        <v>0</v>
      </c>
    </row>
    <row r="103" spans="11:21" ht="15" thickBot="1" x14ac:dyDescent="0.4">
      <c r="K103" s="44" t="s">
        <v>106</v>
      </c>
      <c r="L103" s="45">
        <v>0</v>
      </c>
      <c r="M103" s="45">
        <v>6</v>
      </c>
      <c r="N103" s="45">
        <v>0</v>
      </c>
      <c r="O103" s="45">
        <v>0</v>
      </c>
      <c r="P103" s="45">
        <v>0</v>
      </c>
      <c r="Q103" s="45">
        <v>0</v>
      </c>
      <c r="R103" s="45">
        <v>6</v>
      </c>
      <c r="S103" s="45">
        <v>6</v>
      </c>
      <c r="T103" s="45">
        <v>0</v>
      </c>
      <c r="U103" s="45">
        <v>0</v>
      </c>
    </row>
    <row r="104" spans="11:21" ht="15" thickBot="1" x14ac:dyDescent="0.4">
      <c r="K104" s="44" t="s">
        <v>107</v>
      </c>
      <c r="L104" s="45">
        <v>0</v>
      </c>
      <c r="M104" s="45">
        <v>6</v>
      </c>
      <c r="N104" s="45">
        <v>0</v>
      </c>
      <c r="O104" s="45">
        <v>0</v>
      </c>
      <c r="P104" s="45">
        <v>0</v>
      </c>
      <c r="Q104" s="45">
        <v>0</v>
      </c>
      <c r="R104" s="45">
        <v>6</v>
      </c>
      <c r="S104" s="45">
        <v>6</v>
      </c>
      <c r="T104" s="45">
        <v>0</v>
      </c>
      <c r="U104" s="45">
        <v>0</v>
      </c>
    </row>
    <row r="105" spans="11:21" ht="15" thickBot="1" x14ac:dyDescent="0.4">
      <c r="K105" s="44" t="s">
        <v>108</v>
      </c>
      <c r="L105" s="45">
        <v>0</v>
      </c>
      <c r="M105" s="45">
        <v>7</v>
      </c>
      <c r="N105" s="45">
        <v>0</v>
      </c>
      <c r="O105" s="45">
        <v>0</v>
      </c>
      <c r="P105" s="45">
        <v>0</v>
      </c>
      <c r="Q105" s="45">
        <v>0</v>
      </c>
      <c r="R105" s="45">
        <v>7</v>
      </c>
      <c r="S105" s="45">
        <v>7</v>
      </c>
      <c r="T105" s="45">
        <v>0</v>
      </c>
      <c r="U105" s="45">
        <v>0</v>
      </c>
    </row>
    <row r="106" spans="11:21" ht="15" thickBot="1" x14ac:dyDescent="0.4">
      <c r="K106" s="44" t="s">
        <v>109</v>
      </c>
      <c r="L106" s="45">
        <v>0</v>
      </c>
      <c r="M106" s="45">
        <v>7</v>
      </c>
      <c r="N106" s="45">
        <v>0</v>
      </c>
      <c r="O106" s="45">
        <v>0</v>
      </c>
      <c r="P106" s="45">
        <v>0</v>
      </c>
      <c r="Q106" s="45">
        <v>0</v>
      </c>
      <c r="R106" s="45">
        <v>7</v>
      </c>
      <c r="S106" s="45">
        <v>7</v>
      </c>
      <c r="T106" s="45">
        <v>0</v>
      </c>
      <c r="U106" s="45">
        <v>0</v>
      </c>
    </row>
    <row r="107" spans="11:21" ht="15" thickBot="1" x14ac:dyDescent="0.4">
      <c r="K107" s="44" t="s">
        <v>110</v>
      </c>
      <c r="L107" s="45">
        <v>0</v>
      </c>
      <c r="M107" s="45">
        <v>7</v>
      </c>
      <c r="N107" s="45">
        <v>0</v>
      </c>
      <c r="O107" s="45">
        <v>0</v>
      </c>
      <c r="P107" s="45">
        <v>0</v>
      </c>
      <c r="Q107" s="45">
        <v>0</v>
      </c>
      <c r="R107" s="45">
        <v>7</v>
      </c>
      <c r="S107" s="45">
        <v>7</v>
      </c>
      <c r="T107" s="45">
        <v>0</v>
      </c>
      <c r="U107" s="45">
        <v>0</v>
      </c>
    </row>
    <row r="108" spans="11:21" ht="15" thickBot="1" x14ac:dyDescent="0.4">
      <c r="K108" s="44" t="s">
        <v>111</v>
      </c>
      <c r="L108" s="45">
        <v>0</v>
      </c>
      <c r="M108" s="45">
        <v>7</v>
      </c>
      <c r="N108" s="45">
        <v>0</v>
      </c>
      <c r="O108" s="45">
        <v>0</v>
      </c>
      <c r="P108" s="45">
        <v>0</v>
      </c>
      <c r="Q108" s="45">
        <v>0</v>
      </c>
      <c r="R108" s="45">
        <v>7</v>
      </c>
      <c r="S108" s="45">
        <v>7</v>
      </c>
      <c r="T108" s="45">
        <v>0</v>
      </c>
      <c r="U108" s="45">
        <v>0</v>
      </c>
    </row>
    <row r="109" spans="11:21" ht="15" thickBot="1" x14ac:dyDescent="0.4">
      <c r="K109" s="44" t="s">
        <v>112</v>
      </c>
      <c r="L109" s="45">
        <v>0</v>
      </c>
      <c r="M109" s="45">
        <v>7</v>
      </c>
      <c r="N109" s="45">
        <v>0</v>
      </c>
      <c r="O109" s="45">
        <v>0</v>
      </c>
      <c r="P109" s="45">
        <v>0</v>
      </c>
      <c r="Q109" s="45">
        <v>0</v>
      </c>
      <c r="R109" s="45">
        <v>7</v>
      </c>
      <c r="S109" s="45">
        <v>7</v>
      </c>
      <c r="T109" s="45">
        <v>0</v>
      </c>
      <c r="U109" s="45">
        <v>0</v>
      </c>
    </row>
    <row r="110" spans="11:21" ht="15" thickBot="1" x14ac:dyDescent="0.4">
      <c r="K110" s="44" t="s">
        <v>113</v>
      </c>
      <c r="L110" s="45">
        <v>0</v>
      </c>
      <c r="M110" s="45">
        <v>7</v>
      </c>
      <c r="N110" s="45">
        <v>0</v>
      </c>
      <c r="O110" s="45">
        <v>0</v>
      </c>
      <c r="P110" s="45">
        <v>0</v>
      </c>
      <c r="Q110" s="45">
        <v>0</v>
      </c>
      <c r="R110" s="45">
        <v>7</v>
      </c>
      <c r="S110" s="45">
        <v>7</v>
      </c>
      <c r="T110" s="45">
        <v>0</v>
      </c>
      <c r="U110" s="45">
        <v>0</v>
      </c>
    </row>
    <row r="111" spans="11:21" ht="15" thickBot="1" x14ac:dyDescent="0.4">
      <c r="K111" s="44" t="s">
        <v>114</v>
      </c>
      <c r="L111" s="45">
        <v>0</v>
      </c>
      <c r="M111" s="45">
        <v>8</v>
      </c>
      <c r="N111" s="45">
        <v>0</v>
      </c>
      <c r="O111" s="45">
        <v>0</v>
      </c>
      <c r="P111" s="45">
        <v>0</v>
      </c>
      <c r="Q111" s="45">
        <v>0</v>
      </c>
      <c r="R111" s="45">
        <v>8</v>
      </c>
      <c r="S111" s="45">
        <v>8</v>
      </c>
      <c r="T111" s="45">
        <v>0</v>
      </c>
      <c r="U111" s="45">
        <v>0</v>
      </c>
    </row>
    <row r="112" spans="11:21" ht="15" thickBot="1" x14ac:dyDescent="0.4">
      <c r="K112" s="44" t="s">
        <v>115</v>
      </c>
      <c r="L112" s="45">
        <v>0</v>
      </c>
      <c r="M112" s="45">
        <v>8</v>
      </c>
      <c r="N112" s="45">
        <v>0</v>
      </c>
      <c r="O112" s="45">
        <v>0</v>
      </c>
      <c r="P112" s="45">
        <v>0</v>
      </c>
      <c r="Q112" s="45">
        <v>0</v>
      </c>
      <c r="R112" s="45">
        <v>8</v>
      </c>
      <c r="S112" s="45">
        <v>8</v>
      </c>
      <c r="T112" s="45">
        <v>0</v>
      </c>
      <c r="U112" s="45">
        <v>0</v>
      </c>
    </row>
    <row r="113" spans="11:21" ht="15" thickBot="1" x14ac:dyDescent="0.4">
      <c r="K113" s="44" t="s">
        <v>116</v>
      </c>
      <c r="L113" s="45">
        <v>0</v>
      </c>
      <c r="M113" s="45">
        <v>8</v>
      </c>
      <c r="N113" s="45">
        <v>0</v>
      </c>
      <c r="O113" s="45">
        <v>0</v>
      </c>
      <c r="P113" s="45">
        <v>0</v>
      </c>
      <c r="Q113" s="45">
        <v>0</v>
      </c>
      <c r="R113" s="45">
        <v>8</v>
      </c>
      <c r="S113" s="45">
        <v>8</v>
      </c>
      <c r="T113" s="45">
        <v>0</v>
      </c>
      <c r="U113" s="45">
        <v>0</v>
      </c>
    </row>
    <row r="114" spans="11:21" ht="15" thickBot="1" x14ac:dyDescent="0.4">
      <c r="K114" s="44" t="s">
        <v>117</v>
      </c>
      <c r="L114" s="45">
        <v>0</v>
      </c>
      <c r="M114" s="45">
        <v>8</v>
      </c>
      <c r="N114" s="45">
        <v>0</v>
      </c>
      <c r="O114" s="45">
        <v>0</v>
      </c>
      <c r="P114" s="45">
        <v>0</v>
      </c>
      <c r="Q114" s="45">
        <v>0</v>
      </c>
      <c r="R114" s="45">
        <v>8</v>
      </c>
      <c r="S114" s="45">
        <v>8</v>
      </c>
      <c r="T114" s="45">
        <v>0</v>
      </c>
      <c r="U114" s="45">
        <v>0</v>
      </c>
    </row>
    <row r="115" spans="11:21" ht="15" thickBot="1" x14ac:dyDescent="0.4">
      <c r="K115" s="44" t="s">
        <v>118</v>
      </c>
      <c r="L115" s="45">
        <v>0</v>
      </c>
      <c r="M115" s="45">
        <v>8</v>
      </c>
      <c r="N115" s="45">
        <v>0</v>
      </c>
      <c r="O115" s="45">
        <v>0</v>
      </c>
      <c r="P115" s="45">
        <v>0</v>
      </c>
      <c r="Q115" s="45">
        <v>0</v>
      </c>
      <c r="R115" s="45">
        <v>8</v>
      </c>
      <c r="S115" s="45">
        <v>8</v>
      </c>
      <c r="T115" s="45">
        <v>0</v>
      </c>
      <c r="U115" s="45">
        <v>0</v>
      </c>
    </row>
    <row r="116" spans="11:21" ht="15" thickBot="1" x14ac:dyDescent="0.4">
      <c r="K116" s="44" t="s">
        <v>119</v>
      </c>
      <c r="L116" s="45">
        <v>0</v>
      </c>
      <c r="M116" s="45">
        <v>8</v>
      </c>
      <c r="N116" s="45">
        <v>0</v>
      </c>
      <c r="O116" s="45">
        <v>0</v>
      </c>
      <c r="P116" s="45">
        <v>0</v>
      </c>
      <c r="Q116" s="45">
        <v>1</v>
      </c>
      <c r="R116" s="45">
        <v>9</v>
      </c>
      <c r="S116" s="45">
        <v>9</v>
      </c>
      <c r="T116" s="45">
        <v>0</v>
      </c>
      <c r="U116" s="45">
        <v>0</v>
      </c>
    </row>
    <row r="117" spans="11:21" ht="15" thickBot="1" x14ac:dyDescent="0.4">
      <c r="K117" s="44" t="s">
        <v>120</v>
      </c>
      <c r="L117" s="45">
        <v>0</v>
      </c>
      <c r="M117" s="45">
        <v>8</v>
      </c>
      <c r="N117" s="45">
        <v>0</v>
      </c>
      <c r="O117" s="45">
        <v>0</v>
      </c>
      <c r="P117" s="45">
        <v>0</v>
      </c>
      <c r="Q117" s="45">
        <v>1</v>
      </c>
      <c r="R117" s="45">
        <v>9</v>
      </c>
      <c r="S117" s="45">
        <v>9</v>
      </c>
      <c r="T117" s="45">
        <v>0</v>
      </c>
      <c r="U117" s="45">
        <v>0</v>
      </c>
    </row>
    <row r="118" spans="11:21" ht="15" thickBot="1" x14ac:dyDescent="0.4">
      <c r="L118" s="50">
        <f>SUM(L98:L117)/$R$118</f>
        <v>0</v>
      </c>
      <c r="M118" s="50">
        <f t="shared" ref="M118:Q118" si="6">SUM(M98:M117)/$R$118</f>
        <v>0.98581560283687941</v>
      </c>
      <c r="N118" s="50">
        <f t="shared" si="6"/>
        <v>0</v>
      </c>
      <c r="O118" s="50">
        <f t="shared" si="6"/>
        <v>0</v>
      </c>
      <c r="P118" s="50">
        <f t="shared" si="6"/>
        <v>0</v>
      </c>
      <c r="Q118" s="50">
        <f t="shared" si="6"/>
        <v>1.4184397163120567E-2</v>
      </c>
      <c r="R118">
        <f t="shared" ref="R118:S118" si="7">SUM(R98:R117)</f>
        <v>141</v>
      </c>
      <c r="S118">
        <f t="shared" si="7"/>
        <v>141</v>
      </c>
    </row>
    <row r="119" spans="11:21" ht="15" thickBot="1" x14ac:dyDescent="0.4">
      <c r="K119" s="46" t="s">
        <v>152</v>
      </c>
      <c r="L119" s="47">
        <v>9</v>
      </c>
    </row>
    <row r="120" spans="11:21" ht="15" thickBot="1" x14ac:dyDescent="0.4">
      <c r="K120" s="46" t="s">
        <v>153</v>
      </c>
      <c r="L120" s="47">
        <v>5</v>
      </c>
    </row>
    <row r="121" spans="11:21" ht="15" thickBot="1" x14ac:dyDescent="0.4">
      <c r="K121" s="46" t="s">
        <v>154</v>
      </c>
      <c r="L121" s="47">
        <v>141</v>
      </c>
    </row>
    <row r="122" spans="11:21" ht="15" thickBot="1" x14ac:dyDescent="0.4">
      <c r="K122" s="46" t="s">
        <v>155</v>
      </c>
      <c r="L122" s="47">
        <v>141</v>
      </c>
    </row>
    <row r="123" spans="11:21" ht="15" thickBot="1" x14ac:dyDescent="0.4">
      <c r="K123" s="46" t="s">
        <v>156</v>
      </c>
      <c r="L123" s="47">
        <v>0</v>
      </c>
    </row>
    <row r="124" spans="11:21" ht="20" thickBot="1" x14ac:dyDescent="0.4">
      <c r="K124" s="46" t="s">
        <v>157</v>
      </c>
      <c r="L124" s="47"/>
    </row>
    <row r="125" spans="11:21" ht="20" thickBot="1" x14ac:dyDescent="0.4">
      <c r="K125" s="46" t="s">
        <v>158</v>
      </c>
      <c r="L125" s="47"/>
    </row>
    <row r="126" spans="11:21" ht="15" thickBot="1" x14ac:dyDescent="0.4">
      <c r="K126" s="46" t="s">
        <v>159</v>
      </c>
      <c r="L126" s="47">
        <v>0</v>
      </c>
    </row>
    <row r="128" spans="11:21" x14ac:dyDescent="0.35">
      <c r="K128" s="49" t="s">
        <v>160</v>
      </c>
    </row>
    <row r="130" spans="11:11" x14ac:dyDescent="0.35">
      <c r="K130" s="48" t="s">
        <v>161</v>
      </c>
    </row>
    <row r="131" spans="11:11" x14ac:dyDescent="0.35">
      <c r="K131" s="48" t="s">
        <v>169</v>
      </c>
    </row>
  </sheetData>
  <hyperlinks>
    <hyperlink ref="K128" r:id="rId1" display="https://miau.my-x.hu/myx-free/coco/test/759133820190419180143.html" xr:uid="{08977DA9-2005-4074-8B06-A46947B4CE9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1C4E-4D3C-41BA-8BC3-837B88A9E5E4}">
  <dimension ref="A1:I49"/>
  <sheetViews>
    <sheetView topLeftCell="A6" workbookViewId="0">
      <selection activeCell="C16" sqref="C16"/>
    </sheetView>
  </sheetViews>
  <sheetFormatPr defaultRowHeight="14.5" x14ac:dyDescent="0.35"/>
  <cols>
    <col min="1" max="1" width="21.1796875" customWidth="1"/>
    <col min="2" max="2" width="15.54296875" customWidth="1"/>
    <col min="3" max="3" width="14" customWidth="1"/>
    <col min="4" max="4" width="14.54296875" customWidth="1"/>
    <col min="5" max="5" width="13" customWidth="1"/>
    <col min="6" max="6" width="15" customWidth="1"/>
    <col min="7" max="7" width="12.453125" customWidth="1"/>
    <col min="8" max="8" width="13.7265625" customWidth="1"/>
    <col min="9" max="9" width="13.26953125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0.95706132852321535</v>
      </c>
    </row>
    <row r="5" spans="1:9" x14ac:dyDescent="0.35">
      <c r="A5" s="1" t="s">
        <v>3</v>
      </c>
      <c r="B5" s="1">
        <v>0.91596638655462193</v>
      </c>
    </row>
    <row r="6" spans="1:9" x14ac:dyDescent="0.35">
      <c r="A6" s="1" t="s">
        <v>4</v>
      </c>
      <c r="B6" s="1">
        <v>0.87718164188752445</v>
      </c>
    </row>
    <row r="7" spans="1:9" x14ac:dyDescent="0.35">
      <c r="A7" s="1" t="s">
        <v>5</v>
      </c>
      <c r="B7" s="1">
        <v>0.16477051091432682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3.8470588235294123</v>
      </c>
      <c r="D12" s="1">
        <v>0.64117647058823535</v>
      </c>
      <c r="E12" s="1">
        <v>23.616666666666699</v>
      </c>
      <c r="F12" s="1">
        <v>2.7974542782257845E-6</v>
      </c>
    </row>
    <row r="13" spans="1:9" x14ac:dyDescent="0.35">
      <c r="A13" s="1" t="s">
        <v>14</v>
      </c>
      <c r="B13" s="1">
        <v>13</v>
      </c>
      <c r="C13" s="1">
        <v>0.35294117647058781</v>
      </c>
      <c r="D13" s="1">
        <v>2.7149321266968292E-2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4.2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6</v>
      </c>
      <c r="C17" s="1">
        <v>0.76358627202739848</v>
      </c>
      <c r="D17" s="1">
        <v>7.8576582893107751</v>
      </c>
      <c r="E17" s="1">
        <v>2.7203572859220841E-6</v>
      </c>
      <c r="F17" s="1">
        <v>4.3503721514067362</v>
      </c>
      <c r="G17" s="1">
        <v>7.6496278485932638</v>
      </c>
      <c r="H17" s="1">
        <v>4.3503721514067362</v>
      </c>
      <c r="I17" s="1">
        <v>7.6496278485932638</v>
      </c>
    </row>
    <row r="18" spans="1:9" x14ac:dyDescent="0.35">
      <c r="A18" s="1" t="s">
        <v>24</v>
      </c>
      <c r="B18" s="1">
        <v>-0.70588235294117641</v>
      </c>
      <c r="C18" s="1">
        <v>0.26386060544042539</v>
      </c>
      <c r="D18" s="1">
        <v>-2.6752093279060976</v>
      </c>
      <c r="E18" s="1">
        <v>1.9074148599074719E-2</v>
      </c>
      <c r="F18" s="1">
        <v>-1.2759185346099673</v>
      </c>
      <c r="G18" s="1">
        <v>-0.13584617127238563</v>
      </c>
      <c r="H18" s="1">
        <v>-1.2759185346099673</v>
      </c>
      <c r="I18" s="1">
        <v>-0.13584617127238563</v>
      </c>
    </row>
    <row r="19" spans="1:9" s="6" customFormat="1" x14ac:dyDescent="0.35">
      <c r="A19" s="5" t="s">
        <v>25</v>
      </c>
      <c r="B19" s="7">
        <v>0.70588235294117641</v>
      </c>
      <c r="C19" s="5">
        <v>0.16999540347590403</v>
      </c>
      <c r="D19" s="5">
        <v>4.1523614080614335</v>
      </c>
      <c r="E19" s="7">
        <v>1.1361987045818991E-3</v>
      </c>
      <c r="F19" s="5">
        <v>0.33862961152908727</v>
      </c>
      <c r="G19" s="5">
        <v>1.0731350943532656</v>
      </c>
      <c r="H19" s="5">
        <v>0.33862961152908727</v>
      </c>
      <c r="I19" s="5">
        <v>1.0731350943532656</v>
      </c>
    </row>
    <row r="20" spans="1:9" x14ac:dyDescent="0.35">
      <c r="A20" s="1" t="s">
        <v>26</v>
      </c>
      <c r="B20" s="1">
        <v>-0.35294117647058826</v>
      </c>
      <c r="C20" s="1">
        <v>0.14644344418694988</v>
      </c>
      <c r="D20" s="1">
        <v>-2.4100851931618266</v>
      </c>
      <c r="E20" s="1">
        <v>3.1484758097826117E-2</v>
      </c>
      <c r="F20" s="1">
        <v>-0.66931300323653309</v>
      </c>
      <c r="G20" s="1">
        <v>-3.6569349704643372E-2</v>
      </c>
      <c r="H20" s="1">
        <v>-0.66931300323653309</v>
      </c>
      <c r="I20" s="1">
        <v>-3.6569349704643372E-2</v>
      </c>
    </row>
    <row r="21" spans="1:9" x14ac:dyDescent="0.35">
      <c r="A21" s="1" t="s">
        <v>27</v>
      </c>
      <c r="B21" s="1">
        <v>0.11764705882352923</v>
      </c>
      <c r="C21" s="1">
        <v>0.10892001173794716</v>
      </c>
      <c r="D21" s="1">
        <v>1.0801234497346424</v>
      </c>
      <c r="E21" s="1">
        <v>0.29971911492475106</v>
      </c>
      <c r="F21" s="1">
        <v>-0.11766032059669128</v>
      </c>
      <c r="G21" s="1">
        <v>0.35295443824374972</v>
      </c>
      <c r="H21" s="1">
        <v>-0.11766032059669128</v>
      </c>
      <c r="I21" s="1">
        <v>0.35295443824374972</v>
      </c>
    </row>
    <row r="22" spans="1:9" x14ac:dyDescent="0.35">
      <c r="A22" s="1" t="s">
        <v>28</v>
      </c>
      <c r="B22" s="1">
        <v>0.64705882352941146</v>
      </c>
      <c r="C22" s="1">
        <v>0.21146283159362747</v>
      </c>
      <c r="D22" s="1">
        <v>3.0599175214530274</v>
      </c>
      <c r="E22" s="1">
        <v>9.1241814241062764E-3</v>
      </c>
      <c r="F22" s="1">
        <v>0.19022115014766872</v>
      </c>
      <c r="G22" s="1">
        <v>1.1038964969111542</v>
      </c>
      <c r="H22" s="1">
        <v>0.19022115014766872</v>
      </c>
      <c r="I22" s="1">
        <v>1.1038964969111542</v>
      </c>
    </row>
    <row r="23" spans="1:9" ht="15" thickBot="1" x14ac:dyDescent="0.4">
      <c r="A23" s="2" t="s">
        <v>29</v>
      </c>
      <c r="B23" s="2">
        <v>-0.11764705882352876</v>
      </c>
      <c r="C23" s="2">
        <v>0.18744176630957421</v>
      </c>
      <c r="D23" s="2">
        <v>-0.62764591446084528</v>
      </c>
      <c r="E23" s="2">
        <v>0.54110449914138303</v>
      </c>
      <c r="F23" s="2">
        <v>-0.52259037567075628</v>
      </c>
      <c r="G23" s="2">
        <v>0.28729625802369879</v>
      </c>
      <c r="H23" s="2">
        <v>-0.52259037567075628</v>
      </c>
      <c r="I23" s="2">
        <v>0.28729625802369879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6.0000000000000009</v>
      </c>
      <c r="C30" s="1">
        <v>-8.8817841970012523E-16</v>
      </c>
      <c r="D30" s="1">
        <v>-6.5166718548963176E-15</v>
      </c>
    </row>
    <row r="31" spans="1:9" x14ac:dyDescent="0.35">
      <c r="A31" s="1">
        <v>2</v>
      </c>
      <c r="B31" s="1">
        <v>6.0000000000000009</v>
      </c>
      <c r="C31" s="1">
        <v>-8.8817841970012523E-16</v>
      </c>
      <c r="D31" s="1">
        <v>-6.5166718548963176E-15</v>
      </c>
    </row>
    <row r="32" spans="1:9" x14ac:dyDescent="0.35">
      <c r="A32" s="1">
        <v>3</v>
      </c>
      <c r="B32" s="1">
        <v>6.0000000000000009</v>
      </c>
      <c r="C32" s="1">
        <v>-8.8817841970012523E-16</v>
      </c>
      <c r="D32" s="1">
        <v>-6.5166718548963176E-15</v>
      </c>
    </row>
    <row r="33" spans="1:4" x14ac:dyDescent="0.35">
      <c r="A33" s="1">
        <v>4</v>
      </c>
      <c r="B33" s="1">
        <v>6.0000000000000009</v>
      </c>
      <c r="C33" s="1">
        <v>-8.8817841970012523E-16</v>
      </c>
      <c r="D33" s="1">
        <v>-6.5166718548963176E-15</v>
      </c>
    </row>
    <row r="34" spans="1:4" x14ac:dyDescent="0.35">
      <c r="A34" s="1">
        <v>5</v>
      </c>
      <c r="B34" s="1">
        <v>6.0000000000000009</v>
      </c>
      <c r="C34" s="1">
        <v>-8.8817841970012523E-16</v>
      </c>
      <c r="D34" s="1">
        <v>-6.5166718548963176E-15</v>
      </c>
    </row>
    <row r="35" spans="1:4" x14ac:dyDescent="0.35">
      <c r="A35" s="1">
        <v>6</v>
      </c>
      <c r="B35" s="1">
        <v>6.3529411764705896</v>
      </c>
      <c r="C35" s="1">
        <v>-0.35294117647058965</v>
      </c>
      <c r="D35" s="1">
        <v>-2.5895718474182621</v>
      </c>
    </row>
    <row r="36" spans="1:4" x14ac:dyDescent="0.35">
      <c r="A36" s="1">
        <v>7</v>
      </c>
      <c r="B36" s="1">
        <v>7.0000000000000009</v>
      </c>
      <c r="C36" s="1">
        <v>-8.8817841970012523E-16</v>
      </c>
      <c r="D36" s="1">
        <v>-6.5166718548963176E-15</v>
      </c>
    </row>
    <row r="37" spans="1:4" x14ac:dyDescent="0.35">
      <c r="A37" s="1">
        <v>8</v>
      </c>
      <c r="B37" s="1">
        <v>6.8823529411764719</v>
      </c>
      <c r="C37" s="1">
        <v>0.11764705882352811</v>
      </c>
      <c r="D37" s="1">
        <v>0.86319061580607437</v>
      </c>
    </row>
    <row r="38" spans="1:4" x14ac:dyDescent="0.35">
      <c r="A38" s="1">
        <v>9</v>
      </c>
      <c r="B38" s="1">
        <v>6.8823529411764719</v>
      </c>
      <c r="C38" s="1">
        <v>0.11764705882352811</v>
      </c>
      <c r="D38" s="1">
        <v>0.86319061580607437</v>
      </c>
    </row>
    <row r="39" spans="1:4" x14ac:dyDescent="0.35">
      <c r="A39" s="1">
        <v>10</v>
      </c>
      <c r="B39" s="1">
        <v>6.8823529411764719</v>
      </c>
      <c r="C39" s="1">
        <v>0.11764705882352811</v>
      </c>
      <c r="D39" s="1">
        <v>0.86319061580607437</v>
      </c>
    </row>
    <row r="40" spans="1:4" x14ac:dyDescent="0.35">
      <c r="A40" s="1">
        <v>11</v>
      </c>
      <c r="B40" s="1">
        <v>7.0000000000000009</v>
      </c>
      <c r="C40" s="1">
        <v>-8.8817841970012523E-16</v>
      </c>
      <c r="D40" s="1">
        <v>-6.5166718548963176E-15</v>
      </c>
    </row>
    <row r="41" spans="1:4" x14ac:dyDescent="0.35">
      <c r="A41" s="1">
        <v>12</v>
      </c>
      <c r="B41" s="1">
        <v>7.0000000000000009</v>
      </c>
      <c r="C41" s="1">
        <v>-8.8817841970012523E-16</v>
      </c>
      <c r="D41" s="1">
        <v>-6.5166718548963176E-15</v>
      </c>
    </row>
    <row r="42" spans="1:4" x14ac:dyDescent="0.35">
      <c r="A42" s="1">
        <v>13</v>
      </c>
      <c r="B42" s="1">
        <v>7.0000000000000009</v>
      </c>
      <c r="C42" s="1">
        <v>-8.8817841970012523E-16</v>
      </c>
      <c r="D42" s="1">
        <v>-6.5166718548963176E-15</v>
      </c>
    </row>
    <row r="43" spans="1:4" x14ac:dyDescent="0.35">
      <c r="A43" s="1">
        <v>14</v>
      </c>
      <c r="B43" s="1">
        <v>7.0000000000000009</v>
      </c>
      <c r="C43" s="1">
        <v>-8.8817841970012523E-16</v>
      </c>
      <c r="D43" s="1">
        <v>-6.5166718548963176E-15</v>
      </c>
    </row>
    <row r="44" spans="1:4" x14ac:dyDescent="0.35">
      <c r="A44" s="1">
        <v>15</v>
      </c>
      <c r="B44" s="1">
        <v>7.0000000000000009</v>
      </c>
      <c r="C44" s="1">
        <v>-8.8817841970012523E-16</v>
      </c>
      <c r="D44" s="1">
        <v>-6.5166718548963176E-15</v>
      </c>
    </row>
    <row r="45" spans="1:4" x14ac:dyDescent="0.35">
      <c r="A45" s="1">
        <v>16</v>
      </c>
      <c r="B45" s="1">
        <v>7.0000000000000009</v>
      </c>
      <c r="C45" s="1">
        <v>-8.8817841970012523E-16</v>
      </c>
      <c r="D45" s="1">
        <v>-6.5166718548963176E-15</v>
      </c>
    </row>
    <row r="46" spans="1:4" x14ac:dyDescent="0.35">
      <c r="A46" s="1">
        <v>17</v>
      </c>
      <c r="B46" s="1">
        <v>7.0000000000000009</v>
      </c>
      <c r="C46" s="1">
        <v>-8.8817841970012523E-16</v>
      </c>
      <c r="D46" s="1">
        <v>-6.5166718548963176E-15</v>
      </c>
    </row>
    <row r="47" spans="1:4" x14ac:dyDescent="0.35">
      <c r="A47" s="1">
        <v>18</v>
      </c>
      <c r="B47" s="1">
        <v>6.6470588235294121</v>
      </c>
      <c r="C47" s="1">
        <v>0.35294117647058787</v>
      </c>
      <c r="D47" s="1">
        <v>2.5895718474182492</v>
      </c>
    </row>
    <row r="48" spans="1:4" x14ac:dyDescent="0.35">
      <c r="A48" s="1">
        <v>19</v>
      </c>
      <c r="B48" s="1">
        <v>7.1764705882352944</v>
      </c>
      <c r="C48" s="1">
        <v>-0.17647058823529438</v>
      </c>
      <c r="D48" s="1">
        <v>-1.2947859237091279</v>
      </c>
    </row>
    <row r="49" spans="1:4" ht="15" thickBot="1" x14ac:dyDescent="0.4">
      <c r="A49" s="2">
        <v>20</v>
      </c>
      <c r="B49" s="2">
        <v>7.1764705882352944</v>
      </c>
      <c r="C49" s="2">
        <v>-0.17647058823529438</v>
      </c>
      <c r="D49" s="2">
        <v>-1.2947859237091279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3EBC0-A702-4686-8BB5-EF35456B46AB}">
  <dimension ref="A1:X132"/>
  <sheetViews>
    <sheetView zoomScale="70" zoomScaleNormal="70" workbookViewId="0">
      <selection activeCell="L119" sqref="L119"/>
    </sheetView>
  </sheetViews>
  <sheetFormatPr defaultRowHeight="14.5" x14ac:dyDescent="0.35"/>
  <cols>
    <col min="2" max="2" width="20.1796875" customWidth="1"/>
    <col min="3" max="3" width="14.81640625" customWidth="1"/>
    <col min="4" max="4" width="15.26953125" style="6" customWidth="1"/>
    <col min="5" max="5" width="9.453125" customWidth="1"/>
    <col min="6" max="6" width="23.54296875" customWidth="1"/>
    <col min="7" max="7" width="21.7265625" customWidth="1"/>
    <col min="8" max="8" width="14.1796875" customWidth="1"/>
  </cols>
  <sheetData>
    <row r="1" spans="2:17" x14ac:dyDescent="0.35">
      <c r="B1" s="10" t="s">
        <v>35</v>
      </c>
      <c r="C1" s="10" t="s">
        <v>24</v>
      </c>
      <c r="D1" s="11" t="s">
        <v>25</v>
      </c>
      <c r="E1" s="10" t="s">
        <v>26</v>
      </c>
      <c r="F1" s="10" t="s">
        <v>27</v>
      </c>
      <c r="G1" s="10" t="s">
        <v>28</v>
      </c>
      <c r="H1" s="10" t="s">
        <v>29</v>
      </c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 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</v>
      </c>
    </row>
    <row r="2" spans="2:17" x14ac:dyDescent="0.35">
      <c r="B2">
        <v>6</v>
      </c>
      <c r="C2">
        <v>3</v>
      </c>
      <c r="D2" s="6">
        <v>2</v>
      </c>
      <c r="E2">
        <v>2</v>
      </c>
      <c r="F2">
        <v>4</v>
      </c>
      <c r="G2">
        <v>2</v>
      </c>
      <c r="H2">
        <v>3</v>
      </c>
      <c r="K2">
        <f>RANK(C2,C$2:C$21,0)</f>
        <v>19</v>
      </c>
      <c r="L2">
        <f t="shared" ref="L2:P21" si="1">RANK(D2,D$2:D$21,0)</f>
        <v>19</v>
      </c>
      <c r="M2">
        <f t="shared" si="1"/>
        <v>16</v>
      </c>
      <c r="N2">
        <f t="shared" si="1"/>
        <v>11</v>
      </c>
      <c r="O2">
        <f t="shared" si="1"/>
        <v>15</v>
      </c>
      <c r="P2">
        <f t="shared" si="1"/>
        <v>14</v>
      </c>
      <c r="Q2">
        <f t="shared" ref="Q2:Q21" si="2">B2</f>
        <v>6</v>
      </c>
    </row>
    <row r="3" spans="2:17" x14ac:dyDescent="0.35">
      <c r="B3">
        <v>6</v>
      </c>
      <c r="C3">
        <v>3</v>
      </c>
      <c r="D3" s="6">
        <v>2</v>
      </c>
      <c r="E3">
        <v>2</v>
      </c>
      <c r="F3">
        <v>4</v>
      </c>
      <c r="G3">
        <v>2</v>
      </c>
      <c r="H3">
        <v>3</v>
      </c>
      <c r="K3">
        <f t="shared" ref="K3:K21" si="3">RANK(C3,C$2:C$21,0)</f>
        <v>19</v>
      </c>
      <c r="L3">
        <f t="shared" si="1"/>
        <v>19</v>
      </c>
      <c r="M3">
        <f t="shared" si="1"/>
        <v>16</v>
      </c>
      <c r="N3">
        <f t="shared" si="1"/>
        <v>11</v>
      </c>
      <c r="O3">
        <f t="shared" si="1"/>
        <v>15</v>
      </c>
      <c r="P3">
        <f t="shared" si="1"/>
        <v>14</v>
      </c>
      <c r="Q3">
        <f t="shared" si="2"/>
        <v>6</v>
      </c>
    </row>
    <row r="4" spans="2:17" x14ac:dyDescent="0.35">
      <c r="B4">
        <v>6</v>
      </c>
      <c r="C4">
        <v>4</v>
      </c>
      <c r="D4" s="6">
        <v>3</v>
      </c>
      <c r="E4">
        <v>2</v>
      </c>
      <c r="F4">
        <v>4</v>
      </c>
      <c r="G4">
        <v>2</v>
      </c>
      <c r="H4">
        <v>3</v>
      </c>
      <c r="K4">
        <f t="shared" si="3"/>
        <v>1</v>
      </c>
      <c r="L4">
        <f t="shared" si="1"/>
        <v>16</v>
      </c>
      <c r="M4">
        <f t="shared" si="1"/>
        <v>16</v>
      </c>
      <c r="N4">
        <f t="shared" si="1"/>
        <v>11</v>
      </c>
      <c r="O4">
        <f t="shared" si="1"/>
        <v>15</v>
      </c>
      <c r="P4">
        <f t="shared" si="1"/>
        <v>14</v>
      </c>
      <c r="Q4">
        <f t="shared" si="2"/>
        <v>6</v>
      </c>
    </row>
    <row r="5" spans="2:17" x14ac:dyDescent="0.35">
      <c r="B5">
        <v>6</v>
      </c>
      <c r="C5">
        <v>4</v>
      </c>
      <c r="D5" s="6">
        <v>3</v>
      </c>
      <c r="E5">
        <v>2</v>
      </c>
      <c r="F5">
        <v>4</v>
      </c>
      <c r="G5">
        <v>2</v>
      </c>
      <c r="H5">
        <v>3</v>
      </c>
      <c r="K5">
        <f t="shared" si="3"/>
        <v>1</v>
      </c>
      <c r="L5">
        <f t="shared" si="1"/>
        <v>16</v>
      </c>
      <c r="M5">
        <f t="shared" si="1"/>
        <v>16</v>
      </c>
      <c r="N5">
        <f t="shared" si="1"/>
        <v>11</v>
      </c>
      <c r="O5">
        <f t="shared" si="1"/>
        <v>15</v>
      </c>
      <c r="P5">
        <f t="shared" si="1"/>
        <v>14</v>
      </c>
      <c r="Q5">
        <f t="shared" si="2"/>
        <v>6</v>
      </c>
    </row>
    <row r="6" spans="2:17" x14ac:dyDescent="0.35">
      <c r="B6">
        <v>6</v>
      </c>
      <c r="C6">
        <v>4</v>
      </c>
      <c r="D6" s="6">
        <v>3</v>
      </c>
      <c r="E6">
        <v>2</v>
      </c>
      <c r="F6">
        <v>4</v>
      </c>
      <c r="G6">
        <v>2</v>
      </c>
      <c r="H6">
        <v>3</v>
      </c>
      <c r="K6">
        <f t="shared" si="3"/>
        <v>1</v>
      </c>
      <c r="L6">
        <f t="shared" si="1"/>
        <v>16</v>
      </c>
      <c r="M6">
        <f t="shared" si="1"/>
        <v>16</v>
      </c>
      <c r="N6">
        <f t="shared" si="1"/>
        <v>11</v>
      </c>
      <c r="O6">
        <f t="shared" si="1"/>
        <v>15</v>
      </c>
      <c r="P6">
        <f t="shared" si="1"/>
        <v>14</v>
      </c>
      <c r="Q6">
        <f t="shared" si="2"/>
        <v>6</v>
      </c>
    </row>
    <row r="7" spans="2:17" x14ac:dyDescent="0.35">
      <c r="B7">
        <v>6</v>
      </c>
      <c r="C7">
        <v>4</v>
      </c>
      <c r="D7" s="6">
        <v>4</v>
      </c>
      <c r="E7">
        <v>3</v>
      </c>
      <c r="F7">
        <v>4</v>
      </c>
      <c r="G7">
        <v>2</v>
      </c>
      <c r="H7">
        <v>3</v>
      </c>
      <c r="K7">
        <f t="shared" si="3"/>
        <v>1</v>
      </c>
      <c r="L7">
        <f t="shared" si="1"/>
        <v>1</v>
      </c>
      <c r="M7">
        <f t="shared" si="1"/>
        <v>4</v>
      </c>
      <c r="N7">
        <f t="shared" si="1"/>
        <v>11</v>
      </c>
      <c r="O7">
        <f t="shared" si="1"/>
        <v>15</v>
      </c>
      <c r="P7">
        <f t="shared" si="1"/>
        <v>14</v>
      </c>
      <c r="Q7">
        <f t="shared" si="2"/>
        <v>6</v>
      </c>
    </row>
    <row r="8" spans="2:17" x14ac:dyDescent="0.35">
      <c r="B8">
        <v>7</v>
      </c>
      <c r="C8">
        <v>4</v>
      </c>
      <c r="D8" s="6">
        <v>4</v>
      </c>
      <c r="E8">
        <v>3</v>
      </c>
      <c r="F8">
        <v>4</v>
      </c>
      <c r="G8">
        <v>3</v>
      </c>
      <c r="H8">
        <v>3</v>
      </c>
      <c r="K8">
        <f t="shared" si="3"/>
        <v>1</v>
      </c>
      <c r="L8">
        <f t="shared" si="1"/>
        <v>1</v>
      </c>
      <c r="M8">
        <f t="shared" si="1"/>
        <v>4</v>
      </c>
      <c r="N8">
        <f t="shared" si="1"/>
        <v>11</v>
      </c>
      <c r="O8">
        <f t="shared" si="1"/>
        <v>3</v>
      </c>
      <c r="P8">
        <f t="shared" si="1"/>
        <v>14</v>
      </c>
      <c r="Q8">
        <f t="shared" si="2"/>
        <v>7</v>
      </c>
    </row>
    <row r="9" spans="2:17" x14ac:dyDescent="0.35">
      <c r="B9">
        <v>7</v>
      </c>
      <c r="C9">
        <v>4</v>
      </c>
      <c r="D9" s="6">
        <v>4</v>
      </c>
      <c r="E9">
        <v>3</v>
      </c>
      <c r="F9">
        <v>4</v>
      </c>
      <c r="G9">
        <v>3</v>
      </c>
      <c r="H9">
        <v>4</v>
      </c>
      <c r="K9">
        <f t="shared" si="3"/>
        <v>1</v>
      </c>
      <c r="L9">
        <f t="shared" si="1"/>
        <v>1</v>
      </c>
      <c r="M9">
        <f t="shared" si="1"/>
        <v>4</v>
      </c>
      <c r="N9">
        <f t="shared" si="1"/>
        <v>11</v>
      </c>
      <c r="O9">
        <f t="shared" si="1"/>
        <v>3</v>
      </c>
      <c r="P9">
        <f t="shared" si="1"/>
        <v>3</v>
      </c>
      <c r="Q9">
        <f t="shared" si="2"/>
        <v>7</v>
      </c>
    </row>
    <row r="10" spans="2:17" x14ac:dyDescent="0.35">
      <c r="B10">
        <v>7</v>
      </c>
      <c r="C10">
        <v>4</v>
      </c>
      <c r="D10" s="6">
        <v>4</v>
      </c>
      <c r="E10">
        <v>3</v>
      </c>
      <c r="F10">
        <v>4</v>
      </c>
      <c r="G10">
        <v>3</v>
      </c>
      <c r="H10">
        <v>4</v>
      </c>
      <c r="K10">
        <f t="shared" si="3"/>
        <v>1</v>
      </c>
      <c r="L10">
        <f t="shared" si="1"/>
        <v>1</v>
      </c>
      <c r="M10">
        <f t="shared" si="1"/>
        <v>4</v>
      </c>
      <c r="N10">
        <f t="shared" si="1"/>
        <v>11</v>
      </c>
      <c r="O10">
        <f t="shared" si="1"/>
        <v>3</v>
      </c>
      <c r="P10">
        <f t="shared" si="1"/>
        <v>3</v>
      </c>
      <c r="Q10">
        <f t="shared" si="2"/>
        <v>7</v>
      </c>
    </row>
    <row r="11" spans="2:17" x14ac:dyDescent="0.35">
      <c r="B11">
        <v>7</v>
      </c>
      <c r="C11">
        <v>4</v>
      </c>
      <c r="D11" s="6">
        <v>4</v>
      </c>
      <c r="E11">
        <v>3</v>
      </c>
      <c r="F11">
        <v>4</v>
      </c>
      <c r="G11">
        <v>3</v>
      </c>
      <c r="H11">
        <v>4</v>
      </c>
      <c r="K11">
        <f t="shared" si="3"/>
        <v>1</v>
      </c>
      <c r="L11">
        <f t="shared" si="1"/>
        <v>1</v>
      </c>
      <c r="M11">
        <f t="shared" si="1"/>
        <v>4</v>
      </c>
      <c r="N11">
        <f t="shared" si="1"/>
        <v>11</v>
      </c>
      <c r="O11">
        <f t="shared" si="1"/>
        <v>3</v>
      </c>
      <c r="P11">
        <f t="shared" si="1"/>
        <v>3</v>
      </c>
      <c r="Q11">
        <f t="shared" si="2"/>
        <v>7</v>
      </c>
    </row>
    <row r="12" spans="2:17" x14ac:dyDescent="0.35">
      <c r="B12">
        <v>7</v>
      </c>
      <c r="C12">
        <v>4</v>
      </c>
      <c r="D12" s="6">
        <v>4</v>
      </c>
      <c r="E12">
        <v>3</v>
      </c>
      <c r="F12">
        <v>5</v>
      </c>
      <c r="G12">
        <v>3</v>
      </c>
      <c r="H12">
        <v>4</v>
      </c>
      <c r="K12">
        <f t="shared" si="3"/>
        <v>1</v>
      </c>
      <c r="L12">
        <f t="shared" si="1"/>
        <v>1</v>
      </c>
      <c r="M12">
        <f t="shared" si="1"/>
        <v>4</v>
      </c>
      <c r="N12">
        <f t="shared" si="1"/>
        <v>1</v>
      </c>
      <c r="O12">
        <f t="shared" si="1"/>
        <v>3</v>
      </c>
      <c r="P12">
        <f t="shared" si="1"/>
        <v>3</v>
      </c>
      <c r="Q12">
        <f t="shared" si="2"/>
        <v>7</v>
      </c>
    </row>
    <row r="13" spans="2:17" x14ac:dyDescent="0.35">
      <c r="B13">
        <v>7</v>
      </c>
      <c r="C13">
        <v>4</v>
      </c>
      <c r="D13" s="6">
        <v>4</v>
      </c>
      <c r="E13">
        <v>3</v>
      </c>
      <c r="F13">
        <v>5</v>
      </c>
      <c r="G13">
        <v>3</v>
      </c>
      <c r="H13">
        <v>4</v>
      </c>
      <c r="K13">
        <f t="shared" si="3"/>
        <v>1</v>
      </c>
      <c r="L13">
        <f t="shared" si="1"/>
        <v>1</v>
      </c>
      <c r="M13">
        <f t="shared" si="1"/>
        <v>4</v>
      </c>
      <c r="N13">
        <f t="shared" si="1"/>
        <v>1</v>
      </c>
      <c r="O13">
        <f t="shared" si="1"/>
        <v>3</v>
      </c>
      <c r="P13">
        <f t="shared" si="1"/>
        <v>3</v>
      </c>
      <c r="Q13">
        <f t="shared" si="2"/>
        <v>7</v>
      </c>
    </row>
    <row r="14" spans="2:17" x14ac:dyDescent="0.35">
      <c r="B14">
        <v>7</v>
      </c>
      <c r="C14">
        <v>4</v>
      </c>
      <c r="D14" s="6">
        <v>4</v>
      </c>
      <c r="E14">
        <v>3</v>
      </c>
      <c r="F14">
        <v>5</v>
      </c>
      <c r="G14">
        <v>3</v>
      </c>
      <c r="H14">
        <v>4</v>
      </c>
      <c r="K14">
        <f t="shared" si="3"/>
        <v>1</v>
      </c>
      <c r="L14">
        <f t="shared" si="1"/>
        <v>1</v>
      </c>
      <c r="M14">
        <f t="shared" si="1"/>
        <v>4</v>
      </c>
      <c r="N14">
        <f t="shared" si="1"/>
        <v>1</v>
      </c>
      <c r="O14">
        <f t="shared" si="1"/>
        <v>3</v>
      </c>
      <c r="P14">
        <f t="shared" si="1"/>
        <v>3</v>
      </c>
      <c r="Q14">
        <f t="shared" si="2"/>
        <v>7</v>
      </c>
    </row>
    <row r="15" spans="2:17" x14ac:dyDescent="0.35">
      <c r="B15">
        <v>7</v>
      </c>
      <c r="C15">
        <v>4</v>
      </c>
      <c r="D15" s="6">
        <v>4</v>
      </c>
      <c r="E15">
        <v>3</v>
      </c>
      <c r="F15">
        <v>5</v>
      </c>
      <c r="G15">
        <v>3</v>
      </c>
      <c r="H15">
        <v>4</v>
      </c>
      <c r="K15">
        <f t="shared" si="3"/>
        <v>1</v>
      </c>
      <c r="L15">
        <f t="shared" si="1"/>
        <v>1</v>
      </c>
      <c r="M15">
        <f t="shared" si="1"/>
        <v>4</v>
      </c>
      <c r="N15">
        <f t="shared" si="1"/>
        <v>1</v>
      </c>
      <c r="O15">
        <f t="shared" si="1"/>
        <v>3</v>
      </c>
      <c r="P15">
        <f t="shared" si="1"/>
        <v>3</v>
      </c>
      <c r="Q15">
        <f t="shared" si="2"/>
        <v>7</v>
      </c>
    </row>
    <row r="16" spans="2:17" x14ac:dyDescent="0.35">
      <c r="B16">
        <v>7</v>
      </c>
      <c r="C16">
        <v>4</v>
      </c>
      <c r="D16" s="6">
        <v>4</v>
      </c>
      <c r="E16">
        <v>3</v>
      </c>
      <c r="F16">
        <v>5</v>
      </c>
      <c r="G16">
        <v>3</v>
      </c>
      <c r="H16">
        <v>4</v>
      </c>
      <c r="K16">
        <f t="shared" si="3"/>
        <v>1</v>
      </c>
      <c r="L16">
        <f t="shared" si="1"/>
        <v>1</v>
      </c>
      <c r="M16">
        <f t="shared" si="1"/>
        <v>4</v>
      </c>
      <c r="N16">
        <f t="shared" si="1"/>
        <v>1</v>
      </c>
      <c r="O16">
        <f t="shared" si="1"/>
        <v>3</v>
      </c>
      <c r="P16">
        <f t="shared" si="1"/>
        <v>3</v>
      </c>
      <c r="Q16">
        <f t="shared" si="2"/>
        <v>7</v>
      </c>
    </row>
    <row r="17" spans="1:24" x14ac:dyDescent="0.35">
      <c r="B17">
        <v>7</v>
      </c>
      <c r="C17">
        <v>4</v>
      </c>
      <c r="D17" s="6">
        <v>4</v>
      </c>
      <c r="E17">
        <v>3</v>
      </c>
      <c r="F17">
        <v>5</v>
      </c>
      <c r="G17">
        <v>3</v>
      </c>
      <c r="H17">
        <v>4</v>
      </c>
      <c r="K17">
        <f t="shared" si="3"/>
        <v>1</v>
      </c>
      <c r="L17">
        <f t="shared" si="1"/>
        <v>1</v>
      </c>
      <c r="M17">
        <f t="shared" si="1"/>
        <v>4</v>
      </c>
      <c r="N17">
        <f t="shared" si="1"/>
        <v>1</v>
      </c>
      <c r="O17">
        <f t="shared" si="1"/>
        <v>3</v>
      </c>
      <c r="P17">
        <f t="shared" si="1"/>
        <v>3</v>
      </c>
      <c r="Q17">
        <f t="shared" si="2"/>
        <v>7</v>
      </c>
    </row>
    <row r="18" spans="1:24" x14ac:dyDescent="0.35">
      <c r="B18">
        <v>7</v>
      </c>
      <c r="C18">
        <v>4</v>
      </c>
      <c r="D18" s="6">
        <v>4</v>
      </c>
      <c r="E18">
        <v>3</v>
      </c>
      <c r="F18">
        <v>5</v>
      </c>
      <c r="G18">
        <v>3</v>
      </c>
      <c r="H18">
        <v>4</v>
      </c>
      <c r="K18">
        <f t="shared" si="3"/>
        <v>1</v>
      </c>
      <c r="L18">
        <f t="shared" si="1"/>
        <v>1</v>
      </c>
      <c r="M18">
        <f t="shared" si="1"/>
        <v>4</v>
      </c>
      <c r="N18">
        <f t="shared" si="1"/>
        <v>1</v>
      </c>
      <c r="O18">
        <f t="shared" si="1"/>
        <v>3</v>
      </c>
      <c r="P18">
        <f t="shared" si="1"/>
        <v>3</v>
      </c>
      <c r="Q18">
        <f t="shared" si="2"/>
        <v>7</v>
      </c>
    </row>
    <row r="19" spans="1:24" x14ac:dyDescent="0.35">
      <c r="B19">
        <v>7</v>
      </c>
      <c r="C19">
        <v>4</v>
      </c>
      <c r="D19" s="6">
        <v>4</v>
      </c>
      <c r="E19">
        <v>4</v>
      </c>
      <c r="F19">
        <v>5</v>
      </c>
      <c r="G19">
        <v>3</v>
      </c>
      <c r="H19">
        <v>4</v>
      </c>
      <c r="K19">
        <f t="shared" si="3"/>
        <v>1</v>
      </c>
      <c r="L19">
        <f t="shared" si="1"/>
        <v>1</v>
      </c>
      <c r="M19">
        <f t="shared" si="1"/>
        <v>1</v>
      </c>
      <c r="N19">
        <f t="shared" si="1"/>
        <v>1</v>
      </c>
      <c r="O19">
        <f t="shared" si="1"/>
        <v>3</v>
      </c>
      <c r="P19">
        <f t="shared" si="1"/>
        <v>3</v>
      </c>
      <c r="Q19">
        <f t="shared" si="2"/>
        <v>7</v>
      </c>
    </row>
    <row r="20" spans="1:24" x14ac:dyDescent="0.35">
      <c r="B20">
        <v>7</v>
      </c>
      <c r="C20">
        <v>4</v>
      </c>
      <c r="D20" s="6">
        <v>4</v>
      </c>
      <c r="E20">
        <v>4</v>
      </c>
      <c r="F20">
        <v>5</v>
      </c>
      <c r="G20">
        <v>4</v>
      </c>
      <c r="H20">
        <v>5</v>
      </c>
      <c r="K20">
        <f t="shared" si="3"/>
        <v>1</v>
      </c>
      <c r="L20">
        <f t="shared" si="1"/>
        <v>1</v>
      </c>
      <c r="M20">
        <f t="shared" si="1"/>
        <v>1</v>
      </c>
      <c r="N20">
        <f t="shared" si="1"/>
        <v>1</v>
      </c>
      <c r="O20">
        <f t="shared" si="1"/>
        <v>1</v>
      </c>
      <c r="P20">
        <f t="shared" si="1"/>
        <v>1</v>
      </c>
      <c r="Q20">
        <f t="shared" si="2"/>
        <v>7</v>
      </c>
    </row>
    <row r="21" spans="1:24" x14ac:dyDescent="0.35">
      <c r="B21">
        <v>7</v>
      </c>
      <c r="C21">
        <v>4</v>
      </c>
      <c r="D21" s="6">
        <v>4</v>
      </c>
      <c r="E21">
        <v>4</v>
      </c>
      <c r="F21">
        <v>5</v>
      </c>
      <c r="G21">
        <v>4</v>
      </c>
      <c r="H21">
        <v>5</v>
      </c>
      <c r="K21">
        <f t="shared" si="3"/>
        <v>1</v>
      </c>
      <c r="L21">
        <f t="shared" si="1"/>
        <v>1</v>
      </c>
      <c r="M21">
        <f t="shared" si="1"/>
        <v>1</v>
      </c>
      <c r="N21">
        <f t="shared" si="1"/>
        <v>1</v>
      </c>
      <c r="O21">
        <f t="shared" si="1"/>
        <v>1</v>
      </c>
      <c r="P21">
        <f t="shared" si="1"/>
        <v>1</v>
      </c>
      <c r="Q21">
        <f t="shared" si="2"/>
        <v>7</v>
      </c>
    </row>
    <row r="22" spans="1:24" s="8" customFormat="1" x14ac:dyDescent="0.35">
      <c r="A22" s="12" t="s">
        <v>36</v>
      </c>
      <c r="B22" s="15">
        <f>AVERAGE(B2:B21)</f>
        <v>6.7</v>
      </c>
      <c r="C22" s="8">
        <f>AVERAGE(C2:C21)</f>
        <v>3.9</v>
      </c>
      <c r="D22" s="14">
        <f>AVERAGE(D2:D21)</f>
        <v>3.65</v>
      </c>
      <c r="E22" s="8">
        <f t="shared" ref="E22:H22" si="4">AVERAGE(E2:E21)</f>
        <v>2.9</v>
      </c>
      <c r="F22" s="8">
        <f t="shared" si="4"/>
        <v>4.5</v>
      </c>
      <c r="G22" s="8">
        <f t="shared" si="4"/>
        <v>2.8</v>
      </c>
      <c r="H22" s="8">
        <f t="shared" si="4"/>
        <v>3.75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35">
      <c r="A23" s="13" t="s">
        <v>37</v>
      </c>
      <c r="B23" s="6">
        <f>STDEV(B2:B21)</f>
        <v>0.47016234598162726</v>
      </c>
      <c r="C23" s="6">
        <f t="shared" ref="C23:H23" si="5">STDEV(C2:C21)</f>
        <v>0.30779350562554619</v>
      </c>
      <c r="D23" s="14">
        <f t="shared" si="5"/>
        <v>0.67082039324993736</v>
      </c>
      <c r="E23" s="6">
        <f t="shared" si="5"/>
        <v>0.64072327551718788</v>
      </c>
      <c r="F23" s="6">
        <f t="shared" si="5"/>
        <v>0.51298917604257699</v>
      </c>
      <c r="G23" s="6">
        <f t="shared" si="5"/>
        <v>0.61558701125109194</v>
      </c>
      <c r="H23" s="6">
        <f t="shared" si="5"/>
        <v>0.63866637365850509</v>
      </c>
    </row>
    <row r="24" spans="1:24" x14ac:dyDescent="0.35">
      <c r="D24" s="9"/>
    </row>
    <row r="25" spans="1:24" x14ac:dyDescent="0.35">
      <c r="D25" s="9"/>
    </row>
    <row r="26" spans="1:24" ht="18" x14ac:dyDescent="0.35">
      <c r="D26" s="9"/>
      <c r="K26" s="40"/>
    </row>
    <row r="27" spans="1:24" x14ac:dyDescent="0.35">
      <c r="D27" s="9"/>
      <c r="K27" s="41"/>
    </row>
    <row r="28" spans="1:24" x14ac:dyDescent="0.35">
      <c r="D28" s="9"/>
    </row>
    <row r="29" spans="1:24" x14ac:dyDescent="0.35">
      <c r="D29" s="9"/>
    </row>
    <row r="30" spans="1:24" ht="15" x14ac:dyDescent="0.35">
      <c r="D30" s="9"/>
      <c r="K30" s="42" t="s">
        <v>86</v>
      </c>
      <c r="L30" s="43">
        <v>4014753</v>
      </c>
      <c r="M30" s="42" t="s">
        <v>87</v>
      </c>
      <c r="N30" s="43">
        <v>20</v>
      </c>
      <c r="O30" s="42" t="s">
        <v>88</v>
      </c>
      <c r="P30" s="43">
        <v>6</v>
      </c>
      <c r="Q30" s="42" t="s">
        <v>89</v>
      </c>
      <c r="R30" s="43">
        <v>20</v>
      </c>
      <c r="S30" s="42" t="s">
        <v>90</v>
      </c>
      <c r="T30" s="43">
        <v>0</v>
      </c>
      <c r="U30" s="42" t="s">
        <v>91</v>
      </c>
      <c r="V30" s="43" t="s">
        <v>185</v>
      </c>
    </row>
    <row r="31" spans="1:24" ht="18.5" thickBot="1" x14ac:dyDescent="0.4">
      <c r="D31" s="9"/>
      <c r="K31" s="40"/>
    </row>
    <row r="32" spans="1:24" ht="15" thickBot="1" x14ac:dyDescent="0.4">
      <c r="D32" s="9"/>
      <c r="K32" s="44" t="s">
        <v>93</v>
      </c>
      <c r="L32" s="44" t="s">
        <v>94</v>
      </c>
      <c r="M32" s="44" t="s">
        <v>95</v>
      </c>
      <c r="N32" s="44" t="s">
        <v>96</v>
      </c>
      <c r="O32" s="44" t="s">
        <v>97</v>
      </c>
      <c r="P32" s="44" t="s">
        <v>98</v>
      </c>
      <c r="Q32" s="44" t="s">
        <v>99</v>
      </c>
      <c r="R32" s="44" t="s">
        <v>100</v>
      </c>
    </row>
    <row r="33" spans="4:18" ht="15" thickBot="1" x14ac:dyDescent="0.4">
      <c r="D33" s="9"/>
      <c r="K33" s="44" t="s">
        <v>101</v>
      </c>
      <c r="L33" s="45">
        <v>19</v>
      </c>
      <c r="M33" s="45">
        <v>19</v>
      </c>
      <c r="N33" s="45">
        <v>16</v>
      </c>
      <c r="O33" s="45">
        <v>11</v>
      </c>
      <c r="P33" s="45">
        <v>15</v>
      </c>
      <c r="Q33" s="45">
        <v>14</v>
      </c>
      <c r="R33" s="45">
        <v>6</v>
      </c>
    </row>
    <row r="34" spans="4:18" ht="15" thickBot="1" x14ac:dyDescent="0.4">
      <c r="D34" s="9"/>
      <c r="K34" s="44" t="s">
        <v>102</v>
      </c>
      <c r="L34" s="45">
        <v>19</v>
      </c>
      <c r="M34" s="45">
        <v>19</v>
      </c>
      <c r="N34" s="45">
        <v>16</v>
      </c>
      <c r="O34" s="45">
        <v>11</v>
      </c>
      <c r="P34" s="45">
        <v>15</v>
      </c>
      <c r="Q34" s="45">
        <v>14</v>
      </c>
      <c r="R34" s="45">
        <v>6</v>
      </c>
    </row>
    <row r="35" spans="4:18" ht="15" thickBot="1" x14ac:dyDescent="0.4">
      <c r="D35" s="9"/>
      <c r="K35" s="44" t="s">
        <v>103</v>
      </c>
      <c r="L35" s="45">
        <v>1</v>
      </c>
      <c r="M35" s="45">
        <v>16</v>
      </c>
      <c r="N35" s="45">
        <v>16</v>
      </c>
      <c r="O35" s="45">
        <v>11</v>
      </c>
      <c r="P35" s="45">
        <v>15</v>
      </c>
      <c r="Q35" s="45">
        <v>14</v>
      </c>
      <c r="R35" s="45">
        <v>6</v>
      </c>
    </row>
    <row r="36" spans="4:18" ht="15" thickBot="1" x14ac:dyDescent="0.4">
      <c r="K36" s="44" t="s">
        <v>104</v>
      </c>
      <c r="L36" s="45">
        <v>1</v>
      </c>
      <c r="M36" s="45">
        <v>16</v>
      </c>
      <c r="N36" s="45">
        <v>16</v>
      </c>
      <c r="O36" s="45">
        <v>11</v>
      </c>
      <c r="P36" s="45">
        <v>15</v>
      </c>
      <c r="Q36" s="45">
        <v>14</v>
      </c>
      <c r="R36" s="45">
        <v>6</v>
      </c>
    </row>
    <row r="37" spans="4:18" ht="15" thickBot="1" x14ac:dyDescent="0.4">
      <c r="K37" s="44" t="s">
        <v>105</v>
      </c>
      <c r="L37" s="45">
        <v>1</v>
      </c>
      <c r="M37" s="45">
        <v>16</v>
      </c>
      <c r="N37" s="45">
        <v>16</v>
      </c>
      <c r="O37" s="45">
        <v>11</v>
      </c>
      <c r="P37" s="45">
        <v>15</v>
      </c>
      <c r="Q37" s="45">
        <v>14</v>
      </c>
      <c r="R37" s="45">
        <v>6</v>
      </c>
    </row>
    <row r="38" spans="4:18" ht="15" thickBot="1" x14ac:dyDescent="0.4">
      <c r="K38" s="44" t="s">
        <v>106</v>
      </c>
      <c r="L38" s="45">
        <v>1</v>
      </c>
      <c r="M38" s="45">
        <v>1</v>
      </c>
      <c r="N38" s="45">
        <v>4</v>
      </c>
      <c r="O38" s="45">
        <v>11</v>
      </c>
      <c r="P38" s="45">
        <v>15</v>
      </c>
      <c r="Q38" s="45">
        <v>14</v>
      </c>
      <c r="R38" s="45">
        <v>6</v>
      </c>
    </row>
    <row r="39" spans="4:18" ht="15" thickBot="1" x14ac:dyDescent="0.4">
      <c r="K39" s="44" t="s">
        <v>107</v>
      </c>
      <c r="L39" s="45">
        <v>1</v>
      </c>
      <c r="M39" s="45">
        <v>1</v>
      </c>
      <c r="N39" s="45">
        <v>4</v>
      </c>
      <c r="O39" s="45">
        <v>11</v>
      </c>
      <c r="P39" s="45">
        <v>3</v>
      </c>
      <c r="Q39" s="45">
        <v>14</v>
      </c>
      <c r="R39" s="45">
        <v>7</v>
      </c>
    </row>
    <row r="40" spans="4:18" ht="15" thickBot="1" x14ac:dyDescent="0.4">
      <c r="K40" s="44" t="s">
        <v>108</v>
      </c>
      <c r="L40" s="45">
        <v>1</v>
      </c>
      <c r="M40" s="45">
        <v>1</v>
      </c>
      <c r="N40" s="45">
        <v>4</v>
      </c>
      <c r="O40" s="45">
        <v>11</v>
      </c>
      <c r="P40" s="45">
        <v>3</v>
      </c>
      <c r="Q40" s="45">
        <v>3</v>
      </c>
      <c r="R40" s="45">
        <v>7</v>
      </c>
    </row>
    <row r="41" spans="4:18" ht="15" thickBot="1" x14ac:dyDescent="0.4">
      <c r="K41" s="44" t="s">
        <v>109</v>
      </c>
      <c r="L41" s="45">
        <v>1</v>
      </c>
      <c r="M41" s="45">
        <v>1</v>
      </c>
      <c r="N41" s="45">
        <v>4</v>
      </c>
      <c r="O41" s="45">
        <v>11</v>
      </c>
      <c r="P41" s="45">
        <v>3</v>
      </c>
      <c r="Q41" s="45">
        <v>3</v>
      </c>
      <c r="R41" s="45">
        <v>7</v>
      </c>
    </row>
    <row r="42" spans="4:18" ht="15" thickBot="1" x14ac:dyDescent="0.4">
      <c r="K42" s="44" t="s">
        <v>110</v>
      </c>
      <c r="L42" s="45">
        <v>1</v>
      </c>
      <c r="M42" s="45">
        <v>1</v>
      </c>
      <c r="N42" s="45">
        <v>4</v>
      </c>
      <c r="O42" s="45">
        <v>11</v>
      </c>
      <c r="P42" s="45">
        <v>3</v>
      </c>
      <c r="Q42" s="45">
        <v>3</v>
      </c>
      <c r="R42" s="45">
        <v>7</v>
      </c>
    </row>
    <row r="43" spans="4:18" ht="15" thickBot="1" x14ac:dyDescent="0.4">
      <c r="K43" s="44" t="s">
        <v>111</v>
      </c>
      <c r="L43" s="45">
        <v>1</v>
      </c>
      <c r="M43" s="45">
        <v>1</v>
      </c>
      <c r="N43" s="45">
        <v>4</v>
      </c>
      <c r="O43" s="45">
        <v>1</v>
      </c>
      <c r="P43" s="45">
        <v>3</v>
      </c>
      <c r="Q43" s="45">
        <v>3</v>
      </c>
      <c r="R43" s="45">
        <v>7</v>
      </c>
    </row>
    <row r="44" spans="4:18" ht="15" thickBot="1" x14ac:dyDescent="0.4">
      <c r="K44" s="44" t="s">
        <v>112</v>
      </c>
      <c r="L44" s="45">
        <v>1</v>
      </c>
      <c r="M44" s="45">
        <v>1</v>
      </c>
      <c r="N44" s="45">
        <v>4</v>
      </c>
      <c r="O44" s="45">
        <v>1</v>
      </c>
      <c r="P44" s="45">
        <v>3</v>
      </c>
      <c r="Q44" s="45">
        <v>3</v>
      </c>
      <c r="R44" s="45">
        <v>7</v>
      </c>
    </row>
    <row r="45" spans="4:18" ht="15" thickBot="1" x14ac:dyDescent="0.4">
      <c r="K45" s="44" t="s">
        <v>113</v>
      </c>
      <c r="L45" s="45">
        <v>1</v>
      </c>
      <c r="M45" s="45">
        <v>1</v>
      </c>
      <c r="N45" s="45">
        <v>4</v>
      </c>
      <c r="O45" s="45">
        <v>1</v>
      </c>
      <c r="P45" s="45">
        <v>3</v>
      </c>
      <c r="Q45" s="45">
        <v>3</v>
      </c>
      <c r="R45" s="45">
        <v>7</v>
      </c>
    </row>
    <row r="46" spans="4:18" ht="15" thickBot="1" x14ac:dyDescent="0.4">
      <c r="K46" s="44" t="s">
        <v>114</v>
      </c>
      <c r="L46" s="45">
        <v>1</v>
      </c>
      <c r="M46" s="45">
        <v>1</v>
      </c>
      <c r="N46" s="45">
        <v>4</v>
      </c>
      <c r="O46" s="45">
        <v>1</v>
      </c>
      <c r="P46" s="45">
        <v>3</v>
      </c>
      <c r="Q46" s="45">
        <v>3</v>
      </c>
      <c r="R46" s="45">
        <v>7</v>
      </c>
    </row>
    <row r="47" spans="4:18" ht="15" thickBot="1" x14ac:dyDescent="0.4">
      <c r="K47" s="44" t="s">
        <v>115</v>
      </c>
      <c r="L47" s="45">
        <v>1</v>
      </c>
      <c r="M47" s="45">
        <v>1</v>
      </c>
      <c r="N47" s="45">
        <v>4</v>
      </c>
      <c r="O47" s="45">
        <v>1</v>
      </c>
      <c r="P47" s="45">
        <v>3</v>
      </c>
      <c r="Q47" s="45">
        <v>3</v>
      </c>
      <c r="R47" s="45">
        <v>7</v>
      </c>
    </row>
    <row r="48" spans="4:18" ht="15" thickBot="1" x14ac:dyDescent="0.4">
      <c r="K48" s="44" t="s">
        <v>116</v>
      </c>
      <c r="L48" s="45">
        <v>1</v>
      </c>
      <c r="M48" s="45">
        <v>1</v>
      </c>
      <c r="N48" s="45">
        <v>4</v>
      </c>
      <c r="O48" s="45">
        <v>1</v>
      </c>
      <c r="P48" s="45">
        <v>3</v>
      </c>
      <c r="Q48" s="45">
        <v>3</v>
      </c>
      <c r="R48" s="45">
        <v>7</v>
      </c>
    </row>
    <row r="49" spans="11:18" ht="15" thickBot="1" x14ac:dyDescent="0.4">
      <c r="K49" s="44" t="s">
        <v>117</v>
      </c>
      <c r="L49" s="45">
        <v>1</v>
      </c>
      <c r="M49" s="45">
        <v>1</v>
      </c>
      <c r="N49" s="45">
        <v>4</v>
      </c>
      <c r="O49" s="45">
        <v>1</v>
      </c>
      <c r="P49" s="45">
        <v>3</v>
      </c>
      <c r="Q49" s="45">
        <v>3</v>
      </c>
      <c r="R49" s="45">
        <v>7</v>
      </c>
    </row>
    <row r="50" spans="11:18" ht="15" thickBot="1" x14ac:dyDescent="0.4">
      <c r="K50" s="44" t="s">
        <v>118</v>
      </c>
      <c r="L50" s="45">
        <v>1</v>
      </c>
      <c r="M50" s="45">
        <v>1</v>
      </c>
      <c r="N50" s="45">
        <v>1</v>
      </c>
      <c r="O50" s="45">
        <v>1</v>
      </c>
      <c r="P50" s="45">
        <v>3</v>
      </c>
      <c r="Q50" s="45">
        <v>3</v>
      </c>
      <c r="R50" s="45">
        <v>7</v>
      </c>
    </row>
    <row r="51" spans="11:18" ht="15" thickBot="1" x14ac:dyDescent="0.4">
      <c r="K51" s="44" t="s">
        <v>119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7</v>
      </c>
    </row>
    <row r="52" spans="11:18" ht="15" thickBot="1" x14ac:dyDescent="0.4">
      <c r="K52" s="44" t="s">
        <v>120</v>
      </c>
      <c r="L52" s="45">
        <v>1</v>
      </c>
      <c r="M52" s="45">
        <v>1</v>
      </c>
      <c r="N52" s="45">
        <v>1</v>
      </c>
      <c r="O52" s="45">
        <v>1</v>
      </c>
      <c r="P52" s="45">
        <v>1</v>
      </c>
      <c r="Q52" s="45">
        <v>1</v>
      </c>
      <c r="R52" s="45">
        <v>7</v>
      </c>
    </row>
    <row r="53" spans="11:18" ht="18.5" thickBot="1" x14ac:dyDescent="0.4">
      <c r="K53" s="40"/>
    </row>
    <row r="54" spans="11:18" ht="15" thickBot="1" x14ac:dyDescent="0.4">
      <c r="K54" s="44" t="s">
        <v>121</v>
      </c>
      <c r="L54" s="44" t="s">
        <v>94</v>
      </c>
      <c r="M54" s="44" t="s">
        <v>95</v>
      </c>
      <c r="N54" s="44" t="s">
        <v>96</v>
      </c>
      <c r="O54" s="44" t="s">
        <v>97</v>
      </c>
      <c r="P54" s="44" t="s">
        <v>98</v>
      </c>
      <c r="Q54" s="44" t="s">
        <v>99</v>
      </c>
    </row>
    <row r="55" spans="11:18" ht="15" thickBot="1" x14ac:dyDescent="0.4">
      <c r="K55" s="44" t="s">
        <v>122</v>
      </c>
      <c r="L55" s="45" t="s">
        <v>123</v>
      </c>
      <c r="M55" s="45" t="s">
        <v>123</v>
      </c>
      <c r="N55" s="45" t="s">
        <v>123</v>
      </c>
      <c r="O55" s="45" t="s">
        <v>139</v>
      </c>
      <c r="P55" s="45" t="s">
        <v>125</v>
      </c>
      <c r="Q55" s="45" t="s">
        <v>123</v>
      </c>
    </row>
    <row r="56" spans="11:18" ht="15" thickBot="1" x14ac:dyDescent="0.4">
      <c r="K56" s="44" t="s">
        <v>126</v>
      </c>
      <c r="L56" s="45" t="s">
        <v>123</v>
      </c>
      <c r="M56" s="45" t="s">
        <v>123</v>
      </c>
      <c r="N56" s="45" t="s">
        <v>123</v>
      </c>
      <c r="O56" s="45" t="s">
        <v>139</v>
      </c>
      <c r="P56" s="45" t="s">
        <v>125</v>
      </c>
      <c r="Q56" s="45" t="s">
        <v>123</v>
      </c>
    </row>
    <row r="57" spans="11:18" ht="15" thickBot="1" x14ac:dyDescent="0.4">
      <c r="K57" s="44" t="s">
        <v>127</v>
      </c>
      <c r="L57" s="45" t="s">
        <v>123</v>
      </c>
      <c r="M57" s="45" t="s">
        <v>123</v>
      </c>
      <c r="N57" s="45" t="s">
        <v>123</v>
      </c>
      <c r="O57" s="45" t="s">
        <v>139</v>
      </c>
      <c r="P57" s="45" t="s">
        <v>125</v>
      </c>
      <c r="Q57" s="45" t="s">
        <v>123</v>
      </c>
    </row>
    <row r="58" spans="11:18" ht="15" thickBot="1" x14ac:dyDescent="0.4">
      <c r="K58" s="44" t="s">
        <v>128</v>
      </c>
      <c r="L58" s="45" t="s">
        <v>123</v>
      </c>
      <c r="M58" s="45" t="s">
        <v>123</v>
      </c>
      <c r="N58" s="45" t="s">
        <v>123</v>
      </c>
      <c r="O58" s="45" t="s">
        <v>139</v>
      </c>
      <c r="P58" s="45" t="s">
        <v>123</v>
      </c>
      <c r="Q58" s="45" t="s">
        <v>123</v>
      </c>
    </row>
    <row r="59" spans="11:18" ht="15" thickBot="1" x14ac:dyDescent="0.4">
      <c r="K59" s="44" t="s">
        <v>129</v>
      </c>
      <c r="L59" s="45" t="s">
        <v>123</v>
      </c>
      <c r="M59" s="45" t="s">
        <v>123</v>
      </c>
      <c r="N59" s="45" t="s">
        <v>123</v>
      </c>
      <c r="O59" s="45" t="s">
        <v>139</v>
      </c>
      <c r="P59" s="45" t="s">
        <v>123</v>
      </c>
      <c r="Q59" s="45" t="s">
        <v>123</v>
      </c>
    </row>
    <row r="60" spans="11:18" ht="15" thickBot="1" x14ac:dyDescent="0.4">
      <c r="K60" s="44" t="s">
        <v>130</v>
      </c>
      <c r="L60" s="45" t="s">
        <v>123</v>
      </c>
      <c r="M60" s="45" t="s">
        <v>123</v>
      </c>
      <c r="N60" s="45" t="s">
        <v>123</v>
      </c>
      <c r="O60" s="45" t="s">
        <v>139</v>
      </c>
      <c r="P60" s="45" t="s">
        <v>123</v>
      </c>
      <c r="Q60" s="45" t="s">
        <v>123</v>
      </c>
    </row>
    <row r="61" spans="11:18" ht="15" thickBot="1" x14ac:dyDescent="0.4">
      <c r="K61" s="44" t="s">
        <v>131</v>
      </c>
      <c r="L61" s="45" t="s">
        <v>123</v>
      </c>
      <c r="M61" s="45" t="s">
        <v>123</v>
      </c>
      <c r="N61" s="45" t="s">
        <v>123</v>
      </c>
      <c r="O61" s="45" t="s">
        <v>139</v>
      </c>
      <c r="P61" s="45" t="s">
        <v>123</v>
      </c>
      <c r="Q61" s="45" t="s">
        <v>123</v>
      </c>
    </row>
    <row r="62" spans="11:18" ht="15" thickBot="1" x14ac:dyDescent="0.4">
      <c r="K62" s="44" t="s">
        <v>132</v>
      </c>
      <c r="L62" s="45" t="s">
        <v>123</v>
      </c>
      <c r="M62" s="45" t="s">
        <v>123</v>
      </c>
      <c r="N62" s="45" t="s">
        <v>123</v>
      </c>
      <c r="O62" s="45" t="s">
        <v>139</v>
      </c>
      <c r="P62" s="45" t="s">
        <v>123</v>
      </c>
      <c r="Q62" s="45" t="s">
        <v>123</v>
      </c>
    </row>
    <row r="63" spans="11:18" ht="15" thickBot="1" x14ac:dyDescent="0.4">
      <c r="K63" s="44" t="s">
        <v>133</v>
      </c>
      <c r="L63" s="45" t="s">
        <v>123</v>
      </c>
      <c r="M63" s="45" t="s">
        <v>123</v>
      </c>
      <c r="N63" s="45" t="s">
        <v>123</v>
      </c>
      <c r="O63" s="45" t="s">
        <v>139</v>
      </c>
      <c r="P63" s="45" t="s">
        <v>123</v>
      </c>
      <c r="Q63" s="45" t="s">
        <v>123</v>
      </c>
    </row>
    <row r="64" spans="11:18" ht="15" thickBot="1" x14ac:dyDescent="0.4">
      <c r="K64" s="44" t="s">
        <v>134</v>
      </c>
      <c r="L64" s="45" t="s">
        <v>123</v>
      </c>
      <c r="M64" s="45" t="s">
        <v>123</v>
      </c>
      <c r="N64" s="45" t="s">
        <v>123</v>
      </c>
      <c r="O64" s="45" t="s">
        <v>139</v>
      </c>
      <c r="P64" s="45" t="s">
        <v>123</v>
      </c>
      <c r="Q64" s="45" t="s">
        <v>123</v>
      </c>
    </row>
    <row r="65" spans="11:17" ht="15" thickBot="1" x14ac:dyDescent="0.4">
      <c r="K65" s="44" t="s">
        <v>135</v>
      </c>
      <c r="L65" s="45" t="s">
        <v>123</v>
      </c>
      <c r="M65" s="45" t="s">
        <v>123</v>
      </c>
      <c r="N65" s="45" t="s">
        <v>123</v>
      </c>
      <c r="O65" s="45" t="s">
        <v>139</v>
      </c>
      <c r="P65" s="45" t="s">
        <v>123</v>
      </c>
      <c r="Q65" s="45" t="s">
        <v>123</v>
      </c>
    </row>
    <row r="66" spans="11:17" ht="15" thickBot="1" x14ac:dyDescent="0.4">
      <c r="K66" s="44" t="s">
        <v>136</v>
      </c>
      <c r="L66" s="45" t="s">
        <v>123</v>
      </c>
      <c r="M66" s="45" t="s">
        <v>123</v>
      </c>
      <c r="N66" s="45" t="s">
        <v>123</v>
      </c>
      <c r="O66" s="45" t="s">
        <v>123</v>
      </c>
      <c r="P66" s="45" t="s">
        <v>123</v>
      </c>
      <c r="Q66" s="45" t="s">
        <v>123</v>
      </c>
    </row>
    <row r="67" spans="11:17" ht="15" thickBot="1" x14ac:dyDescent="0.4">
      <c r="K67" s="44" t="s">
        <v>137</v>
      </c>
      <c r="L67" s="45" t="s">
        <v>123</v>
      </c>
      <c r="M67" s="45" t="s">
        <v>123</v>
      </c>
      <c r="N67" s="45" t="s">
        <v>123</v>
      </c>
      <c r="O67" s="45" t="s">
        <v>123</v>
      </c>
      <c r="P67" s="45" t="s">
        <v>123</v>
      </c>
      <c r="Q67" s="45" t="s">
        <v>123</v>
      </c>
    </row>
    <row r="68" spans="11:17" ht="15" thickBot="1" x14ac:dyDescent="0.4">
      <c r="K68" s="44" t="s">
        <v>138</v>
      </c>
      <c r="L68" s="45" t="s">
        <v>123</v>
      </c>
      <c r="M68" s="45" t="s">
        <v>123</v>
      </c>
      <c r="N68" s="45" t="s">
        <v>123</v>
      </c>
      <c r="O68" s="45" t="s">
        <v>123</v>
      </c>
      <c r="P68" s="45" t="s">
        <v>123</v>
      </c>
      <c r="Q68" s="45" t="s">
        <v>123</v>
      </c>
    </row>
    <row r="69" spans="11:17" ht="15" thickBot="1" x14ac:dyDescent="0.4">
      <c r="K69" s="44" t="s">
        <v>140</v>
      </c>
      <c r="L69" s="45" t="s">
        <v>123</v>
      </c>
      <c r="M69" s="45" t="s">
        <v>123</v>
      </c>
      <c r="N69" s="45" t="s">
        <v>123</v>
      </c>
      <c r="O69" s="45" t="s">
        <v>123</v>
      </c>
      <c r="P69" s="45" t="s">
        <v>123</v>
      </c>
      <c r="Q69" s="45" t="s">
        <v>123</v>
      </c>
    </row>
    <row r="70" spans="11:17" ht="15" thickBot="1" x14ac:dyDescent="0.4">
      <c r="K70" s="44" t="s">
        <v>141</v>
      </c>
      <c r="L70" s="45" t="s">
        <v>123</v>
      </c>
      <c r="M70" s="45" t="s">
        <v>123</v>
      </c>
      <c r="N70" s="45" t="s">
        <v>123</v>
      </c>
      <c r="O70" s="45" t="s">
        <v>123</v>
      </c>
      <c r="P70" s="45" t="s">
        <v>123</v>
      </c>
      <c r="Q70" s="45" t="s">
        <v>123</v>
      </c>
    </row>
    <row r="71" spans="11:17" ht="15" thickBot="1" x14ac:dyDescent="0.4">
      <c r="K71" s="44" t="s">
        <v>142</v>
      </c>
      <c r="L71" s="45" t="s">
        <v>123</v>
      </c>
      <c r="M71" s="45" t="s">
        <v>123</v>
      </c>
      <c r="N71" s="45" t="s">
        <v>123</v>
      </c>
      <c r="O71" s="45" t="s">
        <v>123</v>
      </c>
      <c r="P71" s="45" t="s">
        <v>123</v>
      </c>
      <c r="Q71" s="45" t="s">
        <v>123</v>
      </c>
    </row>
    <row r="72" spans="11:17" ht="15" thickBot="1" x14ac:dyDescent="0.4">
      <c r="K72" s="44" t="s">
        <v>143</v>
      </c>
      <c r="L72" s="45" t="s">
        <v>123</v>
      </c>
      <c r="M72" s="45" t="s">
        <v>123</v>
      </c>
      <c r="N72" s="45" t="s">
        <v>123</v>
      </c>
      <c r="O72" s="45" t="s">
        <v>123</v>
      </c>
      <c r="P72" s="45" t="s">
        <v>123</v>
      </c>
      <c r="Q72" s="45" t="s">
        <v>123</v>
      </c>
    </row>
    <row r="73" spans="11:17" ht="15" thickBot="1" x14ac:dyDescent="0.4">
      <c r="K73" s="44" t="s">
        <v>144</v>
      </c>
      <c r="L73" s="45" t="s">
        <v>123</v>
      </c>
      <c r="M73" s="45" t="s">
        <v>123</v>
      </c>
      <c r="N73" s="45" t="s">
        <v>123</v>
      </c>
      <c r="O73" s="45" t="s">
        <v>123</v>
      </c>
      <c r="P73" s="45" t="s">
        <v>123</v>
      </c>
      <c r="Q73" s="45" t="s">
        <v>123</v>
      </c>
    </row>
    <row r="74" spans="11:17" ht="15" thickBot="1" x14ac:dyDescent="0.4">
      <c r="K74" s="44" t="s">
        <v>145</v>
      </c>
      <c r="L74" s="45" t="s">
        <v>123</v>
      </c>
      <c r="M74" s="45" t="s">
        <v>123</v>
      </c>
      <c r="N74" s="45" t="s">
        <v>123</v>
      </c>
      <c r="O74" s="45" t="s">
        <v>123</v>
      </c>
      <c r="P74" s="45" t="s">
        <v>123</v>
      </c>
      <c r="Q74" s="45" t="s">
        <v>123</v>
      </c>
    </row>
    <row r="75" spans="11:17" ht="18.5" thickBot="1" x14ac:dyDescent="0.4">
      <c r="K75" s="40"/>
    </row>
    <row r="76" spans="11:17" ht="15" thickBot="1" x14ac:dyDescent="0.4">
      <c r="K76" s="44" t="s">
        <v>146</v>
      </c>
      <c r="L76" s="44" t="s">
        <v>94</v>
      </c>
      <c r="M76" s="44" t="s">
        <v>95</v>
      </c>
      <c r="N76" s="44" t="s">
        <v>96</v>
      </c>
      <c r="O76" s="44" t="s">
        <v>97</v>
      </c>
      <c r="P76" s="44" t="s">
        <v>98</v>
      </c>
      <c r="Q76" s="44" t="s">
        <v>99</v>
      </c>
    </row>
    <row r="77" spans="11:17" ht="15" thickBot="1" x14ac:dyDescent="0.4">
      <c r="K77" s="44" t="s">
        <v>122</v>
      </c>
      <c r="L77" s="45">
        <v>0</v>
      </c>
      <c r="M77" s="45">
        <v>0</v>
      </c>
      <c r="N77" s="45">
        <v>0</v>
      </c>
      <c r="O77" s="45">
        <v>6</v>
      </c>
      <c r="P77" s="45">
        <v>1</v>
      </c>
      <c r="Q77" s="45">
        <v>0</v>
      </c>
    </row>
    <row r="78" spans="11:17" ht="15" thickBot="1" x14ac:dyDescent="0.4">
      <c r="K78" s="44" t="s">
        <v>126</v>
      </c>
      <c r="L78" s="45">
        <v>0</v>
      </c>
      <c r="M78" s="45">
        <v>0</v>
      </c>
      <c r="N78" s="45">
        <v>0</v>
      </c>
      <c r="O78" s="45">
        <v>6</v>
      </c>
      <c r="P78" s="45">
        <v>1</v>
      </c>
      <c r="Q78" s="45">
        <v>0</v>
      </c>
    </row>
    <row r="79" spans="11:17" ht="15" thickBot="1" x14ac:dyDescent="0.4">
      <c r="K79" s="44" t="s">
        <v>127</v>
      </c>
      <c r="L79" s="45">
        <v>0</v>
      </c>
      <c r="M79" s="45">
        <v>0</v>
      </c>
      <c r="N79" s="45">
        <v>0</v>
      </c>
      <c r="O79" s="45">
        <v>6</v>
      </c>
      <c r="P79" s="45">
        <v>1</v>
      </c>
      <c r="Q79" s="45">
        <v>0</v>
      </c>
    </row>
    <row r="80" spans="11:17" ht="15" thickBot="1" x14ac:dyDescent="0.4">
      <c r="K80" s="44" t="s">
        <v>128</v>
      </c>
      <c r="L80" s="45">
        <v>0</v>
      </c>
      <c r="M80" s="45">
        <v>0</v>
      </c>
      <c r="N80" s="45">
        <v>0</v>
      </c>
      <c r="O80" s="45">
        <v>6</v>
      </c>
      <c r="P80" s="45">
        <v>0</v>
      </c>
      <c r="Q80" s="45">
        <v>0</v>
      </c>
    </row>
    <row r="81" spans="11:17" ht="15" thickBot="1" x14ac:dyDescent="0.4">
      <c r="K81" s="44" t="s">
        <v>129</v>
      </c>
      <c r="L81" s="45">
        <v>0</v>
      </c>
      <c r="M81" s="45">
        <v>0</v>
      </c>
      <c r="N81" s="45">
        <v>0</v>
      </c>
      <c r="O81" s="45">
        <v>6</v>
      </c>
      <c r="P81" s="45">
        <v>0</v>
      </c>
      <c r="Q81" s="45">
        <v>0</v>
      </c>
    </row>
    <row r="82" spans="11:17" ht="15" thickBot="1" x14ac:dyDescent="0.4">
      <c r="K82" s="44" t="s">
        <v>130</v>
      </c>
      <c r="L82" s="45">
        <v>0</v>
      </c>
      <c r="M82" s="45">
        <v>0</v>
      </c>
      <c r="N82" s="45">
        <v>0</v>
      </c>
      <c r="O82" s="45">
        <v>6</v>
      </c>
      <c r="P82" s="45">
        <v>0</v>
      </c>
      <c r="Q82" s="45">
        <v>0</v>
      </c>
    </row>
    <row r="83" spans="11:17" ht="15" thickBot="1" x14ac:dyDescent="0.4">
      <c r="K83" s="44" t="s">
        <v>131</v>
      </c>
      <c r="L83" s="45">
        <v>0</v>
      </c>
      <c r="M83" s="45">
        <v>0</v>
      </c>
      <c r="N83" s="45">
        <v>0</v>
      </c>
      <c r="O83" s="45">
        <v>6</v>
      </c>
      <c r="P83" s="45">
        <v>0</v>
      </c>
      <c r="Q83" s="45">
        <v>0</v>
      </c>
    </row>
    <row r="84" spans="11:17" ht="15" thickBot="1" x14ac:dyDescent="0.4">
      <c r="K84" s="44" t="s">
        <v>132</v>
      </c>
      <c r="L84" s="45">
        <v>0</v>
      </c>
      <c r="M84" s="45">
        <v>0</v>
      </c>
      <c r="N84" s="45">
        <v>0</v>
      </c>
      <c r="O84" s="45">
        <v>6</v>
      </c>
      <c r="P84" s="45">
        <v>0</v>
      </c>
      <c r="Q84" s="45">
        <v>0</v>
      </c>
    </row>
    <row r="85" spans="11:17" ht="15" thickBot="1" x14ac:dyDescent="0.4">
      <c r="K85" s="44" t="s">
        <v>133</v>
      </c>
      <c r="L85" s="45">
        <v>0</v>
      </c>
      <c r="M85" s="45">
        <v>0</v>
      </c>
      <c r="N85" s="45">
        <v>0</v>
      </c>
      <c r="O85" s="45">
        <v>6</v>
      </c>
      <c r="P85" s="45">
        <v>0</v>
      </c>
      <c r="Q85" s="45">
        <v>0</v>
      </c>
    </row>
    <row r="86" spans="11:17" ht="15" thickBot="1" x14ac:dyDescent="0.4">
      <c r="K86" s="44" t="s">
        <v>134</v>
      </c>
      <c r="L86" s="45">
        <v>0</v>
      </c>
      <c r="M86" s="45">
        <v>0</v>
      </c>
      <c r="N86" s="45">
        <v>0</v>
      </c>
      <c r="O86" s="45">
        <v>6</v>
      </c>
      <c r="P86" s="45">
        <v>0</v>
      </c>
      <c r="Q86" s="45">
        <v>0</v>
      </c>
    </row>
    <row r="87" spans="11:17" ht="15" thickBot="1" x14ac:dyDescent="0.4">
      <c r="K87" s="44" t="s">
        <v>135</v>
      </c>
      <c r="L87" s="45">
        <v>0</v>
      </c>
      <c r="M87" s="45">
        <v>0</v>
      </c>
      <c r="N87" s="45">
        <v>0</v>
      </c>
      <c r="O87" s="45">
        <v>6</v>
      </c>
      <c r="P87" s="45">
        <v>0</v>
      </c>
      <c r="Q87" s="45">
        <v>0</v>
      </c>
    </row>
    <row r="88" spans="11:17" ht="15" thickBot="1" x14ac:dyDescent="0.4">
      <c r="K88" s="44" t="s">
        <v>136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</row>
    <row r="89" spans="11:17" ht="15" thickBot="1" x14ac:dyDescent="0.4">
      <c r="K89" s="44" t="s">
        <v>137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</row>
    <row r="90" spans="11:17" ht="15" thickBot="1" x14ac:dyDescent="0.4">
      <c r="K90" s="44" t="s">
        <v>138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</row>
    <row r="91" spans="11:17" ht="15" thickBot="1" x14ac:dyDescent="0.4">
      <c r="K91" s="44" t="s">
        <v>140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</row>
    <row r="92" spans="11:17" ht="15" thickBot="1" x14ac:dyDescent="0.4">
      <c r="K92" s="44" t="s">
        <v>141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</row>
    <row r="93" spans="11:17" ht="15" thickBot="1" x14ac:dyDescent="0.4">
      <c r="K93" s="44" t="s">
        <v>142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</row>
    <row r="94" spans="11:17" ht="15" thickBot="1" x14ac:dyDescent="0.4">
      <c r="K94" s="44" t="s">
        <v>143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</row>
    <row r="95" spans="11:17" ht="15" thickBot="1" x14ac:dyDescent="0.4">
      <c r="K95" s="44" t="s">
        <v>144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</row>
    <row r="96" spans="11:17" ht="15" thickBot="1" x14ac:dyDescent="0.4">
      <c r="K96" s="44" t="s">
        <v>145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</row>
    <row r="97" spans="11:21" ht="18.5" thickBot="1" x14ac:dyDescent="0.4">
      <c r="K97" s="40"/>
    </row>
    <row r="98" spans="11:21" ht="15" thickBot="1" x14ac:dyDescent="0.4">
      <c r="K98" s="44" t="s">
        <v>147</v>
      </c>
      <c r="L98" s="44" t="s">
        <v>94</v>
      </c>
      <c r="M98" s="44" t="s">
        <v>95</v>
      </c>
      <c r="N98" s="44" t="s">
        <v>96</v>
      </c>
      <c r="O98" s="44" t="s">
        <v>97</v>
      </c>
      <c r="P98" s="44" t="s">
        <v>98</v>
      </c>
      <c r="Q98" s="44" t="s">
        <v>99</v>
      </c>
      <c r="R98" s="44" t="s">
        <v>148</v>
      </c>
      <c r="S98" s="44" t="s">
        <v>149</v>
      </c>
      <c r="T98" s="44" t="s">
        <v>150</v>
      </c>
      <c r="U98" s="44" t="s">
        <v>151</v>
      </c>
    </row>
    <row r="99" spans="11:21" ht="15" thickBot="1" x14ac:dyDescent="0.4">
      <c r="K99" s="44" t="s">
        <v>101</v>
      </c>
      <c r="L99" s="45">
        <v>0</v>
      </c>
      <c r="M99" s="45">
        <v>0</v>
      </c>
      <c r="N99" s="45">
        <v>0</v>
      </c>
      <c r="O99" s="45">
        <v>6</v>
      </c>
      <c r="P99" s="45">
        <v>0</v>
      </c>
      <c r="Q99" s="45">
        <v>0</v>
      </c>
      <c r="R99" s="45">
        <v>6</v>
      </c>
      <c r="S99" s="45">
        <v>6</v>
      </c>
      <c r="T99" s="45">
        <v>0</v>
      </c>
      <c r="U99" s="45">
        <v>0</v>
      </c>
    </row>
    <row r="100" spans="11:21" ht="15" thickBot="1" x14ac:dyDescent="0.4">
      <c r="K100" s="44" t="s">
        <v>102</v>
      </c>
      <c r="L100" s="45">
        <v>0</v>
      </c>
      <c r="M100" s="45">
        <v>0</v>
      </c>
      <c r="N100" s="45">
        <v>0</v>
      </c>
      <c r="O100" s="45">
        <v>6</v>
      </c>
      <c r="P100" s="45">
        <v>0</v>
      </c>
      <c r="Q100" s="45">
        <v>0</v>
      </c>
      <c r="R100" s="45">
        <v>6</v>
      </c>
      <c r="S100" s="45">
        <v>6</v>
      </c>
      <c r="T100" s="45">
        <v>0</v>
      </c>
      <c r="U100" s="45">
        <v>0</v>
      </c>
    </row>
    <row r="101" spans="11:21" ht="15" thickBot="1" x14ac:dyDescent="0.4">
      <c r="K101" s="44" t="s">
        <v>103</v>
      </c>
      <c r="L101" s="45">
        <v>0</v>
      </c>
      <c r="M101" s="45">
        <v>0</v>
      </c>
      <c r="N101" s="45">
        <v>0</v>
      </c>
      <c r="O101" s="45">
        <v>6</v>
      </c>
      <c r="P101" s="45">
        <v>0</v>
      </c>
      <c r="Q101" s="45">
        <v>0</v>
      </c>
      <c r="R101" s="45">
        <v>6</v>
      </c>
      <c r="S101" s="45">
        <v>6</v>
      </c>
      <c r="T101" s="45">
        <v>0</v>
      </c>
      <c r="U101" s="45">
        <v>0</v>
      </c>
    </row>
    <row r="102" spans="11:21" ht="15" thickBot="1" x14ac:dyDescent="0.4">
      <c r="K102" s="44" t="s">
        <v>104</v>
      </c>
      <c r="L102" s="45">
        <v>0</v>
      </c>
      <c r="M102" s="45">
        <v>0</v>
      </c>
      <c r="N102" s="45">
        <v>0</v>
      </c>
      <c r="O102" s="45">
        <v>6</v>
      </c>
      <c r="P102" s="45">
        <v>0</v>
      </c>
      <c r="Q102" s="45">
        <v>0</v>
      </c>
      <c r="R102" s="45">
        <v>6</v>
      </c>
      <c r="S102" s="45">
        <v>6</v>
      </c>
      <c r="T102" s="45">
        <v>0</v>
      </c>
      <c r="U102" s="45">
        <v>0</v>
      </c>
    </row>
    <row r="103" spans="11:21" ht="15" thickBot="1" x14ac:dyDescent="0.4">
      <c r="K103" s="44" t="s">
        <v>105</v>
      </c>
      <c r="L103" s="45">
        <v>0</v>
      </c>
      <c r="M103" s="45">
        <v>0</v>
      </c>
      <c r="N103" s="45">
        <v>0</v>
      </c>
      <c r="O103" s="45">
        <v>6</v>
      </c>
      <c r="P103" s="45">
        <v>0</v>
      </c>
      <c r="Q103" s="45">
        <v>0</v>
      </c>
      <c r="R103" s="45">
        <v>6</v>
      </c>
      <c r="S103" s="45">
        <v>6</v>
      </c>
      <c r="T103" s="45">
        <v>0</v>
      </c>
      <c r="U103" s="45">
        <v>0</v>
      </c>
    </row>
    <row r="104" spans="11:21" ht="15" thickBot="1" x14ac:dyDescent="0.4">
      <c r="K104" s="44" t="s">
        <v>106</v>
      </c>
      <c r="L104" s="45">
        <v>0</v>
      </c>
      <c r="M104" s="45">
        <v>0</v>
      </c>
      <c r="N104" s="45">
        <v>0</v>
      </c>
      <c r="O104" s="45">
        <v>6</v>
      </c>
      <c r="P104" s="45">
        <v>0</v>
      </c>
      <c r="Q104" s="45">
        <v>0</v>
      </c>
      <c r="R104" s="45">
        <v>6</v>
      </c>
      <c r="S104" s="45">
        <v>6</v>
      </c>
      <c r="T104" s="45">
        <v>0</v>
      </c>
      <c r="U104" s="45">
        <v>0</v>
      </c>
    </row>
    <row r="105" spans="11:21" ht="15" thickBot="1" x14ac:dyDescent="0.4">
      <c r="K105" s="44" t="s">
        <v>107</v>
      </c>
      <c r="L105" s="45">
        <v>0</v>
      </c>
      <c r="M105" s="45">
        <v>0</v>
      </c>
      <c r="N105" s="45">
        <v>0</v>
      </c>
      <c r="O105" s="45">
        <v>6</v>
      </c>
      <c r="P105" s="45">
        <v>1</v>
      </c>
      <c r="Q105" s="45">
        <v>0</v>
      </c>
      <c r="R105" s="45">
        <v>7</v>
      </c>
      <c r="S105" s="45">
        <v>7</v>
      </c>
      <c r="T105" s="45">
        <v>0</v>
      </c>
      <c r="U105" s="45">
        <v>0</v>
      </c>
    </row>
    <row r="106" spans="11:21" ht="15" thickBot="1" x14ac:dyDescent="0.4">
      <c r="K106" s="44" t="s">
        <v>108</v>
      </c>
      <c r="L106" s="45">
        <v>0</v>
      </c>
      <c r="M106" s="45">
        <v>0</v>
      </c>
      <c r="N106" s="45">
        <v>0</v>
      </c>
      <c r="O106" s="45">
        <v>6</v>
      </c>
      <c r="P106" s="45">
        <v>1</v>
      </c>
      <c r="Q106" s="45">
        <v>0</v>
      </c>
      <c r="R106" s="45">
        <v>7</v>
      </c>
      <c r="S106" s="45">
        <v>7</v>
      </c>
      <c r="T106" s="45">
        <v>0</v>
      </c>
      <c r="U106" s="45">
        <v>0</v>
      </c>
    </row>
    <row r="107" spans="11:21" ht="15" thickBot="1" x14ac:dyDescent="0.4">
      <c r="K107" s="44" t="s">
        <v>109</v>
      </c>
      <c r="L107" s="45">
        <v>0</v>
      </c>
      <c r="M107" s="45">
        <v>0</v>
      </c>
      <c r="N107" s="45">
        <v>0</v>
      </c>
      <c r="O107" s="45">
        <v>6</v>
      </c>
      <c r="P107" s="45">
        <v>1</v>
      </c>
      <c r="Q107" s="45">
        <v>0</v>
      </c>
      <c r="R107" s="45">
        <v>7</v>
      </c>
      <c r="S107" s="45">
        <v>7</v>
      </c>
      <c r="T107" s="45">
        <v>0</v>
      </c>
      <c r="U107" s="45">
        <v>0</v>
      </c>
    </row>
    <row r="108" spans="11:21" ht="15" thickBot="1" x14ac:dyDescent="0.4">
      <c r="K108" s="44" t="s">
        <v>110</v>
      </c>
      <c r="L108" s="45">
        <v>0</v>
      </c>
      <c r="M108" s="45">
        <v>0</v>
      </c>
      <c r="N108" s="45">
        <v>0</v>
      </c>
      <c r="O108" s="45">
        <v>6</v>
      </c>
      <c r="P108" s="45">
        <v>1</v>
      </c>
      <c r="Q108" s="45">
        <v>0</v>
      </c>
      <c r="R108" s="45">
        <v>7</v>
      </c>
      <c r="S108" s="45">
        <v>7</v>
      </c>
      <c r="T108" s="45">
        <v>0</v>
      </c>
      <c r="U108" s="45">
        <v>0</v>
      </c>
    </row>
    <row r="109" spans="11:21" ht="15" thickBot="1" x14ac:dyDescent="0.4">
      <c r="K109" s="44" t="s">
        <v>111</v>
      </c>
      <c r="L109" s="45">
        <v>0</v>
      </c>
      <c r="M109" s="45">
        <v>0</v>
      </c>
      <c r="N109" s="45">
        <v>0</v>
      </c>
      <c r="O109" s="45">
        <v>6</v>
      </c>
      <c r="P109" s="45">
        <v>1</v>
      </c>
      <c r="Q109" s="45">
        <v>0</v>
      </c>
      <c r="R109" s="45">
        <v>7</v>
      </c>
      <c r="S109" s="45">
        <v>7</v>
      </c>
      <c r="T109" s="45">
        <v>0</v>
      </c>
      <c r="U109" s="45">
        <v>0</v>
      </c>
    </row>
    <row r="110" spans="11:21" ht="15" thickBot="1" x14ac:dyDescent="0.4">
      <c r="K110" s="44" t="s">
        <v>112</v>
      </c>
      <c r="L110" s="45">
        <v>0</v>
      </c>
      <c r="M110" s="45">
        <v>0</v>
      </c>
      <c r="N110" s="45">
        <v>0</v>
      </c>
      <c r="O110" s="45">
        <v>6</v>
      </c>
      <c r="P110" s="45">
        <v>1</v>
      </c>
      <c r="Q110" s="45">
        <v>0</v>
      </c>
      <c r="R110" s="45">
        <v>7</v>
      </c>
      <c r="S110" s="45">
        <v>7</v>
      </c>
      <c r="T110" s="45">
        <v>0</v>
      </c>
      <c r="U110" s="45">
        <v>0</v>
      </c>
    </row>
    <row r="111" spans="11:21" ht="15" thickBot="1" x14ac:dyDescent="0.4">
      <c r="K111" s="44" t="s">
        <v>113</v>
      </c>
      <c r="L111" s="45">
        <v>0</v>
      </c>
      <c r="M111" s="45">
        <v>0</v>
      </c>
      <c r="N111" s="45">
        <v>0</v>
      </c>
      <c r="O111" s="45">
        <v>6</v>
      </c>
      <c r="P111" s="45">
        <v>1</v>
      </c>
      <c r="Q111" s="45">
        <v>0</v>
      </c>
      <c r="R111" s="45">
        <v>7</v>
      </c>
      <c r="S111" s="45">
        <v>7</v>
      </c>
      <c r="T111" s="45">
        <v>0</v>
      </c>
      <c r="U111" s="45">
        <v>0</v>
      </c>
    </row>
    <row r="112" spans="11:21" ht="15" thickBot="1" x14ac:dyDescent="0.4">
      <c r="K112" s="44" t="s">
        <v>114</v>
      </c>
      <c r="L112" s="45">
        <v>0</v>
      </c>
      <c r="M112" s="45">
        <v>0</v>
      </c>
      <c r="N112" s="45">
        <v>0</v>
      </c>
      <c r="O112" s="45">
        <v>6</v>
      </c>
      <c r="P112" s="45">
        <v>1</v>
      </c>
      <c r="Q112" s="45">
        <v>0</v>
      </c>
      <c r="R112" s="45">
        <v>7</v>
      </c>
      <c r="S112" s="45">
        <v>7</v>
      </c>
      <c r="T112" s="45">
        <v>0</v>
      </c>
      <c r="U112" s="45">
        <v>0</v>
      </c>
    </row>
    <row r="113" spans="11:21" ht="15" thickBot="1" x14ac:dyDescent="0.4">
      <c r="K113" s="44" t="s">
        <v>115</v>
      </c>
      <c r="L113" s="45">
        <v>0</v>
      </c>
      <c r="M113" s="45">
        <v>0</v>
      </c>
      <c r="N113" s="45">
        <v>0</v>
      </c>
      <c r="O113" s="45">
        <v>6</v>
      </c>
      <c r="P113" s="45">
        <v>1</v>
      </c>
      <c r="Q113" s="45">
        <v>0</v>
      </c>
      <c r="R113" s="45">
        <v>7</v>
      </c>
      <c r="S113" s="45">
        <v>7</v>
      </c>
      <c r="T113" s="45">
        <v>0</v>
      </c>
      <c r="U113" s="45">
        <v>0</v>
      </c>
    </row>
    <row r="114" spans="11:21" ht="15" thickBot="1" x14ac:dyDescent="0.4">
      <c r="K114" s="44" t="s">
        <v>116</v>
      </c>
      <c r="L114" s="45">
        <v>0</v>
      </c>
      <c r="M114" s="45">
        <v>0</v>
      </c>
      <c r="N114" s="45">
        <v>0</v>
      </c>
      <c r="O114" s="45">
        <v>6</v>
      </c>
      <c r="P114" s="45">
        <v>1</v>
      </c>
      <c r="Q114" s="45">
        <v>0</v>
      </c>
      <c r="R114" s="45">
        <v>7</v>
      </c>
      <c r="S114" s="45">
        <v>7</v>
      </c>
      <c r="T114" s="45">
        <v>0</v>
      </c>
      <c r="U114" s="45">
        <v>0</v>
      </c>
    </row>
    <row r="115" spans="11:21" ht="15" thickBot="1" x14ac:dyDescent="0.4">
      <c r="K115" s="44" t="s">
        <v>117</v>
      </c>
      <c r="L115" s="45">
        <v>0</v>
      </c>
      <c r="M115" s="45">
        <v>0</v>
      </c>
      <c r="N115" s="45">
        <v>0</v>
      </c>
      <c r="O115" s="45">
        <v>6</v>
      </c>
      <c r="P115" s="45">
        <v>1</v>
      </c>
      <c r="Q115" s="45">
        <v>0</v>
      </c>
      <c r="R115" s="45">
        <v>7</v>
      </c>
      <c r="S115" s="45">
        <v>7</v>
      </c>
      <c r="T115" s="45">
        <v>0</v>
      </c>
      <c r="U115" s="45">
        <v>0</v>
      </c>
    </row>
    <row r="116" spans="11:21" ht="15" thickBot="1" x14ac:dyDescent="0.4">
      <c r="K116" s="44" t="s">
        <v>118</v>
      </c>
      <c r="L116" s="45">
        <v>0</v>
      </c>
      <c r="M116" s="45">
        <v>0</v>
      </c>
      <c r="N116" s="45">
        <v>0</v>
      </c>
      <c r="O116" s="45">
        <v>6</v>
      </c>
      <c r="P116" s="45">
        <v>1</v>
      </c>
      <c r="Q116" s="45">
        <v>0</v>
      </c>
      <c r="R116" s="45">
        <v>7</v>
      </c>
      <c r="S116" s="45">
        <v>7</v>
      </c>
      <c r="T116" s="45">
        <v>0</v>
      </c>
      <c r="U116" s="45">
        <v>0</v>
      </c>
    </row>
    <row r="117" spans="11:21" ht="15" thickBot="1" x14ac:dyDescent="0.4">
      <c r="K117" s="44" t="s">
        <v>119</v>
      </c>
      <c r="L117" s="45">
        <v>0</v>
      </c>
      <c r="M117" s="45">
        <v>0</v>
      </c>
      <c r="N117" s="45">
        <v>0</v>
      </c>
      <c r="O117" s="45">
        <v>6</v>
      </c>
      <c r="P117" s="45">
        <v>1</v>
      </c>
      <c r="Q117" s="45">
        <v>0</v>
      </c>
      <c r="R117" s="45">
        <v>7</v>
      </c>
      <c r="S117" s="45">
        <v>7</v>
      </c>
      <c r="T117" s="45">
        <v>0</v>
      </c>
      <c r="U117" s="45">
        <v>0</v>
      </c>
    </row>
    <row r="118" spans="11:21" ht="15" thickBot="1" x14ac:dyDescent="0.4">
      <c r="K118" s="44" t="s">
        <v>120</v>
      </c>
      <c r="L118" s="45">
        <v>0</v>
      </c>
      <c r="M118" s="45">
        <v>0</v>
      </c>
      <c r="N118" s="45">
        <v>0</v>
      </c>
      <c r="O118" s="45">
        <v>6</v>
      </c>
      <c r="P118" s="45">
        <v>1</v>
      </c>
      <c r="Q118" s="45">
        <v>0</v>
      </c>
      <c r="R118" s="45">
        <v>7</v>
      </c>
      <c r="S118" s="45">
        <v>7</v>
      </c>
      <c r="T118" s="45">
        <v>0</v>
      </c>
      <c r="U118" s="45">
        <v>0</v>
      </c>
    </row>
    <row r="119" spans="11:21" ht="15" thickBot="1" x14ac:dyDescent="0.4">
      <c r="L119" s="50">
        <f>SUM(L99:L118)/$R$119</f>
        <v>0</v>
      </c>
      <c r="M119" s="50">
        <f t="shared" ref="M119:R119" si="6">SUM(M99:M118)/$R$119</f>
        <v>0</v>
      </c>
      <c r="N119" s="50">
        <f t="shared" si="6"/>
        <v>0</v>
      </c>
      <c r="O119" s="50">
        <f t="shared" si="6"/>
        <v>0.89552238805970152</v>
      </c>
      <c r="P119" s="50">
        <f t="shared" si="6"/>
        <v>0.1044776119402985</v>
      </c>
      <c r="Q119" s="50">
        <f t="shared" si="6"/>
        <v>0</v>
      </c>
      <c r="R119" s="52">
        <f>SUM(R99:R118)</f>
        <v>134</v>
      </c>
    </row>
    <row r="120" spans="11:21" ht="15" thickBot="1" x14ac:dyDescent="0.4">
      <c r="K120" s="46" t="s">
        <v>152</v>
      </c>
      <c r="L120" s="47">
        <v>7</v>
      </c>
    </row>
    <row r="121" spans="11:21" ht="15" thickBot="1" x14ac:dyDescent="0.4">
      <c r="K121" s="46" t="s">
        <v>153</v>
      </c>
      <c r="L121" s="47">
        <v>0</v>
      </c>
    </row>
    <row r="122" spans="11:21" ht="15" thickBot="1" x14ac:dyDescent="0.4">
      <c r="K122" s="46" t="s">
        <v>154</v>
      </c>
      <c r="L122" s="47">
        <v>134</v>
      </c>
    </row>
    <row r="123" spans="11:21" ht="15" thickBot="1" x14ac:dyDescent="0.4">
      <c r="K123" s="46" t="s">
        <v>155</v>
      </c>
      <c r="L123" s="47">
        <v>134</v>
      </c>
    </row>
    <row r="124" spans="11:21" ht="15" thickBot="1" x14ac:dyDescent="0.4">
      <c r="K124" s="46" t="s">
        <v>156</v>
      </c>
      <c r="L124" s="47">
        <v>0</v>
      </c>
    </row>
    <row r="125" spans="11:21" ht="20" thickBot="1" x14ac:dyDescent="0.4">
      <c r="K125" s="46" t="s">
        <v>157</v>
      </c>
      <c r="L125" s="47"/>
    </row>
    <row r="126" spans="11:21" ht="20" thickBot="1" x14ac:dyDescent="0.4">
      <c r="K126" s="46" t="s">
        <v>158</v>
      </c>
      <c r="L126" s="47"/>
    </row>
    <row r="127" spans="11:21" ht="15" thickBot="1" x14ac:dyDescent="0.4">
      <c r="K127" s="46" t="s">
        <v>159</v>
      </c>
      <c r="L127" s="47">
        <v>0</v>
      </c>
    </row>
    <row r="129" spans="11:11" x14ac:dyDescent="0.35">
      <c r="K129" s="49" t="s">
        <v>160</v>
      </c>
    </row>
    <row r="131" spans="11:11" x14ac:dyDescent="0.35">
      <c r="K131" s="48" t="s">
        <v>161</v>
      </c>
    </row>
    <row r="132" spans="11:11" x14ac:dyDescent="0.35">
      <c r="K132" s="48" t="s">
        <v>162</v>
      </c>
    </row>
  </sheetData>
  <hyperlinks>
    <hyperlink ref="K129" r:id="rId1" display="https://miau.my-x.hu/myx-free/coco/test/401475320190419175923.html" xr:uid="{6FF80BCC-4936-446E-83E7-590F0A8BC7F7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274B-C1D0-4471-94A7-6B641E61119B}">
  <dimension ref="A1:I49"/>
  <sheetViews>
    <sheetView topLeftCell="A16" workbookViewId="0">
      <selection activeCell="A18" sqref="A18"/>
    </sheetView>
  </sheetViews>
  <sheetFormatPr defaultRowHeight="14.5" x14ac:dyDescent="0.35"/>
  <cols>
    <col min="1" max="1" width="24.81640625" customWidth="1"/>
    <col min="2" max="2" width="16.453125" customWidth="1"/>
    <col min="3" max="3" width="14.81640625" customWidth="1"/>
    <col min="4" max="4" width="14.1796875" customWidth="1"/>
    <col min="5" max="5" width="12.1796875" customWidth="1"/>
    <col min="6" max="6" width="14.7265625" customWidth="1"/>
    <col min="7" max="7" width="17.1796875" customWidth="1"/>
    <col min="8" max="8" width="14.26953125" customWidth="1"/>
    <col min="9" max="9" width="16.54296875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0.99005874803263427</v>
      </c>
    </row>
    <row r="5" spans="1:9" x14ac:dyDescent="0.35">
      <c r="A5" s="1" t="s">
        <v>3</v>
      </c>
      <c r="B5" s="1">
        <v>0.9802163245559472</v>
      </c>
    </row>
    <row r="6" spans="1:9" x14ac:dyDescent="0.35">
      <c r="A6" s="1" t="s">
        <v>4</v>
      </c>
      <c r="B6" s="1">
        <v>0.97108539742792277</v>
      </c>
    </row>
    <row r="7" spans="1:9" x14ac:dyDescent="0.35">
      <c r="A7" s="1" t="s">
        <v>5</v>
      </c>
      <c r="B7" s="1">
        <v>0.21998616724360012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31.170879120879139</v>
      </c>
      <c r="D12" s="1">
        <v>5.1951465201465235</v>
      </c>
      <c r="E12" s="1">
        <v>107.35123726346431</v>
      </c>
      <c r="F12" s="1">
        <v>2.5967258238155934E-10</v>
      </c>
    </row>
    <row r="13" spans="1:9" x14ac:dyDescent="0.35">
      <c r="A13" s="1" t="s">
        <v>14</v>
      </c>
      <c r="B13" s="1">
        <v>13</v>
      </c>
      <c r="C13" s="1">
        <v>0.62912087912087966</v>
      </c>
      <c r="D13" s="1">
        <v>4.8393913778529203E-2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31.800000000000018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3.2142857142857042</v>
      </c>
      <c r="C17" s="1">
        <v>1.3624434902847515</v>
      </c>
      <c r="D17" s="1">
        <v>2.3592066292701186</v>
      </c>
      <c r="E17" s="1">
        <v>3.4626488136244783E-2</v>
      </c>
      <c r="F17" s="1">
        <v>0.27090550167275751</v>
      </c>
      <c r="G17" s="1">
        <v>6.1576659268986509</v>
      </c>
      <c r="H17" s="1">
        <v>0.27090550167275751</v>
      </c>
      <c r="I17" s="1">
        <v>6.1576659268986509</v>
      </c>
    </row>
    <row r="18" spans="1:9" x14ac:dyDescent="0.35">
      <c r="A18" s="1" t="s">
        <v>24</v>
      </c>
      <c r="B18" s="1">
        <v>1.0989010989011607E-2</v>
      </c>
      <c r="C18" s="1">
        <v>0.2346090991574028</v>
      </c>
      <c r="D18" s="1">
        <v>4.6839662351028051E-2</v>
      </c>
      <c r="E18" s="1">
        <v>0.96335293524665866</v>
      </c>
      <c r="F18" s="1">
        <v>-0.49585313335161274</v>
      </c>
      <c r="G18" s="1">
        <v>0.51783115532963597</v>
      </c>
      <c r="H18" s="1">
        <v>-0.49585313335161274</v>
      </c>
      <c r="I18" s="1">
        <v>0.51783115532963597</v>
      </c>
    </row>
    <row r="19" spans="1:9" s="6" customFormat="1" x14ac:dyDescent="0.35">
      <c r="A19" s="5" t="s">
        <v>25</v>
      </c>
      <c r="B19" s="7">
        <v>0.68131868131868223</v>
      </c>
      <c r="C19" s="5">
        <v>0.15893570835369764</v>
      </c>
      <c r="D19" s="5">
        <v>4.2867565028399195</v>
      </c>
      <c r="E19" s="7">
        <v>8.8472585988541878E-4</v>
      </c>
      <c r="F19" s="5">
        <v>0.33795895859864222</v>
      </c>
      <c r="G19" s="5">
        <v>1.0246784040387222</v>
      </c>
      <c r="H19" s="5">
        <v>0.33795895859864222</v>
      </c>
      <c r="I19" s="5">
        <v>1.0246784040387222</v>
      </c>
    </row>
    <row r="20" spans="1:9" x14ac:dyDescent="0.35">
      <c r="A20" s="1" t="s">
        <v>26</v>
      </c>
      <c r="B20" s="1">
        <v>0.46428571428571308</v>
      </c>
      <c r="C20" s="1">
        <v>0.49714648855563975</v>
      </c>
      <c r="D20" s="1">
        <v>0.93390122423393329</v>
      </c>
      <c r="E20" s="1">
        <v>0.36737772959254822</v>
      </c>
      <c r="F20" s="1">
        <v>-0.60973397726042955</v>
      </c>
      <c r="G20" s="1">
        <v>1.5383054058318557</v>
      </c>
      <c r="H20" s="1">
        <v>-0.60973397726042955</v>
      </c>
      <c r="I20" s="1">
        <v>1.5383054058318557</v>
      </c>
    </row>
    <row r="21" spans="1:9" x14ac:dyDescent="0.35">
      <c r="A21" s="1" t="s">
        <v>27</v>
      </c>
      <c r="B21" s="1">
        <v>-0.61813186813186638</v>
      </c>
      <c r="C21" s="1">
        <v>0.54020915959426041</v>
      </c>
      <c r="D21" s="1">
        <v>-1.1442454411475216</v>
      </c>
      <c r="E21" s="1">
        <v>0.27315374948677451</v>
      </c>
      <c r="F21" s="1">
        <v>-1.785182804453413</v>
      </c>
      <c r="G21" s="1">
        <v>0.54891906818968028</v>
      </c>
      <c r="H21" s="1">
        <v>-1.785182804453413</v>
      </c>
      <c r="I21" s="1">
        <v>0.54891906818968028</v>
      </c>
    </row>
    <row r="22" spans="1:9" x14ac:dyDescent="0.35">
      <c r="A22" s="1" t="s">
        <v>28</v>
      </c>
      <c r="B22" s="1">
        <v>0.52472527472527464</v>
      </c>
      <c r="C22" s="1">
        <v>0.17063445857934015</v>
      </c>
      <c r="D22" s="1">
        <v>3.07514249521466</v>
      </c>
      <c r="E22" s="1">
        <v>8.8607220507969618E-3</v>
      </c>
      <c r="F22" s="1">
        <v>0.1560919386979695</v>
      </c>
      <c r="G22" s="1">
        <v>0.89335861075257972</v>
      </c>
      <c r="H22" s="1">
        <v>0.1560919386979695</v>
      </c>
      <c r="I22" s="1">
        <v>0.89335861075257972</v>
      </c>
    </row>
    <row r="23" spans="1:9" ht="15" thickBot="1" x14ac:dyDescent="0.4">
      <c r="A23" s="2" t="s">
        <v>29</v>
      </c>
      <c r="B23" s="2">
        <v>0.33516483516483553</v>
      </c>
      <c r="C23" s="2">
        <v>0.20946026628185205</v>
      </c>
      <c r="D23" s="2">
        <v>1.6001356300857272</v>
      </c>
      <c r="E23" s="2">
        <v>0.13357912059815771</v>
      </c>
      <c r="F23" s="2">
        <v>-0.11734655888482798</v>
      </c>
      <c r="G23" s="2">
        <v>0.78767622921449898</v>
      </c>
      <c r="H23" s="2">
        <v>-0.11734655888482798</v>
      </c>
      <c r="I23" s="2">
        <v>0.78767622921449898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5.0604395604395584</v>
      </c>
      <c r="C30" s="1">
        <v>-6.0439560439558448E-2</v>
      </c>
      <c r="D30" s="1">
        <v>-0.33214754615690739</v>
      </c>
    </row>
    <row r="31" spans="1:9" x14ac:dyDescent="0.35">
      <c r="A31" s="1">
        <v>2</v>
      </c>
      <c r="B31" s="1">
        <v>5.0604395604395584</v>
      </c>
      <c r="C31" s="1">
        <v>-6.0439560439558448E-2</v>
      </c>
      <c r="D31" s="1">
        <v>-0.33214754615690739</v>
      </c>
    </row>
    <row r="32" spans="1:9" x14ac:dyDescent="0.35">
      <c r="A32" s="1">
        <v>3</v>
      </c>
      <c r="B32" s="1">
        <v>5.0604395604395584</v>
      </c>
      <c r="C32" s="1">
        <v>-6.0439560439558448E-2</v>
      </c>
      <c r="D32" s="1">
        <v>-0.33214754615690739</v>
      </c>
    </row>
    <row r="33" spans="1:4" x14ac:dyDescent="0.35">
      <c r="A33" s="1">
        <v>4</v>
      </c>
      <c r="B33" s="1">
        <v>5.7417582417582391</v>
      </c>
      <c r="C33" s="1">
        <v>0.25824175824176088</v>
      </c>
      <c r="D33" s="1">
        <v>1.4191758790341202</v>
      </c>
    </row>
    <row r="34" spans="1:4" x14ac:dyDescent="0.35">
      <c r="A34" s="1">
        <v>5</v>
      </c>
      <c r="B34" s="1">
        <v>6.0769230769230749</v>
      </c>
      <c r="C34" s="1">
        <v>-7.6923076923074873E-2</v>
      </c>
      <c r="D34" s="1">
        <v>-0.42273324056333939</v>
      </c>
    </row>
    <row r="35" spans="1:4" x14ac:dyDescent="0.35">
      <c r="A35" s="1">
        <v>6</v>
      </c>
      <c r="B35" s="1">
        <v>5.9230769230769216</v>
      </c>
      <c r="C35" s="1">
        <v>7.6923076923078426E-2</v>
      </c>
      <c r="D35" s="1">
        <v>0.42273324056335887</v>
      </c>
    </row>
    <row r="36" spans="1:4" x14ac:dyDescent="0.35">
      <c r="A36" s="1">
        <v>7</v>
      </c>
      <c r="B36" s="1">
        <v>6.4478021978021962</v>
      </c>
      <c r="C36" s="1">
        <v>-0.44780219780219621</v>
      </c>
      <c r="D36" s="1">
        <v>-2.460911364708068</v>
      </c>
    </row>
    <row r="37" spans="1:4" x14ac:dyDescent="0.35">
      <c r="A37" s="1">
        <v>8</v>
      </c>
      <c r="B37" s="1">
        <v>6.4478021978021962</v>
      </c>
      <c r="C37" s="1">
        <v>0.55219780219780379</v>
      </c>
      <c r="D37" s="1">
        <v>3.0346207626154902</v>
      </c>
    </row>
    <row r="38" spans="1:4" x14ac:dyDescent="0.35">
      <c r="A38" s="1">
        <v>9</v>
      </c>
      <c r="B38" s="1">
        <v>7.1291208791208787</v>
      </c>
      <c r="C38" s="1">
        <v>-0.12912087912087866</v>
      </c>
      <c r="D38" s="1">
        <v>-0.70958793951705035</v>
      </c>
    </row>
    <row r="39" spans="1:4" x14ac:dyDescent="0.35">
      <c r="A39" s="1">
        <v>10</v>
      </c>
      <c r="B39" s="1">
        <v>7.1291208791208787</v>
      </c>
      <c r="C39" s="1">
        <v>-0.12912087912087866</v>
      </c>
      <c r="D39" s="1">
        <v>-0.70958793951705035</v>
      </c>
    </row>
    <row r="40" spans="1:4" x14ac:dyDescent="0.35">
      <c r="A40" s="1">
        <v>11</v>
      </c>
      <c r="B40" s="1">
        <v>7.9890109890109891</v>
      </c>
      <c r="C40" s="1">
        <v>1.098901098901095E-2</v>
      </c>
      <c r="D40" s="1">
        <v>6.0390462937621306E-2</v>
      </c>
    </row>
    <row r="41" spans="1:4" x14ac:dyDescent="0.35">
      <c r="A41" s="1">
        <v>12</v>
      </c>
      <c r="B41" s="1">
        <v>7.9890109890109891</v>
      </c>
      <c r="C41" s="1">
        <v>1.098901098901095E-2</v>
      </c>
      <c r="D41" s="1">
        <v>6.0390462937621306E-2</v>
      </c>
    </row>
    <row r="42" spans="1:4" x14ac:dyDescent="0.35">
      <c r="A42" s="1">
        <v>13</v>
      </c>
      <c r="B42" s="1">
        <v>7.9890109890109891</v>
      </c>
      <c r="C42" s="1">
        <v>1.098901098901095E-2</v>
      </c>
      <c r="D42" s="1">
        <v>6.0390462937621306E-2</v>
      </c>
    </row>
    <row r="43" spans="1:4" x14ac:dyDescent="0.35">
      <c r="A43" s="1">
        <v>14</v>
      </c>
      <c r="B43" s="1">
        <v>7.9890109890109891</v>
      </c>
      <c r="C43" s="1">
        <v>1.098901098901095E-2</v>
      </c>
      <c r="D43" s="1">
        <v>6.0390462937621306E-2</v>
      </c>
    </row>
    <row r="44" spans="1:4" x14ac:dyDescent="0.35">
      <c r="A44" s="1">
        <v>15</v>
      </c>
      <c r="B44" s="1">
        <v>7.9890109890109891</v>
      </c>
      <c r="C44" s="1">
        <v>1.098901098901095E-2</v>
      </c>
      <c r="D44" s="1">
        <v>6.0390462937621306E-2</v>
      </c>
    </row>
    <row r="45" spans="1:4" x14ac:dyDescent="0.35">
      <c r="A45" s="1">
        <v>16</v>
      </c>
      <c r="B45" s="1">
        <v>7.9890109890109891</v>
      </c>
      <c r="C45" s="1">
        <v>1.098901098901095E-2</v>
      </c>
      <c r="D45" s="1">
        <v>6.0390462937621306E-2</v>
      </c>
    </row>
    <row r="46" spans="1:4" x14ac:dyDescent="0.35">
      <c r="A46" s="1">
        <v>17</v>
      </c>
      <c r="B46" s="1">
        <v>7.9890109890109891</v>
      </c>
      <c r="C46" s="1">
        <v>1.098901098901095E-2</v>
      </c>
      <c r="D46" s="1">
        <v>6.0390462937621306E-2</v>
      </c>
    </row>
    <row r="47" spans="1:4" x14ac:dyDescent="0.35">
      <c r="A47" s="1">
        <v>18</v>
      </c>
      <c r="B47" s="1">
        <v>8.0000000000000018</v>
      </c>
      <c r="C47" s="1">
        <v>-1.7763568394002505E-15</v>
      </c>
      <c r="D47" s="1">
        <v>-9.7620260805150115E-15</v>
      </c>
    </row>
    <row r="48" spans="1:4" x14ac:dyDescent="0.35">
      <c r="A48" s="1">
        <v>19</v>
      </c>
      <c r="B48" s="1">
        <v>9</v>
      </c>
      <c r="C48" s="1">
        <v>0</v>
      </c>
      <c r="D48" s="1">
        <v>0</v>
      </c>
    </row>
    <row r="49" spans="1:4" ht="15" thickBot="1" x14ac:dyDescent="0.4">
      <c r="A49" s="2">
        <v>20</v>
      </c>
      <c r="B49" s="2">
        <v>9</v>
      </c>
      <c r="C49" s="2">
        <v>0</v>
      </c>
      <c r="D49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5A0E-184F-42DB-AB52-F5136EC00B17}">
  <dimension ref="A1:V132"/>
  <sheetViews>
    <sheetView zoomScale="76" workbookViewId="0">
      <selection activeCell="J119" sqref="J119:O119"/>
    </sheetView>
  </sheetViews>
  <sheetFormatPr defaultRowHeight="14.5" x14ac:dyDescent="0.35"/>
  <cols>
    <col min="1" max="1" width="23.7265625" customWidth="1"/>
    <col min="2" max="2" width="22.81640625" customWidth="1"/>
    <col min="3" max="3" width="12.81640625" customWidth="1"/>
    <col min="4" max="4" width="15.1796875" style="6" customWidth="1"/>
    <col min="5" max="5" width="11" customWidth="1"/>
    <col min="6" max="6" width="23.453125" customWidth="1"/>
    <col min="7" max="7" width="21.54296875" customWidth="1"/>
    <col min="8" max="8" width="15" customWidth="1"/>
  </cols>
  <sheetData>
    <row r="1" spans="2:17" x14ac:dyDescent="0.35">
      <c r="B1" s="10" t="s">
        <v>35</v>
      </c>
      <c r="C1" s="10" t="s">
        <v>24</v>
      </c>
      <c r="D1" s="11" t="s">
        <v>25</v>
      </c>
      <c r="E1" s="10" t="s">
        <v>26</v>
      </c>
      <c r="F1" s="10" t="s">
        <v>27</v>
      </c>
      <c r="G1" s="10" t="s">
        <v>28</v>
      </c>
      <c r="H1" s="10" t="s">
        <v>29</v>
      </c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 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</v>
      </c>
    </row>
    <row r="2" spans="2:17" x14ac:dyDescent="0.35">
      <c r="B2">
        <v>5</v>
      </c>
      <c r="C2" s="9">
        <v>3</v>
      </c>
      <c r="D2" s="6">
        <v>2</v>
      </c>
      <c r="E2">
        <v>3</v>
      </c>
      <c r="F2">
        <v>4</v>
      </c>
      <c r="G2">
        <v>1</v>
      </c>
      <c r="H2">
        <v>3</v>
      </c>
      <c r="K2">
        <f>RANK(C2,C$2:C$21,0)</f>
        <v>4</v>
      </c>
      <c r="L2">
        <f t="shared" ref="L2:P21" si="1">RANK(D2,D$2:D$21,0)</f>
        <v>18</v>
      </c>
      <c r="M2">
        <f t="shared" si="1"/>
        <v>16</v>
      </c>
      <c r="N2">
        <f t="shared" si="1"/>
        <v>16</v>
      </c>
      <c r="O2">
        <f t="shared" si="1"/>
        <v>15</v>
      </c>
      <c r="P2">
        <f t="shared" si="1"/>
        <v>17</v>
      </c>
      <c r="Q2">
        <f t="shared" ref="Q2:Q21" si="2">B2</f>
        <v>5</v>
      </c>
    </row>
    <row r="3" spans="2:17" x14ac:dyDescent="0.35">
      <c r="B3">
        <v>5</v>
      </c>
      <c r="C3" s="9">
        <v>3</v>
      </c>
      <c r="D3" s="6">
        <v>2</v>
      </c>
      <c r="E3">
        <v>3</v>
      </c>
      <c r="F3">
        <v>4</v>
      </c>
      <c r="G3">
        <v>1</v>
      </c>
      <c r="H3">
        <v>3</v>
      </c>
      <c r="K3">
        <f t="shared" ref="K3:K21" si="3">RANK(C3,C$2:C$21,0)</f>
        <v>4</v>
      </c>
      <c r="L3">
        <f t="shared" si="1"/>
        <v>18</v>
      </c>
      <c r="M3">
        <f t="shared" si="1"/>
        <v>16</v>
      </c>
      <c r="N3">
        <f t="shared" si="1"/>
        <v>16</v>
      </c>
      <c r="O3">
        <f t="shared" si="1"/>
        <v>15</v>
      </c>
      <c r="P3">
        <f t="shared" si="1"/>
        <v>17</v>
      </c>
      <c r="Q3">
        <f t="shared" si="2"/>
        <v>5</v>
      </c>
    </row>
    <row r="4" spans="2:17" x14ac:dyDescent="0.35">
      <c r="B4">
        <v>5</v>
      </c>
      <c r="C4" s="9">
        <v>3</v>
      </c>
      <c r="D4" s="6">
        <v>2</v>
      </c>
      <c r="E4">
        <v>3</v>
      </c>
      <c r="F4">
        <v>4</v>
      </c>
      <c r="G4">
        <v>1</v>
      </c>
      <c r="H4">
        <v>3</v>
      </c>
      <c r="K4">
        <f t="shared" si="3"/>
        <v>4</v>
      </c>
      <c r="L4">
        <f t="shared" si="1"/>
        <v>18</v>
      </c>
      <c r="M4">
        <f t="shared" si="1"/>
        <v>16</v>
      </c>
      <c r="N4">
        <f t="shared" si="1"/>
        <v>16</v>
      </c>
      <c r="O4">
        <f t="shared" si="1"/>
        <v>15</v>
      </c>
      <c r="P4">
        <f t="shared" si="1"/>
        <v>17</v>
      </c>
      <c r="Q4">
        <f t="shared" si="2"/>
        <v>5</v>
      </c>
    </row>
    <row r="5" spans="2:17" x14ac:dyDescent="0.35">
      <c r="B5">
        <v>6</v>
      </c>
      <c r="C5" s="9">
        <v>3</v>
      </c>
      <c r="D5" s="6">
        <v>3</v>
      </c>
      <c r="E5">
        <v>3</v>
      </c>
      <c r="F5">
        <v>4</v>
      </c>
      <c r="G5">
        <v>1</v>
      </c>
      <c r="H5">
        <v>3</v>
      </c>
      <c r="K5">
        <f t="shared" si="3"/>
        <v>4</v>
      </c>
      <c r="L5">
        <f t="shared" si="1"/>
        <v>13</v>
      </c>
      <c r="M5">
        <f t="shared" si="1"/>
        <v>16</v>
      </c>
      <c r="N5">
        <f t="shared" si="1"/>
        <v>16</v>
      </c>
      <c r="O5">
        <f t="shared" si="1"/>
        <v>15</v>
      </c>
      <c r="P5">
        <f t="shared" si="1"/>
        <v>17</v>
      </c>
      <c r="Q5">
        <f t="shared" si="2"/>
        <v>6</v>
      </c>
    </row>
    <row r="6" spans="2:17" x14ac:dyDescent="0.35">
      <c r="B6">
        <v>6</v>
      </c>
      <c r="C6" s="9">
        <v>3</v>
      </c>
      <c r="D6" s="6">
        <v>3</v>
      </c>
      <c r="E6">
        <v>3</v>
      </c>
      <c r="F6">
        <v>4</v>
      </c>
      <c r="G6">
        <v>1</v>
      </c>
      <c r="H6">
        <v>4</v>
      </c>
      <c r="K6">
        <f t="shared" si="3"/>
        <v>4</v>
      </c>
      <c r="L6">
        <f t="shared" si="1"/>
        <v>13</v>
      </c>
      <c r="M6">
        <f t="shared" si="1"/>
        <v>16</v>
      </c>
      <c r="N6">
        <f t="shared" si="1"/>
        <v>16</v>
      </c>
      <c r="O6">
        <f t="shared" si="1"/>
        <v>15</v>
      </c>
      <c r="P6">
        <f t="shared" si="1"/>
        <v>11</v>
      </c>
      <c r="Q6">
        <f t="shared" si="2"/>
        <v>6</v>
      </c>
    </row>
    <row r="7" spans="2:17" x14ac:dyDescent="0.35">
      <c r="B7">
        <v>6</v>
      </c>
      <c r="C7" s="9">
        <v>3</v>
      </c>
      <c r="D7" s="6">
        <v>3</v>
      </c>
      <c r="E7">
        <v>4</v>
      </c>
      <c r="F7">
        <v>5</v>
      </c>
      <c r="G7">
        <v>1</v>
      </c>
      <c r="H7">
        <v>4</v>
      </c>
      <c r="K7">
        <f t="shared" si="3"/>
        <v>4</v>
      </c>
      <c r="L7">
        <f t="shared" si="1"/>
        <v>13</v>
      </c>
      <c r="M7">
        <f t="shared" si="1"/>
        <v>3</v>
      </c>
      <c r="N7">
        <f t="shared" si="1"/>
        <v>1</v>
      </c>
      <c r="O7">
        <f t="shared" si="1"/>
        <v>15</v>
      </c>
      <c r="P7">
        <f t="shared" si="1"/>
        <v>11</v>
      </c>
      <c r="Q7">
        <f t="shared" si="2"/>
        <v>6</v>
      </c>
    </row>
    <row r="8" spans="2:17" x14ac:dyDescent="0.35">
      <c r="B8">
        <v>6</v>
      </c>
      <c r="C8" s="9">
        <v>3</v>
      </c>
      <c r="D8" s="6">
        <v>3</v>
      </c>
      <c r="E8">
        <v>4</v>
      </c>
      <c r="F8">
        <v>5</v>
      </c>
      <c r="G8">
        <v>2</v>
      </c>
      <c r="H8">
        <v>4</v>
      </c>
      <c r="K8">
        <f t="shared" si="3"/>
        <v>4</v>
      </c>
      <c r="L8">
        <f t="shared" si="1"/>
        <v>13</v>
      </c>
      <c r="M8">
        <f t="shared" si="1"/>
        <v>3</v>
      </c>
      <c r="N8">
        <f t="shared" si="1"/>
        <v>1</v>
      </c>
      <c r="O8">
        <f t="shared" si="1"/>
        <v>11</v>
      </c>
      <c r="P8">
        <f t="shared" si="1"/>
        <v>11</v>
      </c>
      <c r="Q8">
        <f t="shared" si="2"/>
        <v>6</v>
      </c>
    </row>
    <row r="9" spans="2:17" x14ac:dyDescent="0.35">
      <c r="B9">
        <v>7</v>
      </c>
      <c r="C9" s="9">
        <v>3</v>
      </c>
      <c r="D9" s="6">
        <v>3</v>
      </c>
      <c r="E9">
        <v>4</v>
      </c>
      <c r="F9">
        <v>5</v>
      </c>
      <c r="G9">
        <v>2</v>
      </c>
      <c r="H9">
        <v>4</v>
      </c>
      <c r="K9">
        <f t="shared" si="3"/>
        <v>4</v>
      </c>
      <c r="L9">
        <f t="shared" si="1"/>
        <v>13</v>
      </c>
      <c r="M9">
        <f t="shared" si="1"/>
        <v>3</v>
      </c>
      <c r="N9">
        <f t="shared" si="1"/>
        <v>1</v>
      </c>
      <c r="O9">
        <f t="shared" si="1"/>
        <v>11</v>
      </c>
      <c r="P9">
        <f t="shared" si="1"/>
        <v>11</v>
      </c>
      <c r="Q9">
        <f t="shared" si="2"/>
        <v>7</v>
      </c>
    </row>
    <row r="10" spans="2:17" x14ac:dyDescent="0.35">
      <c r="B10">
        <v>7</v>
      </c>
      <c r="C10" s="9">
        <v>3</v>
      </c>
      <c r="D10" s="6">
        <v>4</v>
      </c>
      <c r="E10">
        <v>4</v>
      </c>
      <c r="F10">
        <v>5</v>
      </c>
      <c r="G10">
        <v>2</v>
      </c>
      <c r="H10">
        <v>4</v>
      </c>
      <c r="K10">
        <f t="shared" si="3"/>
        <v>4</v>
      </c>
      <c r="L10">
        <f t="shared" si="1"/>
        <v>1</v>
      </c>
      <c r="M10">
        <f t="shared" si="1"/>
        <v>3</v>
      </c>
      <c r="N10">
        <f t="shared" si="1"/>
        <v>1</v>
      </c>
      <c r="O10">
        <f t="shared" si="1"/>
        <v>11</v>
      </c>
      <c r="P10">
        <f t="shared" si="1"/>
        <v>11</v>
      </c>
      <c r="Q10">
        <f t="shared" si="2"/>
        <v>7</v>
      </c>
    </row>
    <row r="11" spans="2:17" x14ac:dyDescent="0.35">
      <c r="B11">
        <v>7</v>
      </c>
      <c r="C11" s="9">
        <v>3</v>
      </c>
      <c r="D11" s="6">
        <v>4</v>
      </c>
      <c r="E11">
        <v>4</v>
      </c>
      <c r="F11">
        <v>5</v>
      </c>
      <c r="G11">
        <v>2</v>
      </c>
      <c r="H11">
        <v>4</v>
      </c>
      <c r="K11">
        <f t="shared" si="3"/>
        <v>4</v>
      </c>
      <c r="L11">
        <f t="shared" si="1"/>
        <v>1</v>
      </c>
      <c r="M11">
        <f t="shared" si="1"/>
        <v>3</v>
      </c>
      <c r="N11">
        <f t="shared" si="1"/>
        <v>1</v>
      </c>
      <c r="O11">
        <f t="shared" si="1"/>
        <v>11</v>
      </c>
      <c r="P11">
        <f t="shared" si="1"/>
        <v>11</v>
      </c>
      <c r="Q11">
        <f t="shared" si="2"/>
        <v>7</v>
      </c>
    </row>
    <row r="12" spans="2:17" x14ac:dyDescent="0.35">
      <c r="B12">
        <v>8</v>
      </c>
      <c r="C12" s="9">
        <v>3</v>
      </c>
      <c r="D12" s="6">
        <v>4</v>
      </c>
      <c r="E12">
        <v>4</v>
      </c>
      <c r="F12">
        <v>5</v>
      </c>
      <c r="G12">
        <v>3</v>
      </c>
      <c r="H12">
        <v>5</v>
      </c>
      <c r="K12">
        <f t="shared" si="3"/>
        <v>4</v>
      </c>
      <c r="L12">
        <f t="shared" si="1"/>
        <v>1</v>
      </c>
      <c r="M12">
        <f t="shared" si="1"/>
        <v>3</v>
      </c>
      <c r="N12">
        <f t="shared" si="1"/>
        <v>1</v>
      </c>
      <c r="O12">
        <f t="shared" si="1"/>
        <v>3</v>
      </c>
      <c r="P12">
        <f t="shared" si="1"/>
        <v>1</v>
      </c>
      <c r="Q12">
        <f t="shared" si="2"/>
        <v>8</v>
      </c>
    </row>
    <row r="13" spans="2:17" x14ac:dyDescent="0.35">
      <c r="B13">
        <v>8</v>
      </c>
      <c r="C13" s="9">
        <v>3</v>
      </c>
      <c r="D13" s="6">
        <v>4</v>
      </c>
      <c r="E13">
        <v>4</v>
      </c>
      <c r="F13">
        <v>5</v>
      </c>
      <c r="G13">
        <v>3</v>
      </c>
      <c r="H13">
        <v>5</v>
      </c>
      <c r="K13">
        <f t="shared" si="3"/>
        <v>4</v>
      </c>
      <c r="L13">
        <f t="shared" si="1"/>
        <v>1</v>
      </c>
      <c r="M13">
        <f t="shared" si="1"/>
        <v>3</v>
      </c>
      <c r="N13">
        <f t="shared" si="1"/>
        <v>1</v>
      </c>
      <c r="O13">
        <f t="shared" si="1"/>
        <v>3</v>
      </c>
      <c r="P13">
        <f t="shared" si="1"/>
        <v>1</v>
      </c>
      <c r="Q13">
        <f t="shared" si="2"/>
        <v>8</v>
      </c>
    </row>
    <row r="14" spans="2:17" x14ac:dyDescent="0.35">
      <c r="B14">
        <v>8</v>
      </c>
      <c r="C14" s="9">
        <v>3</v>
      </c>
      <c r="D14" s="6">
        <v>4</v>
      </c>
      <c r="E14">
        <v>4</v>
      </c>
      <c r="F14">
        <v>5</v>
      </c>
      <c r="G14">
        <v>3</v>
      </c>
      <c r="H14">
        <v>5</v>
      </c>
      <c r="K14">
        <f t="shared" si="3"/>
        <v>4</v>
      </c>
      <c r="L14">
        <f t="shared" si="1"/>
        <v>1</v>
      </c>
      <c r="M14">
        <f t="shared" si="1"/>
        <v>3</v>
      </c>
      <c r="N14">
        <f t="shared" si="1"/>
        <v>1</v>
      </c>
      <c r="O14">
        <f t="shared" si="1"/>
        <v>3</v>
      </c>
      <c r="P14">
        <f t="shared" si="1"/>
        <v>1</v>
      </c>
      <c r="Q14">
        <f t="shared" si="2"/>
        <v>8</v>
      </c>
    </row>
    <row r="15" spans="2:17" x14ac:dyDescent="0.35">
      <c r="B15">
        <v>8</v>
      </c>
      <c r="C15" s="9">
        <v>3</v>
      </c>
      <c r="D15" s="6">
        <v>4</v>
      </c>
      <c r="E15">
        <v>4</v>
      </c>
      <c r="F15">
        <v>5</v>
      </c>
      <c r="G15">
        <v>3</v>
      </c>
      <c r="H15">
        <v>5</v>
      </c>
      <c r="K15">
        <f t="shared" si="3"/>
        <v>4</v>
      </c>
      <c r="L15">
        <f t="shared" si="1"/>
        <v>1</v>
      </c>
      <c r="M15">
        <f t="shared" si="1"/>
        <v>3</v>
      </c>
      <c r="N15">
        <f t="shared" si="1"/>
        <v>1</v>
      </c>
      <c r="O15">
        <f t="shared" si="1"/>
        <v>3</v>
      </c>
      <c r="P15">
        <f t="shared" si="1"/>
        <v>1</v>
      </c>
      <c r="Q15">
        <f t="shared" si="2"/>
        <v>8</v>
      </c>
    </row>
    <row r="16" spans="2:17" x14ac:dyDescent="0.35">
      <c r="B16">
        <v>8</v>
      </c>
      <c r="C16" s="9">
        <v>3</v>
      </c>
      <c r="D16" s="6">
        <v>4</v>
      </c>
      <c r="E16">
        <v>4</v>
      </c>
      <c r="F16">
        <v>5</v>
      </c>
      <c r="G16">
        <v>3</v>
      </c>
      <c r="H16">
        <v>5</v>
      </c>
      <c r="K16">
        <f t="shared" si="3"/>
        <v>4</v>
      </c>
      <c r="L16">
        <f t="shared" si="1"/>
        <v>1</v>
      </c>
      <c r="M16">
        <f t="shared" si="1"/>
        <v>3</v>
      </c>
      <c r="N16">
        <f t="shared" si="1"/>
        <v>1</v>
      </c>
      <c r="O16">
        <f t="shared" si="1"/>
        <v>3</v>
      </c>
      <c r="P16">
        <f t="shared" si="1"/>
        <v>1</v>
      </c>
      <c r="Q16">
        <f t="shared" si="2"/>
        <v>8</v>
      </c>
    </row>
    <row r="17" spans="1:22" x14ac:dyDescent="0.35">
      <c r="B17">
        <v>8</v>
      </c>
      <c r="C17" s="9">
        <v>3</v>
      </c>
      <c r="D17" s="6">
        <v>4</v>
      </c>
      <c r="E17">
        <v>4</v>
      </c>
      <c r="F17">
        <v>5</v>
      </c>
      <c r="G17">
        <v>3</v>
      </c>
      <c r="H17">
        <v>5</v>
      </c>
      <c r="K17">
        <f t="shared" si="3"/>
        <v>4</v>
      </c>
      <c r="L17">
        <f t="shared" si="1"/>
        <v>1</v>
      </c>
      <c r="M17">
        <f t="shared" si="1"/>
        <v>3</v>
      </c>
      <c r="N17">
        <f t="shared" si="1"/>
        <v>1</v>
      </c>
      <c r="O17">
        <f t="shared" si="1"/>
        <v>3</v>
      </c>
      <c r="P17">
        <f t="shared" si="1"/>
        <v>1</v>
      </c>
      <c r="Q17">
        <f t="shared" si="2"/>
        <v>8</v>
      </c>
    </row>
    <row r="18" spans="1:22" x14ac:dyDescent="0.35">
      <c r="B18">
        <v>8</v>
      </c>
      <c r="C18" s="9">
        <v>3</v>
      </c>
      <c r="D18" s="6">
        <v>4</v>
      </c>
      <c r="E18">
        <v>4</v>
      </c>
      <c r="F18">
        <v>5</v>
      </c>
      <c r="G18">
        <v>3</v>
      </c>
      <c r="H18">
        <v>5</v>
      </c>
      <c r="K18">
        <f t="shared" si="3"/>
        <v>4</v>
      </c>
      <c r="L18">
        <f t="shared" si="1"/>
        <v>1</v>
      </c>
      <c r="M18">
        <f t="shared" si="1"/>
        <v>3</v>
      </c>
      <c r="N18">
        <f t="shared" si="1"/>
        <v>1</v>
      </c>
      <c r="O18">
        <f t="shared" si="1"/>
        <v>3</v>
      </c>
      <c r="P18">
        <f t="shared" si="1"/>
        <v>1</v>
      </c>
      <c r="Q18">
        <f t="shared" si="2"/>
        <v>8</v>
      </c>
    </row>
    <row r="19" spans="1:22" x14ac:dyDescent="0.35">
      <c r="B19">
        <v>8</v>
      </c>
      <c r="C19" s="9">
        <v>4</v>
      </c>
      <c r="D19" s="6">
        <v>4</v>
      </c>
      <c r="E19">
        <v>4</v>
      </c>
      <c r="F19">
        <v>5</v>
      </c>
      <c r="G19">
        <v>3</v>
      </c>
      <c r="H19">
        <v>5</v>
      </c>
      <c r="K19">
        <f t="shared" si="3"/>
        <v>3</v>
      </c>
      <c r="L19">
        <f t="shared" si="1"/>
        <v>1</v>
      </c>
      <c r="M19">
        <f t="shared" si="1"/>
        <v>3</v>
      </c>
      <c r="N19">
        <f t="shared" si="1"/>
        <v>1</v>
      </c>
      <c r="O19">
        <f t="shared" si="1"/>
        <v>3</v>
      </c>
      <c r="P19">
        <f t="shared" si="1"/>
        <v>1</v>
      </c>
      <c r="Q19">
        <f t="shared" si="2"/>
        <v>8</v>
      </c>
    </row>
    <row r="20" spans="1:22" x14ac:dyDescent="0.35">
      <c r="B20">
        <v>9</v>
      </c>
      <c r="C20" s="9">
        <v>5</v>
      </c>
      <c r="D20" s="6">
        <v>4</v>
      </c>
      <c r="E20">
        <v>5</v>
      </c>
      <c r="F20">
        <v>5</v>
      </c>
      <c r="G20">
        <v>4</v>
      </c>
      <c r="H20">
        <v>5</v>
      </c>
      <c r="K20">
        <f t="shared" si="3"/>
        <v>1</v>
      </c>
      <c r="L20">
        <f t="shared" si="1"/>
        <v>1</v>
      </c>
      <c r="M20">
        <f t="shared" si="1"/>
        <v>1</v>
      </c>
      <c r="N20">
        <f t="shared" si="1"/>
        <v>1</v>
      </c>
      <c r="O20">
        <f t="shared" si="1"/>
        <v>1</v>
      </c>
      <c r="P20">
        <f t="shared" si="1"/>
        <v>1</v>
      </c>
      <c r="Q20">
        <f t="shared" si="2"/>
        <v>9</v>
      </c>
    </row>
    <row r="21" spans="1:22" x14ac:dyDescent="0.35">
      <c r="B21">
        <v>9</v>
      </c>
      <c r="C21" s="9">
        <v>5</v>
      </c>
      <c r="D21" s="6">
        <v>4</v>
      </c>
      <c r="E21">
        <v>5</v>
      </c>
      <c r="F21">
        <v>5</v>
      </c>
      <c r="G21">
        <v>4</v>
      </c>
      <c r="H21">
        <v>5</v>
      </c>
      <c r="K21">
        <f t="shared" si="3"/>
        <v>1</v>
      </c>
      <c r="L21">
        <f t="shared" si="1"/>
        <v>1</v>
      </c>
      <c r="M21">
        <f t="shared" si="1"/>
        <v>1</v>
      </c>
      <c r="N21">
        <f t="shared" si="1"/>
        <v>1</v>
      </c>
      <c r="O21">
        <f t="shared" si="1"/>
        <v>1</v>
      </c>
      <c r="P21">
        <f t="shared" si="1"/>
        <v>1</v>
      </c>
      <c r="Q21">
        <f t="shared" si="2"/>
        <v>9</v>
      </c>
    </row>
    <row r="22" spans="1:22" s="8" customFormat="1" x14ac:dyDescent="0.35">
      <c r="A22" s="12" t="s">
        <v>36</v>
      </c>
      <c r="B22" s="15">
        <f>AVERAGE(B2:B21)</f>
        <v>7.1</v>
      </c>
      <c r="C22" s="8">
        <f>AVERAGE(C2:C21)</f>
        <v>3.25</v>
      </c>
      <c r="D22" s="14">
        <f>AVERAGE(D2:D21)</f>
        <v>3.45</v>
      </c>
      <c r="E22" s="8">
        <f t="shared" ref="E22:H22" si="4">AVERAGE(E2:E21)</f>
        <v>3.85</v>
      </c>
      <c r="F22" s="8">
        <f t="shared" si="4"/>
        <v>4.75</v>
      </c>
      <c r="G22" s="8">
        <f t="shared" si="4"/>
        <v>2.2999999999999998</v>
      </c>
      <c r="H22" s="8">
        <f t="shared" si="4"/>
        <v>4.3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35">
      <c r="A23" s="13" t="s">
        <v>37</v>
      </c>
      <c r="B23" s="6">
        <f>STDEV(B2:B21)</f>
        <v>1.2937094768634547</v>
      </c>
      <c r="C23" s="6">
        <f t="shared" ref="C23:H23" si="5">STDEV(C2:C21)</f>
        <v>0.63866637365850509</v>
      </c>
      <c r="D23" s="14">
        <f t="shared" si="5"/>
        <v>0.75915465451624775</v>
      </c>
      <c r="E23" s="6">
        <f t="shared" si="5"/>
        <v>0.58714294861240024</v>
      </c>
      <c r="F23" s="6">
        <f t="shared" si="5"/>
        <v>0.4442616583193193</v>
      </c>
      <c r="G23" s="6">
        <f t="shared" si="5"/>
        <v>1.0310954828418377</v>
      </c>
      <c r="H23" s="6">
        <f t="shared" si="5"/>
        <v>0.80131470918603143</v>
      </c>
    </row>
    <row r="24" spans="1:22" x14ac:dyDescent="0.35">
      <c r="D24" s="9"/>
    </row>
    <row r="25" spans="1:22" x14ac:dyDescent="0.35">
      <c r="D25" s="9"/>
    </row>
    <row r="26" spans="1:22" ht="18" x14ac:dyDescent="0.35">
      <c r="D26" s="9"/>
      <c r="I26" s="40"/>
    </row>
    <row r="27" spans="1:22" x14ac:dyDescent="0.35">
      <c r="D27" s="9"/>
      <c r="I27" s="41"/>
    </row>
    <row r="28" spans="1:22" x14ac:dyDescent="0.35">
      <c r="D28" s="9"/>
    </row>
    <row r="29" spans="1:22" x14ac:dyDescent="0.35">
      <c r="D29" s="9"/>
    </row>
    <row r="30" spans="1:22" ht="15" x14ac:dyDescent="0.35">
      <c r="D30" s="9"/>
      <c r="I30" s="42" t="s">
        <v>86</v>
      </c>
      <c r="J30" s="43">
        <v>5774939</v>
      </c>
      <c r="K30" s="42" t="s">
        <v>87</v>
      </c>
      <c r="L30" s="43">
        <v>20</v>
      </c>
      <c r="M30" s="42" t="s">
        <v>88</v>
      </c>
      <c r="N30" s="43">
        <v>6</v>
      </c>
      <c r="O30" s="42" t="s">
        <v>89</v>
      </c>
      <c r="P30" s="43">
        <v>20</v>
      </c>
      <c r="Q30" s="42" t="s">
        <v>90</v>
      </c>
      <c r="R30" s="43">
        <v>0</v>
      </c>
      <c r="S30" s="42" t="s">
        <v>91</v>
      </c>
      <c r="T30" s="43" t="s">
        <v>175</v>
      </c>
    </row>
    <row r="31" spans="1:22" ht="18.5" thickBot="1" x14ac:dyDescent="0.4">
      <c r="I31" s="40"/>
    </row>
    <row r="32" spans="1:22" ht="15" thickBot="1" x14ac:dyDescent="0.4">
      <c r="I32" s="44" t="s">
        <v>93</v>
      </c>
      <c r="J32" s="44" t="s">
        <v>94</v>
      </c>
      <c r="K32" s="44" t="s">
        <v>95</v>
      </c>
      <c r="L32" s="44" t="s">
        <v>96</v>
      </c>
      <c r="M32" s="44" t="s">
        <v>97</v>
      </c>
      <c r="N32" s="44" t="s">
        <v>98</v>
      </c>
      <c r="O32" s="44" t="s">
        <v>99</v>
      </c>
      <c r="P32" s="44" t="s">
        <v>100</v>
      </c>
    </row>
    <row r="33" spans="9:16" ht="15" thickBot="1" x14ac:dyDescent="0.4">
      <c r="I33" s="44" t="s">
        <v>101</v>
      </c>
      <c r="J33" s="45">
        <v>4</v>
      </c>
      <c r="K33" s="45">
        <v>18</v>
      </c>
      <c r="L33" s="45">
        <v>16</v>
      </c>
      <c r="M33" s="45">
        <v>16</v>
      </c>
      <c r="N33" s="45">
        <v>15</v>
      </c>
      <c r="O33" s="45">
        <v>17</v>
      </c>
      <c r="P33" s="45">
        <v>5</v>
      </c>
    </row>
    <row r="34" spans="9:16" ht="15" thickBot="1" x14ac:dyDescent="0.4">
      <c r="I34" s="44" t="s">
        <v>102</v>
      </c>
      <c r="J34" s="45">
        <v>4</v>
      </c>
      <c r="K34" s="45">
        <v>18</v>
      </c>
      <c r="L34" s="45">
        <v>16</v>
      </c>
      <c r="M34" s="45">
        <v>16</v>
      </c>
      <c r="N34" s="45">
        <v>15</v>
      </c>
      <c r="O34" s="45">
        <v>17</v>
      </c>
      <c r="P34" s="45">
        <v>5</v>
      </c>
    </row>
    <row r="35" spans="9:16" ht="15" thickBot="1" x14ac:dyDescent="0.4">
      <c r="I35" s="44" t="s">
        <v>103</v>
      </c>
      <c r="J35" s="45">
        <v>4</v>
      </c>
      <c r="K35" s="45">
        <v>18</v>
      </c>
      <c r="L35" s="45">
        <v>16</v>
      </c>
      <c r="M35" s="45">
        <v>16</v>
      </c>
      <c r="N35" s="45">
        <v>15</v>
      </c>
      <c r="O35" s="45">
        <v>17</v>
      </c>
      <c r="P35" s="45">
        <v>5</v>
      </c>
    </row>
    <row r="36" spans="9:16" ht="15" thickBot="1" x14ac:dyDescent="0.4">
      <c r="I36" s="44" t="s">
        <v>104</v>
      </c>
      <c r="J36" s="45">
        <v>4</v>
      </c>
      <c r="K36" s="45">
        <v>13</v>
      </c>
      <c r="L36" s="45">
        <v>16</v>
      </c>
      <c r="M36" s="45">
        <v>16</v>
      </c>
      <c r="N36" s="45">
        <v>15</v>
      </c>
      <c r="O36" s="45">
        <v>17</v>
      </c>
      <c r="P36" s="45">
        <v>6</v>
      </c>
    </row>
    <row r="37" spans="9:16" ht="15" thickBot="1" x14ac:dyDescent="0.4">
      <c r="I37" s="44" t="s">
        <v>105</v>
      </c>
      <c r="J37" s="45">
        <v>4</v>
      </c>
      <c r="K37" s="45">
        <v>13</v>
      </c>
      <c r="L37" s="45">
        <v>16</v>
      </c>
      <c r="M37" s="45">
        <v>16</v>
      </c>
      <c r="N37" s="45">
        <v>15</v>
      </c>
      <c r="O37" s="45">
        <v>11</v>
      </c>
      <c r="P37" s="45">
        <v>6</v>
      </c>
    </row>
    <row r="38" spans="9:16" ht="15" thickBot="1" x14ac:dyDescent="0.4">
      <c r="I38" s="44" t="s">
        <v>106</v>
      </c>
      <c r="J38" s="45">
        <v>4</v>
      </c>
      <c r="K38" s="45">
        <v>13</v>
      </c>
      <c r="L38" s="45">
        <v>3</v>
      </c>
      <c r="M38" s="45">
        <v>1</v>
      </c>
      <c r="N38" s="45">
        <v>15</v>
      </c>
      <c r="O38" s="45">
        <v>11</v>
      </c>
      <c r="P38" s="45">
        <v>6</v>
      </c>
    </row>
    <row r="39" spans="9:16" ht="15" thickBot="1" x14ac:dyDescent="0.4">
      <c r="I39" s="44" t="s">
        <v>107</v>
      </c>
      <c r="J39" s="45">
        <v>4</v>
      </c>
      <c r="K39" s="45">
        <v>13</v>
      </c>
      <c r="L39" s="45">
        <v>3</v>
      </c>
      <c r="M39" s="45">
        <v>1</v>
      </c>
      <c r="N39" s="45">
        <v>11</v>
      </c>
      <c r="O39" s="45">
        <v>11</v>
      </c>
      <c r="P39" s="45">
        <v>6</v>
      </c>
    </row>
    <row r="40" spans="9:16" ht="15" thickBot="1" x14ac:dyDescent="0.4">
      <c r="I40" s="44" t="s">
        <v>108</v>
      </c>
      <c r="J40" s="45">
        <v>4</v>
      </c>
      <c r="K40" s="45">
        <v>13</v>
      </c>
      <c r="L40" s="45">
        <v>3</v>
      </c>
      <c r="M40" s="45">
        <v>1</v>
      </c>
      <c r="N40" s="45">
        <v>11</v>
      </c>
      <c r="O40" s="45">
        <v>11</v>
      </c>
      <c r="P40" s="45">
        <v>7</v>
      </c>
    </row>
    <row r="41" spans="9:16" ht="15" thickBot="1" x14ac:dyDescent="0.4">
      <c r="I41" s="44" t="s">
        <v>109</v>
      </c>
      <c r="J41" s="45">
        <v>4</v>
      </c>
      <c r="K41" s="45">
        <v>1</v>
      </c>
      <c r="L41" s="45">
        <v>3</v>
      </c>
      <c r="M41" s="45">
        <v>1</v>
      </c>
      <c r="N41" s="45">
        <v>11</v>
      </c>
      <c r="O41" s="45">
        <v>11</v>
      </c>
      <c r="P41" s="45">
        <v>7</v>
      </c>
    </row>
    <row r="42" spans="9:16" ht="15" thickBot="1" x14ac:dyDescent="0.4">
      <c r="I42" s="44" t="s">
        <v>110</v>
      </c>
      <c r="J42" s="45">
        <v>4</v>
      </c>
      <c r="K42" s="45">
        <v>1</v>
      </c>
      <c r="L42" s="45">
        <v>3</v>
      </c>
      <c r="M42" s="45">
        <v>1</v>
      </c>
      <c r="N42" s="45">
        <v>11</v>
      </c>
      <c r="O42" s="45">
        <v>11</v>
      </c>
      <c r="P42" s="45">
        <v>7</v>
      </c>
    </row>
    <row r="43" spans="9:16" ht="15" thickBot="1" x14ac:dyDescent="0.4">
      <c r="I43" s="44" t="s">
        <v>111</v>
      </c>
      <c r="J43" s="45">
        <v>4</v>
      </c>
      <c r="K43" s="45">
        <v>1</v>
      </c>
      <c r="L43" s="45">
        <v>3</v>
      </c>
      <c r="M43" s="45">
        <v>1</v>
      </c>
      <c r="N43" s="45">
        <v>3</v>
      </c>
      <c r="O43" s="45">
        <v>1</v>
      </c>
      <c r="P43" s="45">
        <v>8</v>
      </c>
    </row>
    <row r="44" spans="9:16" ht="15" thickBot="1" x14ac:dyDescent="0.4">
      <c r="I44" s="44" t="s">
        <v>112</v>
      </c>
      <c r="J44" s="45">
        <v>4</v>
      </c>
      <c r="K44" s="45">
        <v>1</v>
      </c>
      <c r="L44" s="45">
        <v>3</v>
      </c>
      <c r="M44" s="45">
        <v>1</v>
      </c>
      <c r="N44" s="45">
        <v>3</v>
      </c>
      <c r="O44" s="45">
        <v>1</v>
      </c>
      <c r="P44" s="45">
        <v>8</v>
      </c>
    </row>
    <row r="45" spans="9:16" ht="15" thickBot="1" x14ac:dyDescent="0.4">
      <c r="I45" s="44" t="s">
        <v>113</v>
      </c>
      <c r="J45" s="45">
        <v>4</v>
      </c>
      <c r="K45" s="45">
        <v>1</v>
      </c>
      <c r="L45" s="45">
        <v>3</v>
      </c>
      <c r="M45" s="45">
        <v>1</v>
      </c>
      <c r="N45" s="45">
        <v>3</v>
      </c>
      <c r="O45" s="45">
        <v>1</v>
      </c>
      <c r="P45" s="45">
        <v>8</v>
      </c>
    </row>
    <row r="46" spans="9:16" ht="15" thickBot="1" x14ac:dyDescent="0.4">
      <c r="I46" s="44" t="s">
        <v>114</v>
      </c>
      <c r="J46" s="45">
        <v>4</v>
      </c>
      <c r="K46" s="45">
        <v>1</v>
      </c>
      <c r="L46" s="45">
        <v>3</v>
      </c>
      <c r="M46" s="45">
        <v>1</v>
      </c>
      <c r="N46" s="45">
        <v>3</v>
      </c>
      <c r="O46" s="45">
        <v>1</v>
      </c>
      <c r="P46" s="45">
        <v>8</v>
      </c>
    </row>
    <row r="47" spans="9:16" ht="15" thickBot="1" x14ac:dyDescent="0.4">
      <c r="I47" s="44" t="s">
        <v>115</v>
      </c>
      <c r="J47" s="45">
        <v>4</v>
      </c>
      <c r="K47" s="45">
        <v>1</v>
      </c>
      <c r="L47" s="45">
        <v>3</v>
      </c>
      <c r="M47" s="45">
        <v>1</v>
      </c>
      <c r="N47" s="45">
        <v>3</v>
      </c>
      <c r="O47" s="45">
        <v>1</v>
      </c>
      <c r="P47" s="45">
        <v>8</v>
      </c>
    </row>
    <row r="48" spans="9:16" ht="15" thickBot="1" x14ac:dyDescent="0.4">
      <c r="I48" s="44" t="s">
        <v>116</v>
      </c>
      <c r="J48" s="45">
        <v>4</v>
      </c>
      <c r="K48" s="45">
        <v>1</v>
      </c>
      <c r="L48" s="45">
        <v>3</v>
      </c>
      <c r="M48" s="45">
        <v>1</v>
      </c>
      <c r="N48" s="45">
        <v>3</v>
      </c>
      <c r="O48" s="45">
        <v>1</v>
      </c>
      <c r="P48" s="45">
        <v>8</v>
      </c>
    </row>
    <row r="49" spans="9:16" ht="15" thickBot="1" x14ac:dyDescent="0.4">
      <c r="I49" s="44" t="s">
        <v>117</v>
      </c>
      <c r="J49" s="45">
        <v>4</v>
      </c>
      <c r="K49" s="45">
        <v>1</v>
      </c>
      <c r="L49" s="45">
        <v>3</v>
      </c>
      <c r="M49" s="45">
        <v>1</v>
      </c>
      <c r="N49" s="45">
        <v>3</v>
      </c>
      <c r="O49" s="45">
        <v>1</v>
      </c>
      <c r="P49" s="45">
        <v>8</v>
      </c>
    </row>
    <row r="50" spans="9:16" ht="15" thickBot="1" x14ac:dyDescent="0.4">
      <c r="I50" s="44" t="s">
        <v>118</v>
      </c>
      <c r="J50" s="45">
        <v>3</v>
      </c>
      <c r="K50" s="45">
        <v>1</v>
      </c>
      <c r="L50" s="45">
        <v>3</v>
      </c>
      <c r="M50" s="45">
        <v>1</v>
      </c>
      <c r="N50" s="45">
        <v>3</v>
      </c>
      <c r="O50" s="45">
        <v>1</v>
      </c>
      <c r="P50" s="45">
        <v>8</v>
      </c>
    </row>
    <row r="51" spans="9:16" ht="15" thickBot="1" x14ac:dyDescent="0.4">
      <c r="I51" s="44" t="s">
        <v>119</v>
      </c>
      <c r="J51" s="45">
        <v>1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  <c r="P51" s="45">
        <v>9</v>
      </c>
    </row>
    <row r="52" spans="9:16" ht="15" thickBot="1" x14ac:dyDescent="0.4">
      <c r="I52" s="44" t="s">
        <v>120</v>
      </c>
      <c r="J52" s="45">
        <v>1</v>
      </c>
      <c r="K52" s="45">
        <v>1</v>
      </c>
      <c r="L52" s="45">
        <v>1</v>
      </c>
      <c r="M52" s="45">
        <v>1</v>
      </c>
      <c r="N52" s="45">
        <v>1</v>
      </c>
      <c r="O52" s="45">
        <v>1</v>
      </c>
      <c r="P52" s="45">
        <v>9</v>
      </c>
    </row>
    <row r="53" spans="9:16" ht="18.5" thickBot="1" x14ac:dyDescent="0.4">
      <c r="I53" s="40"/>
    </row>
    <row r="54" spans="9:16" ht="15" thickBot="1" x14ac:dyDescent="0.4">
      <c r="I54" s="44" t="s">
        <v>121</v>
      </c>
      <c r="J54" s="44" t="s">
        <v>94</v>
      </c>
      <c r="K54" s="44" t="s">
        <v>95</v>
      </c>
      <c r="L54" s="44" t="s">
        <v>96</v>
      </c>
      <c r="M54" s="44" t="s">
        <v>97</v>
      </c>
      <c r="N54" s="44" t="s">
        <v>98</v>
      </c>
      <c r="O54" s="44" t="s">
        <v>99</v>
      </c>
    </row>
    <row r="55" spans="9:16" ht="15" thickBot="1" x14ac:dyDescent="0.4">
      <c r="I55" s="44" t="s">
        <v>122</v>
      </c>
      <c r="J55" s="45" t="s">
        <v>176</v>
      </c>
      <c r="K55" s="45" t="s">
        <v>177</v>
      </c>
      <c r="L55" s="45" t="s">
        <v>178</v>
      </c>
      <c r="M55" s="45" t="s">
        <v>178</v>
      </c>
      <c r="N55" s="45" t="s">
        <v>179</v>
      </c>
      <c r="O55" s="45" t="s">
        <v>180</v>
      </c>
    </row>
    <row r="56" spans="9:16" ht="15" thickBot="1" x14ac:dyDescent="0.4">
      <c r="I56" s="44" t="s">
        <v>126</v>
      </c>
      <c r="J56" s="45" t="s">
        <v>181</v>
      </c>
      <c r="K56" s="45" t="s">
        <v>182</v>
      </c>
      <c r="L56" s="45" t="s">
        <v>178</v>
      </c>
      <c r="M56" s="45" t="s">
        <v>178</v>
      </c>
      <c r="N56" s="45" t="s">
        <v>179</v>
      </c>
      <c r="O56" s="45" t="s">
        <v>178</v>
      </c>
    </row>
    <row r="57" spans="9:16" ht="15" thickBot="1" x14ac:dyDescent="0.4">
      <c r="I57" s="44" t="s">
        <v>127</v>
      </c>
      <c r="J57" s="45" t="s">
        <v>181</v>
      </c>
      <c r="K57" s="45" t="s">
        <v>182</v>
      </c>
      <c r="L57" s="45" t="s">
        <v>178</v>
      </c>
      <c r="M57" s="45" t="s">
        <v>178</v>
      </c>
      <c r="N57" s="45" t="s">
        <v>179</v>
      </c>
      <c r="O57" s="45" t="s">
        <v>178</v>
      </c>
    </row>
    <row r="58" spans="9:16" ht="15" thickBot="1" x14ac:dyDescent="0.4">
      <c r="I58" s="44" t="s">
        <v>128</v>
      </c>
      <c r="J58" s="45" t="s">
        <v>181</v>
      </c>
      <c r="K58" s="45" t="s">
        <v>182</v>
      </c>
      <c r="L58" s="45" t="s">
        <v>178</v>
      </c>
      <c r="M58" s="45" t="s">
        <v>178</v>
      </c>
      <c r="N58" s="45" t="s">
        <v>183</v>
      </c>
      <c r="O58" s="45" t="s">
        <v>178</v>
      </c>
    </row>
    <row r="59" spans="9:16" ht="15" thickBot="1" x14ac:dyDescent="0.4">
      <c r="I59" s="44" t="s">
        <v>129</v>
      </c>
      <c r="J59" s="45" t="s">
        <v>178</v>
      </c>
      <c r="K59" s="45" t="s">
        <v>182</v>
      </c>
      <c r="L59" s="45" t="s">
        <v>178</v>
      </c>
      <c r="M59" s="45" t="s">
        <v>178</v>
      </c>
      <c r="N59" s="45" t="s">
        <v>183</v>
      </c>
      <c r="O59" s="45" t="s">
        <v>178</v>
      </c>
    </row>
    <row r="60" spans="9:16" ht="15" thickBot="1" x14ac:dyDescent="0.4">
      <c r="I60" s="44" t="s">
        <v>130</v>
      </c>
      <c r="J60" s="45" t="s">
        <v>178</v>
      </c>
      <c r="K60" s="45" t="s">
        <v>182</v>
      </c>
      <c r="L60" s="45" t="s">
        <v>178</v>
      </c>
      <c r="M60" s="45" t="s">
        <v>178</v>
      </c>
      <c r="N60" s="45" t="s">
        <v>183</v>
      </c>
      <c r="O60" s="45" t="s">
        <v>178</v>
      </c>
    </row>
    <row r="61" spans="9:16" ht="15" thickBot="1" x14ac:dyDescent="0.4">
      <c r="I61" s="44" t="s">
        <v>131</v>
      </c>
      <c r="J61" s="45" t="s">
        <v>178</v>
      </c>
      <c r="K61" s="45" t="s">
        <v>182</v>
      </c>
      <c r="L61" s="45" t="s">
        <v>178</v>
      </c>
      <c r="M61" s="45" t="s">
        <v>178</v>
      </c>
      <c r="N61" s="45" t="s">
        <v>183</v>
      </c>
      <c r="O61" s="45" t="s">
        <v>178</v>
      </c>
    </row>
    <row r="62" spans="9:16" ht="15" thickBot="1" x14ac:dyDescent="0.4">
      <c r="I62" s="44" t="s">
        <v>132</v>
      </c>
      <c r="J62" s="45" t="s">
        <v>178</v>
      </c>
      <c r="K62" s="45" t="s">
        <v>182</v>
      </c>
      <c r="L62" s="45" t="s">
        <v>178</v>
      </c>
      <c r="M62" s="45" t="s">
        <v>178</v>
      </c>
      <c r="N62" s="45" t="s">
        <v>183</v>
      </c>
      <c r="O62" s="45" t="s">
        <v>178</v>
      </c>
    </row>
    <row r="63" spans="9:16" ht="15" thickBot="1" x14ac:dyDescent="0.4">
      <c r="I63" s="44" t="s">
        <v>133</v>
      </c>
      <c r="J63" s="45" t="s">
        <v>178</v>
      </c>
      <c r="K63" s="45" t="s">
        <v>182</v>
      </c>
      <c r="L63" s="45" t="s">
        <v>178</v>
      </c>
      <c r="M63" s="45" t="s">
        <v>178</v>
      </c>
      <c r="N63" s="45" t="s">
        <v>183</v>
      </c>
      <c r="O63" s="45" t="s">
        <v>178</v>
      </c>
    </row>
    <row r="64" spans="9:16" ht="15" thickBot="1" x14ac:dyDescent="0.4">
      <c r="I64" s="44" t="s">
        <v>134</v>
      </c>
      <c r="J64" s="45" t="s">
        <v>178</v>
      </c>
      <c r="K64" s="45" t="s">
        <v>182</v>
      </c>
      <c r="L64" s="45" t="s">
        <v>178</v>
      </c>
      <c r="M64" s="45" t="s">
        <v>178</v>
      </c>
      <c r="N64" s="45" t="s">
        <v>183</v>
      </c>
      <c r="O64" s="45" t="s">
        <v>178</v>
      </c>
    </row>
    <row r="65" spans="9:15" ht="15" thickBot="1" x14ac:dyDescent="0.4">
      <c r="I65" s="44" t="s">
        <v>135</v>
      </c>
      <c r="J65" s="45" t="s">
        <v>178</v>
      </c>
      <c r="K65" s="45" t="s">
        <v>182</v>
      </c>
      <c r="L65" s="45" t="s">
        <v>178</v>
      </c>
      <c r="M65" s="45" t="s">
        <v>178</v>
      </c>
      <c r="N65" s="45" t="s">
        <v>183</v>
      </c>
      <c r="O65" s="45" t="s">
        <v>178</v>
      </c>
    </row>
    <row r="66" spans="9:15" ht="15" thickBot="1" x14ac:dyDescent="0.4">
      <c r="I66" s="44" t="s">
        <v>136</v>
      </c>
      <c r="J66" s="45" t="s">
        <v>178</v>
      </c>
      <c r="K66" s="45" t="s">
        <v>182</v>
      </c>
      <c r="L66" s="45" t="s">
        <v>178</v>
      </c>
      <c r="M66" s="45" t="s">
        <v>178</v>
      </c>
      <c r="N66" s="45" t="s">
        <v>178</v>
      </c>
      <c r="O66" s="45" t="s">
        <v>178</v>
      </c>
    </row>
    <row r="67" spans="9:15" ht="15" thickBot="1" x14ac:dyDescent="0.4">
      <c r="I67" s="44" t="s">
        <v>137</v>
      </c>
      <c r="J67" s="45" t="s">
        <v>178</v>
      </c>
      <c r="K67" s="45" t="s">
        <v>182</v>
      </c>
      <c r="L67" s="45" t="s">
        <v>178</v>
      </c>
      <c r="M67" s="45" t="s">
        <v>178</v>
      </c>
      <c r="N67" s="45" t="s">
        <v>178</v>
      </c>
      <c r="O67" s="45" t="s">
        <v>178</v>
      </c>
    </row>
    <row r="68" spans="9:15" ht="15" thickBot="1" x14ac:dyDescent="0.4">
      <c r="I68" s="44" t="s">
        <v>138</v>
      </c>
      <c r="J68" s="45" t="s">
        <v>178</v>
      </c>
      <c r="K68" s="45" t="s">
        <v>178</v>
      </c>
      <c r="L68" s="45" t="s">
        <v>178</v>
      </c>
      <c r="M68" s="45" t="s">
        <v>178</v>
      </c>
      <c r="N68" s="45" t="s">
        <v>178</v>
      </c>
      <c r="O68" s="45" t="s">
        <v>178</v>
      </c>
    </row>
    <row r="69" spans="9:15" ht="15" thickBot="1" x14ac:dyDescent="0.4">
      <c r="I69" s="44" t="s">
        <v>140</v>
      </c>
      <c r="J69" s="45" t="s">
        <v>178</v>
      </c>
      <c r="K69" s="45" t="s">
        <v>178</v>
      </c>
      <c r="L69" s="45" t="s">
        <v>178</v>
      </c>
      <c r="M69" s="45" t="s">
        <v>178</v>
      </c>
      <c r="N69" s="45" t="s">
        <v>178</v>
      </c>
      <c r="O69" s="45" t="s">
        <v>178</v>
      </c>
    </row>
    <row r="70" spans="9:15" ht="15" thickBot="1" x14ac:dyDescent="0.4">
      <c r="I70" s="44" t="s">
        <v>141</v>
      </c>
      <c r="J70" s="45" t="s">
        <v>178</v>
      </c>
      <c r="K70" s="45" t="s">
        <v>178</v>
      </c>
      <c r="L70" s="45" t="s">
        <v>178</v>
      </c>
      <c r="M70" s="45" t="s">
        <v>178</v>
      </c>
      <c r="N70" s="45" t="s">
        <v>178</v>
      </c>
      <c r="O70" s="45" t="s">
        <v>178</v>
      </c>
    </row>
    <row r="71" spans="9:15" ht="15" thickBot="1" x14ac:dyDescent="0.4">
      <c r="I71" s="44" t="s">
        <v>142</v>
      </c>
      <c r="J71" s="45" t="s">
        <v>178</v>
      </c>
      <c r="K71" s="45" t="s">
        <v>178</v>
      </c>
      <c r="L71" s="45" t="s">
        <v>178</v>
      </c>
      <c r="M71" s="45" t="s">
        <v>178</v>
      </c>
      <c r="N71" s="45" t="s">
        <v>178</v>
      </c>
      <c r="O71" s="45" t="s">
        <v>178</v>
      </c>
    </row>
    <row r="72" spans="9:15" ht="15" thickBot="1" x14ac:dyDescent="0.4">
      <c r="I72" s="44" t="s">
        <v>143</v>
      </c>
      <c r="J72" s="45" t="s">
        <v>178</v>
      </c>
      <c r="K72" s="45" t="s">
        <v>178</v>
      </c>
      <c r="L72" s="45" t="s">
        <v>178</v>
      </c>
      <c r="M72" s="45" t="s">
        <v>178</v>
      </c>
      <c r="N72" s="45" t="s">
        <v>178</v>
      </c>
      <c r="O72" s="45" t="s">
        <v>178</v>
      </c>
    </row>
    <row r="73" spans="9:15" ht="15" thickBot="1" x14ac:dyDescent="0.4">
      <c r="I73" s="44" t="s">
        <v>144</v>
      </c>
      <c r="J73" s="45" t="s">
        <v>178</v>
      </c>
      <c r="K73" s="45" t="s">
        <v>178</v>
      </c>
      <c r="L73" s="45" t="s">
        <v>178</v>
      </c>
      <c r="M73" s="45" t="s">
        <v>178</v>
      </c>
      <c r="N73" s="45" t="s">
        <v>178</v>
      </c>
      <c r="O73" s="45" t="s">
        <v>178</v>
      </c>
    </row>
    <row r="74" spans="9:15" ht="15" thickBot="1" x14ac:dyDescent="0.4">
      <c r="I74" s="44" t="s">
        <v>145</v>
      </c>
      <c r="J74" s="45" t="s">
        <v>178</v>
      </c>
      <c r="K74" s="45" t="s">
        <v>178</v>
      </c>
      <c r="L74" s="45" t="s">
        <v>178</v>
      </c>
      <c r="M74" s="45" t="s">
        <v>178</v>
      </c>
      <c r="N74" s="45" t="s">
        <v>178</v>
      </c>
      <c r="O74" s="45" t="s">
        <v>178</v>
      </c>
    </row>
    <row r="75" spans="9:15" ht="18.5" thickBot="1" x14ac:dyDescent="0.4">
      <c r="I75" s="40"/>
    </row>
    <row r="76" spans="9:15" ht="15" thickBot="1" x14ac:dyDescent="0.4">
      <c r="I76" s="44" t="s">
        <v>146</v>
      </c>
      <c r="J76" s="44" t="s">
        <v>94</v>
      </c>
      <c r="K76" s="44" t="s">
        <v>95</v>
      </c>
      <c r="L76" s="44" t="s">
        <v>96</v>
      </c>
      <c r="M76" s="44" t="s">
        <v>97</v>
      </c>
      <c r="N76" s="44" t="s">
        <v>98</v>
      </c>
      <c r="O76" s="44" t="s">
        <v>99</v>
      </c>
    </row>
    <row r="77" spans="9:15" ht="15" thickBot="1" x14ac:dyDescent="0.4">
      <c r="I77" s="44" t="s">
        <v>122</v>
      </c>
      <c r="J77" s="45">
        <v>6</v>
      </c>
      <c r="K77" s="45">
        <v>1.5</v>
      </c>
      <c r="L77" s="45">
        <v>0</v>
      </c>
      <c r="M77" s="45">
        <v>0</v>
      </c>
      <c r="N77" s="45">
        <v>1</v>
      </c>
      <c r="O77" s="45">
        <v>0.5</v>
      </c>
    </row>
    <row r="78" spans="9:15" ht="15" thickBot="1" x14ac:dyDescent="0.4">
      <c r="I78" s="44" t="s">
        <v>126</v>
      </c>
      <c r="J78" s="45">
        <v>5</v>
      </c>
      <c r="K78" s="45">
        <v>1</v>
      </c>
      <c r="L78" s="45">
        <v>0</v>
      </c>
      <c r="M78" s="45">
        <v>0</v>
      </c>
      <c r="N78" s="45">
        <v>1</v>
      </c>
      <c r="O78" s="45">
        <v>0</v>
      </c>
    </row>
    <row r="79" spans="9:15" ht="15" thickBot="1" x14ac:dyDescent="0.4">
      <c r="I79" s="44" t="s">
        <v>127</v>
      </c>
      <c r="J79" s="45">
        <v>5</v>
      </c>
      <c r="K79" s="45">
        <v>1</v>
      </c>
      <c r="L79" s="45">
        <v>0</v>
      </c>
      <c r="M79" s="45">
        <v>0</v>
      </c>
      <c r="N79" s="45">
        <v>1</v>
      </c>
      <c r="O79" s="45">
        <v>0</v>
      </c>
    </row>
    <row r="80" spans="9:15" ht="15" thickBot="1" x14ac:dyDescent="0.4">
      <c r="I80" s="44" t="s">
        <v>128</v>
      </c>
      <c r="J80" s="45">
        <v>5</v>
      </c>
      <c r="K80" s="45">
        <v>1</v>
      </c>
      <c r="L80" s="45">
        <v>0</v>
      </c>
      <c r="M80" s="45">
        <v>0</v>
      </c>
      <c r="N80" s="45">
        <v>0.5</v>
      </c>
      <c r="O80" s="45">
        <v>0</v>
      </c>
    </row>
    <row r="81" spans="9:15" ht="15" thickBot="1" x14ac:dyDescent="0.4">
      <c r="I81" s="44" t="s">
        <v>129</v>
      </c>
      <c r="J81" s="45">
        <v>0</v>
      </c>
      <c r="K81" s="45">
        <v>1</v>
      </c>
      <c r="L81" s="45">
        <v>0</v>
      </c>
      <c r="M81" s="45">
        <v>0</v>
      </c>
      <c r="N81" s="45">
        <v>0.5</v>
      </c>
      <c r="O81" s="45">
        <v>0</v>
      </c>
    </row>
    <row r="82" spans="9:15" ht="15" thickBot="1" x14ac:dyDescent="0.4">
      <c r="I82" s="44" t="s">
        <v>130</v>
      </c>
      <c r="J82" s="45">
        <v>0</v>
      </c>
      <c r="K82" s="45">
        <v>1</v>
      </c>
      <c r="L82" s="45">
        <v>0</v>
      </c>
      <c r="M82" s="45">
        <v>0</v>
      </c>
      <c r="N82" s="45">
        <v>0.5</v>
      </c>
      <c r="O82" s="45">
        <v>0</v>
      </c>
    </row>
    <row r="83" spans="9:15" ht="15" thickBot="1" x14ac:dyDescent="0.4">
      <c r="I83" s="44" t="s">
        <v>131</v>
      </c>
      <c r="J83" s="45">
        <v>0</v>
      </c>
      <c r="K83" s="45">
        <v>1</v>
      </c>
      <c r="L83" s="45">
        <v>0</v>
      </c>
      <c r="M83" s="45">
        <v>0</v>
      </c>
      <c r="N83" s="45">
        <v>0.5</v>
      </c>
      <c r="O83" s="45">
        <v>0</v>
      </c>
    </row>
    <row r="84" spans="9:15" ht="15" thickBot="1" x14ac:dyDescent="0.4">
      <c r="I84" s="44" t="s">
        <v>132</v>
      </c>
      <c r="J84" s="45">
        <v>0</v>
      </c>
      <c r="K84" s="45">
        <v>1</v>
      </c>
      <c r="L84" s="45">
        <v>0</v>
      </c>
      <c r="M84" s="45">
        <v>0</v>
      </c>
      <c r="N84" s="45">
        <v>0.5</v>
      </c>
      <c r="O84" s="45">
        <v>0</v>
      </c>
    </row>
    <row r="85" spans="9:15" ht="15" thickBot="1" x14ac:dyDescent="0.4">
      <c r="I85" s="44" t="s">
        <v>133</v>
      </c>
      <c r="J85" s="45">
        <v>0</v>
      </c>
      <c r="K85" s="45">
        <v>1</v>
      </c>
      <c r="L85" s="45">
        <v>0</v>
      </c>
      <c r="M85" s="45">
        <v>0</v>
      </c>
      <c r="N85" s="45">
        <v>0.5</v>
      </c>
      <c r="O85" s="45">
        <v>0</v>
      </c>
    </row>
    <row r="86" spans="9:15" ht="15" thickBot="1" x14ac:dyDescent="0.4">
      <c r="I86" s="44" t="s">
        <v>134</v>
      </c>
      <c r="J86" s="45">
        <v>0</v>
      </c>
      <c r="K86" s="45">
        <v>1</v>
      </c>
      <c r="L86" s="45">
        <v>0</v>
      </c>
      <c r="M86" s="45">
        <v>0</v>
      </c>
      <c r="N86" s="45">
        <v>0.5</v>
      </c>
      <c r="O86" s="45">
        <v>0</v>
      </c>
    </row>
    <row r="87" spans="9:15" ht="15" thickBot="1" x14ac:dyDescent="0.4">
      <c r="I87" s="44" t="s">
        <v>135</v>
      </c>
      <c r="J87" s="45">
        <v>0</v>
      </c>
      <c r="K87" s="45">
        <v>1</v>
      </c>
      <c r="L87" s="45">
        <v>0</v>
      </c>
      <c r="M87" s="45">
        <v>0</v>
      </c>
      <c r="N87" s="45">
        <v>0.5</v>
      </c>
      <c r="O87" s="45">
        <v>0</v>
      </c>
    </row>
    <row r="88" spans="9:15" ht="15" thickBot="1" x14ac:dyDescent="0.4">
      <c r="I88" s="44" t="s">
        <v>136</v>
      </c>
      <c r="J88" s="45">
        <v>0</v>
      </c>
      <c r="K88" s="45">
        <v>1</v>
      </c>
      <c r="L88" s="45">
        <v>0</v>
      </c>
      <c r="M88" s="45">
        <v>0</v>
      </c>
      <c r="N88" s="45">
        <v>0</v>
      </c>
      <c r="O88" s="45">
        <v>0</v>
      </c>
    </row>
    <row r="89" spans="9:15" ht="15" thickBot="1" x14ac:dyDescent="0.4">
      <c r="I89" s="44" t="s">
        <v>137</v>
      </c>
      <c r="J89" s="45">
        <v>0</v>
      </c>
      <c r="K89" s="45">
        <v>1</v>
      </c>
      <c r="L89" s="45">
        <v>0</v>
      </c>
      <c r="M89" s="45">
        <v>0</v>
      </c>
      <c r="N89" s="45">
        <v>0</v>
      </c>
      <c r="O89" s="45">
        <v>0</v>
      </c>
    </row>
    <row r="90" spans="9:15" ht="15" thickBot="1" x14ac:dyDescent="0.4">
      <c r="I90" s="44" t="s">
        <v>138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</row>
    <row r="91" spans="9:15" ht="15" thickBot="1" x14ac:dyDescent="0.4">
      <c r="I91" s="44" t="s">
        <v>140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</row>
    <row r="92" spans="9:15" ht="15" thickBot="1" x14ac:dyDescent="0.4">
      <c r="I92" s="44" t="s">
        <v>141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</row>
    <row r="93" spans="9:15" ht="15" thickBot="1" x14ac:dyDescent="0.4">
      <c r="I93" s="44" t="s">
        <v>142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</row>
    <row r="94" spans="9:15" ht="15" thickBot="1" x14ac:dyDescent="0.4">
      <c r="I94" s="44" t="s">
        <v>143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</row>
    <row r="95" spans="9:15" ht="15" thickBot="1" x14ac:dyDescent="0.4">
      <c r="I95" s="44" t="s">
        <v>144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</row>
    <row r="96" spans="9:15" ht="15" thickBot="1" x14ac:dyDescent="0.4">
      <c r="I96" s="44" t="s">
        <v>145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</row>
    <row r="97" spans="9:19" ht="18.5" thickBot="1" x14ac:dyDescent="0.4">
      <c r="I97" s="40"/>
    </row>
    <row r="98" spans="9:19" ht="15" thickBot="1" x14ac:dyDescent="0.4">
      <c r="I98" s="44" t="s">
        <v>147</v>
      </c>
      <c r="J98" s="44" t="s">
        <v>94</v>
      </c>
      <c r="K98" s="44" t="s">
        <v>95</v>
      </c>
      <c r="L98" s="44" t="s">
        <v>96</v>
      </c>
      <c r="M98" s="44" t="s">
        <v>97</v>
      </c>
      <c r="N98" s="44" t="s">
        <v>98</v>
      </c>
      <c r="O98" s="44" t="s">
        <v>99</v>
      </c>
      <c r="P98" s="44" t="s">
        <v>148</v>
      </c>
      <c r="Q98" s="44" t="s">
        <v>149</v>
      </c>
      <c r="R98" s="44" t="s">
        <v>150</v>
      </c>
      <c r="S98" s="44" t="s">
        <v>151</v>
      </c>
    </row>
    <row r="99" spans="9:19" ht="15" thickBot="1" x14ac:dyDescent="0.4">
      <c r="I99" s="44" t="s">
        <v>101</v>
      </c>
      <c r="J99" s="45">
        <v>5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5</v>
      </c>
      <c r="Q99" s="45">
        <v>5</v>
      </c>
      <c r="R99" s="45">
        <v>0</v>
      </c>
      <c r="S99" s="45">
        <v>0</v>
      </c>
    </row>
    <row r="100" spans="9:19" ht="15" thickBot="1" x14ac:dyDescent="0.4">
      <c r="I100" s="44" t="s">
        <v>102</v>
      </c>
      <c r="J100" s="45">
        <v>5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5</v>
      </c>
      <c r="Q100" s="45">
        <v>5</v>
      </c>
      <c r="R100" s="45">
        <v>0</v>
      </c>
      <c r="S100" s="45">
        <v>0</v>
      </c>
    </row>
    <row r="101" spans="9:19" ht="15" thickBot="1" x14ac:dyDescent="0.4">
      <c r="I101" s="44" t="s">
        <v>103</v>
      </c>
      <c r="J101" s="45">
        <v>5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5</v>
      </c>
      <c r="Q101" s="45">
        <v>5</v>
      </c>
      <c r="R101" s="45">
        <v>0</v>
      </c>
      <c r="S101" s="45">
        <v>0</v>
      </c>
    </row>
    <row r="102" spans="9:19" ht="15" thickBot="1" x14ac:dyDescent="0.4">
      <c r="I102" s="44" t="s">
        <v>104</v>
      </c>
      <c r="J102" s="45">
        <v>5</v>
      </c>
      <c r="K102" s="45">
        <v>1</v>
      </c>
      <c r="L102" s="45">
        <v>0</v>
      </c>
      <c r="M102" s="45">
        <v>0</v>
      </c>
      <c r="N102" s="45">
        <v>0</v>
      </c>
      <c r="O102" s="45">
        <v>0</v>
      </c>
      <c r="P102" s="45">
        <v>6</v>
      </c>
      <c r="Q102" s="45">
        <v>6</v>
      </c>
      <c r="R102" s="45">
        <v>0</v>
      </c>
      <c r="S102" s="45">
        <v>0</v>
      </c>
    </row>
    <row r="103" spans="9:19" ht="15" thickBot="1" x14ac:dyDescent="0.4">
      <c r="I103" s="44" t="s">
        <v>105</v>
      </c>
      <c r="J103" s="45">
        <v>5</v>
      </c>
      <c r="K103" s="45">
        <v>1</v>
      </c>
      <c r="L103" s="45">
        <v>0</v>
      </c>
      <c r="M103" s="45">
        <v>0</v>
      </c>
      <c r="N103" s="45">
        <v>0</v>
      </c>
      <c r="O103" s="45">
        <v>0</v>
      </c>
      <c r="P103" s="45">
        <v>6</v>
      </c>
      <c r="Q103" s="45">
        <v>6</v>
      </c>
      <c r="R103" s="45">
        <v>0</v>
      </c>
      <c r="S103" s="45">
        <v>0</v>
      </c>
    </row>
    <row r="104" spans="9:19" ht="15" thickBot="1" x14ac:dyDescent="0.4">
      <c r="I104" s="44" t="s">
        <v>106</v>
      </c>
      <c r="J104" s="45">
        <v>5</v>
      </c>
      <c r="K104" s="45">
        <v>1</v>
      </c>
      <c r="L104" s="45">
        <v>0</v>
      </c>
      <c r="M104" s="45">
        <v>0</v>
      </c>
      <c r="N104" s="45">
        <v>0</v>
      </c>
      <c r="O104" s="45">
        <v>0</v>
      </c>
      <c r="P104" s="45">
        <v>6</v>
      </c>
      <c r="Q104" s="45">
        <v>6</v>
      </c>
      <c r="R104" s="45">
        <v>0</v>
      </c>
      <c r="S104" s="45">
        <v>0</v>
      </c>
    </row>
    <row r="105" spans="9:19" ht="15" thickBot="1" x14ac:dyDescent="0.4">
      <c r="I105" s="44" t="s">
        <v>107</v>
      </c>
      <c r="J105" s="45">
        <v>5</v>
      </c>
      <c r="K105" s="45">
        <v>1</v>
      </c>
      <c r="L105" s="45">
        <v>0</v>
      </c>
      <c r="M105" s="45">
        <v>0</v>
      </c>
      <c r="N105" s="45">
        <v>0.5</v>
      </c>
      <c r="O105" s="45">
        <v>0</v>
      </c>
      <c r="P105" s="45">
        <v>6.5</v>
      </c>
      <c r="Q105" s="45">
        <v>6</v>
      </c>
      <c r="R105" s="45">
        <v>-0.5</v>
      </c>
      <c r="S105" s="45">
        <v>-8.33</v>
      </c>
    </row>
    <row r="106" spans="9:19" ht="15" thickBot="1" x14ac:dyDescent="0.4">
      <c r="I106" s="44" t="s">
        <v>108</v>
      </c>
      <c r="J106" s="45">
        <v>5</v>
      </c>
      <c r="K106" s="45">
        <v>1</v>
      </c>
      <c r="L106" s="45">
        <v>0</v>
      </c>
      <c r="M106" s="45">
        <v>0</v>
      </c>
      <c r="N106" s="45">
        <v>0.5</v>
      </c>
      <c r="O106" s="45">
        <v>0</v>
      </c>
      <c r="P106" s="45">
        <v>6.5</v>
      </c>
      <c r="Q106" s="45">
        <v>7</v>
      </c>
      <c r="R106" s="45">
        <v>0.5</v>
      </c>
      <c r="S106" s="45">
        <v>7.14</v>
      </c>
    </row>
    <row r="107" spans="9:19" ht="15" thickBot="1" x14ac:dyDescent="0.4">
      <c r="I107" s="44" t="s">
        <v>109</v>
      </c>
      <c r="J107" s="45">
        <v>5</v>
      </c>
      <c r="K107" s="45">
        <v>1.5</v>
      </c>
      <c r="L107" s="45">
        <v>0</v>
      </c>
      <c r="M107" s="45">
        <v>0</v>
      </c>
      <c r="N107" s="45">
        <v>0.5</v>
      </c>
      <c r="O107" s="45">
        <v>0</v>
      </c>
      <c r="P107" s="45">
        <v>7</v>
      </c>
      <c r="Q107" s="45">
        <v>7</v>
      </c>
      <c r="R107" s="45">
        <v>0</v>
      </c>
      <c r="S107" s="45">
        <v>0</v>
      </c>
    </row>
    <row r="108" spans="9:19" ht="15" thickBot="1" x14ac:dyDescent="0.4">
      <c r="I108" s="44" t="s">
        <v>110</v>
      </c>
      <c r="J108" s="45">
        <v>5</v>
      </c>
      <c r="K108" s="45">
        <v>1.5</v>
      </c>
      <c r="L108" s="45">
        <v>0</v>
      </c>
      <c r="M108" s="45">
        <v>0</v>
      </c>
      <c r="N108" s="45">
        <v>0.5</v>
      </c>
      <c r="O108" s="45">
        <v>0</v>
      </c>
      <c r="P108" s="45">
        <v>7</v>
      </c>
      <c r="Q108" s="45">
        <v>7</v>
      </c>
      <c r="R108" s="45">
        <v>0</v>
      </c>
      <c r="S108" s="45">
        <v>0</v>
      </c>
    </row>
    <row r="109" spans="9:19" ht="15" thickBot="1" x14ac:dyDescent="0.4">
      <c r="I109" s="44" t="s">
        <v>111</v>
      </c>
      <c r="J109" s="45">
        <v>5</v>
      </c>
      <c r="K109" s="45">
        <v>1.5</v>
      </c>
      <c r="L109" s="45">
        <v>0</v>
      </c>
      <c r="M109" s="45">
        <v>0</v>
      </c>
      <c r="N109" s="45">
        <v>1</v>
      </c>
      <c r="O109" s="45">
        <v>0.5</v>
      </c>
      <c r="P109" s="45">
        <v>8</v>
      </c>
      <c r="Q109" s="45">
        <v>8</v>
      </c>
      <c r="R109" s="45">
        <v>0</v>
      </c>
      <c r="S109" s="45">
        <v>0</v>
      </c>
    </row>
    <row r="110" spans="9:19" ht="15" thickBot="1" x14ac:dyDescent="0.4">
      <c r="I110" s="44" t="s">
        <v>112</v>
      </c>
      <c r="J110" s="45">
        <v>5</v>
      </c>
      <c r="K110" s="45">
        <v>1.5</v>
      </c>
      <c r="L110" s="45">
        <v>0</v>
      </c>
      <c r="M110" s="45">
        <v>0</v>
      </c>
      <c r="N110" s="45">
        <v>1</v>
      </c>
      <c r="O110" s="45">
        <v>0.5</v>
      </c>
      <c r="P110" s="45">
        <v>8</v>
      </c>
      <c r="Q110" s="45">
        <v>8</v>
      </c>
      <c r="R110" s="45">
        <v>0</v>
      </c>
      <c r="S110" s="45">
        <v>0</v>
      </c>
    </row>
    <row r="111" spans="9:19" ht="15" thickBot="1" x14ac:dyDescent="0.4">
      <c r="I111" s="44" t="s">
        <v>113</v>
      </c>
      <c r="J111" s="45">
        <v>5</v>
      </c>
      <c r="K111" s="45">
        <v>1.5</v>
      </c>
      <c r="L111" s="45">
        <v>0</v>
      </c>
      <c r="M111" s="45">
        <v>0</v>
      </c>
      <c r="N111" s="45">
        <v>1</v>
      </c>
      <c r="O111" s="45">
        <v>0.5</v>
      </c>
      <c r="P111" s="45">
        <v>8</v>
      </c>
      <c r="Q111" s="45">
        <v>8</v>
      </c>
      <c r="R111" s="45">
        <v>0</v>
      </c>
      <c r="S111" s="45">
        <v>0</v>
      </c>
    </row>
    <row r="112" spans="9:19" ht="15" thickBot="1" x14ac:dyDescent="0.4">
      <c r="I112" s="44" t="s">
        <v>114</v>
      </c>
      <c r="J112" s="45">
        <v>5</v>
      </c>
      <c r="K112" s="45">
        <v>1.5</v>
      </c>
      <c r="L112" s="45">
        <v>0</v>
      </c>
      <c r="M112" s="45">
        <v>0</v>
      </c>
      <c r="N112" s="45">
        <v>1</v>
      </c>
      <c r="O112" s="45">
        <v>0.5</v>
      </c>
      <c r="P112" s="45">
        <v>8</v>
      </c>
      <c r="Q112" s="45">
        <v>8</v>
      </c>
      <c r="R112" s="45">
        <v>0</v>
      </c>
      <c r="S112" s="45">
        <v>0</v>
      </c>
    </row>
    <row r="113" spans="9:19" ht="15" thickBot="1" x14ac:dyDescent="0.4">
      <c r="I113" s="44" t="s">
        <v>115</v>
      </c>
      <c r="J113" s="45">
        <v>5</v>
      </c>
      <c r="K113" s="45">
        <v>1.5</v>
      </c>
      <c r="L113" s="45">
        <v>0</v>
      </c>
      <c r="M113" s="45">
        <v>0</v>
      </c>
      <c r="N113" s="45">
        <v>1</v>
      </c>
      <c r="O113" s="45">
        <v>0.5</v>
      </c>
      <c r="P113" s="45">
        <v>8</v>
      </c>
      <c r="Q113" s="45">
        <v>8</v>
      </c>
      <c r="R113" s="45">
        <v>0</v>
      </c>
      <c r="S113" s="45">
        <v>0</v>
      </c>
    </row>
    <row r="114" spans="9:19" ht="15" thickBot="1" x14ac:dyDescent="0.4">
      <c r="I114" s="44" t="s">
        <v>116</v>
      </c>
      <c r="J114" s="45">
        <v>5</v>
      </c>
      <c r="K114" s="45">
        <v>1.5</v>
      </c>
      <c r="L114" s="45">
        <v>0</v>
      </c>
      <c r="M114" s="45">
        <v>0</v>
      </c>
      <c r="N114" s="45">
        <v>1</v>
      </c>
      <c r="O114" s="45">
        <v>0.5</v>
      </c>
      <c r="P114" s="45">
        <v>8</v>
      </c>
      <c r="Q114" s="45">
        <v>8</v>
      </c>
      <c r="R114" s="45">
        <v>0</v>
      </c>
      <c r="S114" s="45">
        <v>0</v>
      </c>
    </row>
    <row r="115" spans="9:19" ht="15" thickBot="1" x14ac:dyDescent="0.4">
      <c r="I115" s="44" t="s">
        <v>117</v>
      </c>
      <c r="J115" s="45">
        <v>5</v>
      </c>
      <c r="K115" s="45">
        <v>1.5</v>
      </c>
      <c r="L115" s="45">
        <v>0</v>
      </c>
      <c r="M115" s="45">
        <v>0</v>
      </c>
      <c r="N115" s="45">
        <v>1</v>
      </c>
      <c r="O115" s="45">
        <v>0.5</v>
      </c>
      <c r="P115" s="45">
        <v>8</v>
      </c>
      <c r="Q115" s="45">
        <v>8</v>
      </c>
      <c r="R115" s="45">
        <v>0</v>
      </c>
      <c r="S115" s="45">
        <v>0</v>
      </c>
    </row>
    <row r="116" spans="9:19" ht="15" thickBot="1" x14ac:dyDescent="0.4">
      <c r="I116" s="44" t="s">
        <v>118</v>
      </c>
      <c r="J116" s="45">
        <v>5</v>
      </c>
      <c r="K116" s="45">
        <v>1.5</v>
      </c>
      <c r="L116" s="45">
        <v>0</v>
      </c>
      <c r="M116" s="45">
        <v>0</v>
      </c>
      <c r="N116" s="45">
        <v>1</v>
      </c>
      <c r="O116" s="45">
        <v>0.5</v>
      </c>
      <c r="P116" s="45">
        <v>8</v>
      </c>
      <c r="Q116" s="45">
        <v>8</v>
      </c>
      <c r="R116" s="45">
        <v>0</v>
      </c>
      <c r="S116" s="45">
        <v>0</v>
      </c>
    </row>
    <row r="117" spans="9:19" ht="15" thickBot="1" x14ac:dyDescent="0.4">
      <c r="I117" s="44" t="s">
        <v>119</v>
      </c>
      <c r="J117" s="45">
        <v>6</v>
      </c>
      <c r="K117" s="45">
        <v>1.5</v>
      </c>
      <c r="L117" s="45">
        <v>0</v>
      </c>
      <c r="M117" s="45">
        <v>0</v>
      </c>
      <c r="N117" s="45">
        <v>1</v>
      </c>
      <c r="O117" s="45">
        <v>0.5</v>
      </c>
      <c r="P117" s="45">
        <v>9</v>
      </c>
      <c r="Q117" s="45">
        <v>9</v>
      </c>
      <c r="R117" s="45">
        <v>0</v>
      </c>
      <c r="S117" s="45">
        <v>0</v>
      </c>
    </row>
    <row r="118" spans="9:19" ht="15" thickBot="1" x14ac:dyDescent="0.4">
      <c r="I118" s="44" t="s">
        <v>120</v>
      </c>
      <c r="J118" s="45">
        <v>6</v>
      </c>
      <c r="K118" s="45">
        <v>1.5</v>
      </c>
      <c r="L118" s="45">
        <v>0</v>
      </c>
      <c r="M118" s="45">
        <v>0</v>
      </c>
      <c r="N118" s="45">
        <v>1</v>
      </c>
      <c r="O118" s="45">
        <v>0.5</v>
      </c>
      <c r="P118" s="45">
        <v>9</v>
      </c>
      <c r="Q118" s="45">
        <v>9</v>
      </c>
      <c r="R118" s="45">
        <v>0</v>
      </c>
      <c r="S118" s="45">
        <v>0</v>
      </c>
    </row>
    <row r="119" spans="9:19" ht="15" thickBot="1" x14ac:dyDescent="0.4">
      <c r="J119" s="50">
        <f>SUM(J99:J118)/$P$119</f>
        <v>0.71830985915492962</v>
      </c>
      <c r="K119" s="50">
        <f t="shared" ref="K119:O119" si="6">SUM(K99:K118)/$P$119</f>
        <v>0.1619718309859155</v>
      </c>
      <c r="L119" s="50">
        <f t="shared" si="6"/>
        <v>0</v>
      </c>
      <c r="M119" s="50">
        <f t="shared" si="6"/>
        <v>0</v>
      </c>
      <c r="N119" s="50">
        <f t="shared" si="6"/>
        <v>8.4507042253521125E-2</v>
      </c>
      <c r="O119" s="50">
        <f t="shared" si="6"/>
        <v>3.5211267605633804E-2</v>
      </c>
      <c r="P119">
        <f t="shared" ref="P119:Q119" si="7">SUM(P99:P118)</f>
        <v>142</v>
      </c>
      <c r="Q119">
        <f t="shared" si="7"/>
        <v>142</v>
      </c>
    </row>
    <row r="120" spans="9:19" ht="15" thickBot="1" x14ac:dyDescent="0.4">
      <c r="I120" s="46" t="s">
        <v>152</v>
      </c>
      <c r="J120" s="47">
        <v>9</v>
      </c>
    </row>
    <row r="121" spans="9:19" ht="15" thickBot="1" x14ac:dyDescent="0.4">
      <c r="I121" s="46" t="s">
        <v>153</v>
      </c>
      <c r="J121" s="47">
        <v>0</v>
      </c>
    </row>
    <row r="122" spans="9:19" ht="15" thickBot="1" x14ac:dyDescent="0.4">
      <c r="I122" s="46" t="s">
        <v>154</v>
      </c>
      <c r="J122" s="47">
        <v>142</v>
      </c>
    </row>
    <row r="123" spans="9:19" ht="15" thickBot="1" x14ac:dyDescent="0.4">
      <c r="I123" s="46" t="s">
        <v>155</v>
      </c>
      <c r="J123" s="47">
        <v>142</v>
      </c>
    </row>
    <row r="124" spans="9:19" ht="15" thickBot="1" x14ac:dyDescent="0.4">
      <c r="I124" s="46" t="s">
        <v>156</v>
      </c>
      <c r="J124" s="47">
        <v>0</v>
      </c>
    </row>
    <row r="125" spans="9:19" ht="20" thickBot="1" x14ac:dyDescent="0.4">
      <c r="I125" s="46" t="s">
        <v>157</v>
      </c>
      <c r="J125" s="47"/>
    </row>
    <row r="126" spans="9:19" ht="20" thickBot="1" x14ac:dyDescent="0.4">
      <c r="I126" s="46" t="s">
        <v>158</v>
      </c>
      <c r="J126" s="47"/>
    </row>
    <row r="127" spans="9:19" ht="15" thickBot="1" x14ac:dyDescent="0.4">
      <c r="I127" s="46" t="s">
        <v>159</v>
      </c>
      <c r="J127" s="47">
        <v>0</v>
      </c>
    </row>
    <row r="129" spans="9:9" x14ac:dyDescent="0.35">
      <c r="I129" s="49" t="s">
        <v>160</v>
      </c>
    </row>
    <row r="131" spans="9:9" x14ac:dyDescent="0.35">
      <c r="I131" s="48" t="s">
        <v>161</v>
      </c>
    </row>
    <row r="132" spans="9:9" x14ac:dyDescent="0.35">
      <c r="I132" s="48" t="s">
        <v>184</v>
      </c>
    </row>
  </sheetData>
  <hyperlinks>
    <hyperlink ref="I129" r:id="rId1" display="https://miau.my-x.hu/myx-free/coco/test/577493920190419175714.html" xr:uid="{198AA0B6-E063-4DC3-A8CF-20ED50C0B56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1AEB-015A-460A-A1D9-9230C9E752E5}">
  <dimension ref="A1:I49"/>
  <sheetViews>
    <sheetView topLeftCell="A14" workbookViewId="0">
      <selection activeCell="A18" sqref="A18"/>
    </sheetView>
  </sheetViews>
  <sheetFormatPr defaultRowHeight="14.5" x14ac:dyDescent="0.35"/>
  <cols>
    <col min="1" max="1" width="22" customWidth="1"/>
    <col min="2" max="2" width="18" customWidth="1"/>
    <col min="3" max="3" width="17.1796875" customWidth="1"/>
    <col min="4" max="4" width="17.453125" customWidth="1"/>
    <col min="5" max="5" width="15.7265625" customWidth="1"/>
    <col min="6" max="6" width="14.26953125" customWidth="1"/>
    <col min="7" max="8" width="14.81640625" customWidth="1"/>
    <col min="9" max="9" width="14.26953125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0.99029574325142034</v>
      </c>
    </row>
    <row r="5" spans="1:9" x14ac:dyDescent="0.35">
      <c r="A5" s="1" t="s">
        <v>3</v>
      </c>
      <c r="B5" s="1">
        <v>0.9806856591018831</v>
      </c>
    </row>
    <row r="6" spans="1:9" x14ac:dyDescent="0.35">
      <c r="A6" s="1" t="s">
        <v>4</v>
      </c>
      <c r="B6" s="1">
        <v>0.97177134791813691</v>
      </c>
    </row>
    <row r="7" spans="1:9" x14ac:dyDescent="0.35">
      <c r="A7" s="1" t="s">
        <v>5</v>
      </c>
      <c r="B7" s="1">
        <v>0.17996850826633939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21.378947368421063</v>
      </c>
      <c r="D12" s="1">
        <v>3.5631578947368436</v>
      </c>
      <c r="E12" s="1">
        <v>110.0124999999996</v>
      </c>
      <c r="F12" s="1">
        <v>2.2233575801938492E-10</v>
      </c>
    </row>
    <row r="13" spans="1:9" x14ac:dyDescent="0.35">
      <c r="A13" s="1" t="s">
        <v>14</v>
      </c>
      <c r="B13" s="1">
        <v>13</v>
      </c>
      <c r="C13" s="1">
        <v>0.42105263157894912</v>
      </c>
      <c r="D13" s="1">
        <v>3.2388663967611468E-2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21.800000000000011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1.1052631578947276</v>
      </c>
      <c r="C17" s="1">
        <v>0.5013148217293466</v>
      </c>
      <c r="D17" s="1">
        <v>2.2047286654760927</v>
      </c>
      <c r="E17" s="1">
        <v>4.6095361077764865E-2</v>
      </c>
      <c r="F17" s="1">
        <v>2.2238330010414753E-2</v>
      </c>
      <c r="G17" s="1">
        <v>2.1882879857790405</v>
      </c>
      <c r="H17" s="1">
        <v>2.2238330010414753E-2</v>
      </c>
      <c r="I17" s="1">
        <v>2.1882879857790405</v>
      </c>
    </row>
    <row r="18" spans="1:9" x14ac:dyDescent="0.35">
      <c r="A18" s="1" t="s">
        <v>24</v>
      </c>
      <c r="B18" s="1">
        <v>0.18421052631579049</v>
      </c>
      <c r="C18" s="1">
        <v>0.12357577007504894</v>
      </c>
      <c r="D18" s="1">
        <v>1.4906686497192563</v>
      </c>
      <c r="E18" s="1">
        <v>0.1599089007258965</v>
      </c>
      <c r="F18" s="1">
        <v>-8.2758694052597948E-2</v>
      </c>
      <c r="G18" s="1">
        <v>0.45117974668417893</v>
      </c>
      <c r="H18" s="1">
        <v>-8.2758694052597948E-2</v>
      </c>
      <c r="I18" s="1">
        <v>0.45117974668417893</v>
      </c>
    </row>
    <row r="19" spans="1:9" s="6" customFormat="1" x14ac:dyDescent="0.35">
      <c r="A19" s="5" t="s">
        <v>25</v>
      </c>
      <c r="B19" s="7">
        <v>0.71052631578947356</v>
      </c>
      <c r="C19" s="5">
        <v>0.1397592117220515</v>
      </c>
      <c r="D19" s="5">
        <v>5.0839319071328539</v>
      </c>
      <c r="E19" s="7">
        <v>2.0956847764877306E-4</v>
      </c>
      <c r="F19" s="5">
        <v>0.4085948953332062</v>
      </c>
      <c r="G19" s="5">
        <v>1.012457736245741</v>
      </c>
      <c r="H19" s="5">
        <v>0.4085948953332062</v>
      </c>
      <c r="I19" s="5">
        <v>1.012457736245741</v>
      </c>
    </row>
    <row r="20" spans="1:9" x14ac:dyDescent="0.35">
      <c r="A20" s="1" t="s">
        <v>26</v>
      </c>
      <c r="B20" s="1">
        <v>0.36842105263157993</v>
      </c>
      <c r="C20" s="1">
        <v>0.13378713880047235</v>
      </c>
      <c r="D20" s="1">
        <v>2.7537852736430533</v>
      </c>
      <c r="E20" s="1">
        <v>1.6418660102917992E-2</v>
      </c>
      <c r="F20" s="1">
        <v>7.9391511329202302E-2</v>
      </c>
      <c r="G20" s="1">
        <v>0.65745059393395755</v>
      </c>
      <c r="H20" s="1">
        <v>7.9391511329202302E-2</v>
      </c>
      <c r="I20" s="1">
        <v>0.65745059393395755</v>
      </c>
    </row>
    <row r="21" spans="1:9" x14ac:dyDescent="0.35">
      <c r="A21" s="1" t="s">
        <v>27</v>
      </c>
      <c r="B21" s="1">
        <v>0.65789473684210464</v>
      </c>
      <c r="C21" s="1">
        <v>0.14957856843652792</v>
      </c>
      <c r="D21" s="1">
        <v>4.3983221909312178</v>
      </c>
      <c r="E21" s="1">
        <v>7.1988201820333763E-4</v>
      </c>
      <c r="F21" s="1">
        <v>0.33474988591325494</v>
      </c>
      <c r="G21" s="1">
        <v>0.98103958777095435</v>
      </c>
      <c r="H21" s="1">
        <v>0.33474988591325494</v>
      </c>
      <c r="I21" s="1">
        <v>0.98103958777095435</v>
      </c>
    </row>
    <row r="22" spans="1:9" x14ac:dyDescent="0.35">
      <c r="A22" s="1" t="s">
        <v>28</v>
      </c>
      <c r="B22" s="1">
        <v>7.8947368421052919E-2</v>
      </c>
      <c r="C22" s="1">
        <v>0.11803215709659587</v>
      </c>
      <c r="D22" s="1">
        <v>0.66886321798256632</v>
      </c>
      <c r="E22" s="1">
        <v>0.51528529517706412</v>
      </c>
      <c r="F22" s="1">
        <v>-0.17604560422512516</v>
      </c>
      <c r="G22" s="1">
        <v>0.33394034106723103</v>
      </c>
      <c r="H22" s="1">
        <v>-0.17604560422512516</v>
      </c>
      <c r="I22" s="1">
        <v>0.33394034106723103</v>
      </c>
    </row>
    <row r="23" spans="1:9" ht="15" thickBot="1" x14ac:dyDescent="0.4">
      <c r="A23" s="2" t="s">
        <v>29</v>
      </c>
      <c r="B23" s="2">
        <v>-0.52631578947368385</v>
      </c>
      <c r="C23" s="2">
        <v>0.19511762020974746</v>
      </c>
      <c r="D23" s="2">
        <v>-2.6974282943175769</v>
      </c>
      <c r="E23" s="2">
        <v>1.8283397406364196E-2</v>
      </c>
      <c r="F23" s="2">
        <v>-0.94784178049843337</v>
      </c>
      <c r="G23" s="2">
        <v>-0.10478979844893427</v>
      </c>
      <c r="H23" s="2">
        <v>-0.94784178049843337</v>
      </c>
      <c r="I23" s="2">
        <v>-0.10478979844893427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5.9473684210526265</v>
      </c>
      <c r="C30" s="1">
        <v>5.263157894737347E-2</v>
      </c>
      <c r="D30" s="1">
        <v>0.35355339059330726</v>
      </c>
    </row>
    <row r="31" spans="1:9" x14ac:dyDescent="0.35">
      <c r="A31" s="1">
        <v>2</v>
      </c>
      <c r="B31" s="1">
        <v>6.1315789473684177</v>
      </c>
      <c r="C31" s="1">
        <v>-0.13157894736841769</v>
      </c>
      <c r="D31" s="1">
        <v>-0.88388347648316068</v>
      </c>
    </row>
    <row r="32" spans="1:9" x14ac:dyDescent="0.35">
      <c r="A32" s="1">
        <v>3</v>
      </c>
      <c r="B32" s="1">
        <v>6.6842105263157876</v>
      </c>
      <c r="C32" s="1">
        <v>0.3157894736842124</v>
      </c>
      <c r="D32" s="1">
        <v>2.1213203435596526</v>
      </c>
    </row>
    <row r="33" spans="1:4" x14ac:dyDescent="0.35">
      <c r="A33" s="1">
        <v>4</v>
      </c>
      <c r="B33" s="1">
        <v>7.342105263157892</v>
      </c>
      <c r="C33" s="1">
        <v>-0.34210526315789203</v>
      </c>
      <c r="D33" s="1">
        <v>-2.2980970388562585</v>
      </c>
    </row>
    <row r="34" spans="1:4" x14ac:dyDescent="0.35">
      <c r="A34" s="1">
        <v>5</v>
      </c>
      <c r="B34" s="1">
        <v>6.8157894736842088</v>
      </c>
      <c r="C34" s="1">
        <v>0.18421052631579116</v>
      </c>
      <c r="D34" s="1">
        <v>1.2374368670764679</v>
      </c>
    </row>
    <row r="35" spans="1:4" x14ac:dyDescent="0.35">
      <c r="A35" s="1">
        <v>6</v>
      </c>
      <c r="B35" s="1">
        <v>7.1842105263157912</v>
      </c>
      <c r="C35" s="1">
        <v>-0.18421052631579116</v>
      </c>
      <c r="D35" s="1">
        <v>-1.2374368670764679</v>
      </c>
    </row>
    <row r="36" spans="1:4" x14ac:dyDescent="0.35">
      <c r="A36" s="1">
        <v>7</v>
      </c>
      <c r="B36" s="1">
        <v>7.8947368421052637</v>
      </c>
      <c r="C36" s="1">
        <v>0.10526315789473628</v>
      </c>
      <c r="D36" s="1">
        <v>0.70710678118654291</v>
      </c>
    </row>
    <row r="37" spans="1:4" x14ac:dyDescent="0.35">
      <c r="A37" s="1">
        <v>8</v>
      </c>
      <c r="B37" s="1">
        <v>7.8947368421052637</v>
      </c>
      <c r="C37" s="1">
        <v>0.10526315789473628</v>
      </c>
      <c r="D37" s="1">
        <v>0.70710678118654291</v>
      </c>
    </row>
    <row r="38" spans="1:4" x14ac:dyDescent="0.35">
      <c r="A38" s="1">
        <v>9</v>
      </c>
      <c r="B38" s="1">
        <v>8.0789473684210513</v>
      </c>
      <c r="C38" s="1">
        <v>-7.8947368421051323E-2</v>
      </c>
      <c r="D38" s="1">
        <v>-0.53033008588990116</v>
      </c>
    </row>
    <row r="39" spans="1:4" x14ac:dyDescent="0.35">
      <c r="A39" s="1">
        <v>10</v>
      </c>
      <c r="B39" s="1">
        <v>8.2631578947368425</v>
      </c>
      <c r="C39" s="1">
        <v>-0.26315789473684248</v>
      </c>
      <c r="D39" s="1">
        <v>-1.7677669529663691</v>
      </c>
    </row>
    <row r="40" spans="1:4" x14ac:dyDescent="0.35">
      <c r="A40" s="1">
        <v>11</v>
      </c>
      <c r="B40" s="1">
        <v>8.9210526315789451</v>
      </c>
      <c r="C40" s="1">
        <v>7.8947368421054875E-2</v>
      </c>
      <c r="D40" s="1">
        <v>0.53033008588992503</v>
      </c>
    </row>
    <row r="41" spans="1:4" x14ac:dyDescent="0.35">
      <c r="A41" s="1">
        <v>12</v>
      </c>
      <c r="B41" s="1">
        <v>8.9210526315789451</v>
      </c>
      <c r="C41" s="1">
        <v>7.8947368421054875E-2</v>
      </c>
      <c r="D41" s="1">
        <v>0.53033008588992503</v>
      </c>
    </row>
    <row r="42" spans="1:4" x14ac:dyDescent="0.35">
      <c r="A42" s="1">
        <v>13</v>
      </c>
      <c r="B42" s="1">
        <v>8.9210526315789451</v>
      </c>
      <c r="C42" s="1">
        <v>7.8947368421054875E-2</v>
      </c>
      <c r="D42" s="1">
        <v>0.53033008588992503</v>
      </c>
    </row>
    <row r="43" spans="1:4" x14ac:dyDescent="0.35">
      <c r="A43" s="1">
        <v>14</v>
      </c>
      <c r="B43" s="1">
        <v>8.9999999999999964</v>
      </c>
      <c r="C43" s="1">
        <v>3.5527136788005009E-15</v>
      </c>
      <c r="D43" s="1">
        <v>2.386540537199335E-14</v>
      </c>
    </row>
    <row r="44" spans="1:4" x14ac:dyDescent="0.35">
      <c r="A44" s="1">
        <v>15</v>
      </c>
      <c r="B44" s="1">
        <v>8.9999999999999964</v>
      </c>
      <c r="C44" s="1">
        <v>3.5527136788005009E-15</v>
      </c>
      <c r="D44" s="1">
        <v>2.386540537199335E-14</v>
      </c>
    </row>
    <row r="45" spans="1:4" x14ac:dyDescent="0.35">
      <c r="A45" s="1">
        <v>16</v>
      </c>
      <c r="B45" s="1">
        <v>8.9999999999999964</v>
      </c>
      <c r="C45" s="1">
        <v>3.5527136788005009E-15</v>
      </c>
      <c r="D45" s="1">
        <v>2.386540537199335E-14</v>
      </c>
    </row>
    <row r="46" spans="1:4" x14ac:dyDescent="0.35">
      <c r="A46" s="1">
        <v>17</v>
      </c>
      <c r="B46" s="1">
        <v>8.9999999999999964</v>
      </c>
      <c r="C46" s="1">
        <v>3.5527136788005009E-15</v>
      </c>
      <c r="D46" s="1">
        <v>2.386540537199335E-14</v>
      </c>
    </row>
    <row r="47" spans="1:4" x14ac:dyDescent="0.35">
      <c r="A47" s="1">
        <v>18</v>
      </c>
      <c r="B47" s="1">
        <v>8.9999999999999964</v>
      </c>
      <c r="C47" s="1">
        <v>3.5527136788005009E-15</v>
      </c>
      <c r="D47" s="1">
        <v>2.386540537199335E-14</v>
      </c>
    </row>
    <row r="48" spans="1:4" x14ac:dyDescent="0.35">
      <c r="A48" s="1">
        <v>19</v>
      </c>
      <c r="B48" s="1">
        <v>8.9999999999999964</v>
      </c>
      <c r="C48" s="1">
        <v>3.5527136788005009E-15</v>
      </c>
      <c r="D48" s="1">
        <v>2.386540537199335E-14</v>
      </c>
    </row>
    <row r="49" spans="1:4" ht="15" thickBot="1" x14ac:dyDescent="0.4">
      <c r="A49" s="2">
        <v>20</v>
      </c>
      <c r="B49" s="2">
        <v>8.9999999999999964</v>
      </c>
      <c r="C49" s="2">
        <v>3.5527136788005009E-15</v>
      </c>
      <c r="D49" s="2">
        <v>2.386540537199335E-14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774C-3500-45F2-91EF-C9E34C2A1990}">
  <dimension ref="A1:V131"/>
  <sheetViews>
    <sheetView topLeftCell="E107" zoomScale="73" workbookViewId="0">
      <selection activeCell="V131" sqref="V131"/>
    </sheetView>
  </sheetViews>
  <sheetFormatPr defaultRowHeight="14.5" x14ac:dyDescent="0.35"/>
  <cols>
    <col min="2" max="2" width="21.1796875" customWidth="1"/>
    <col min="3" max="3" width="14.54296875" customWidth="1"/>
    <col min="4" max="4" width="15.26953125" style="6" customWidth="1"/>
    <col min="5" max="5" width="10.453125" customWidth="1"/>
    <col min="6" max="6" width="23.54296875" customWidth="1"/>
    <col min="7" max="7" width="19.7265625" customWidth="1"/>
    <col min="8" max="8" width="13.7265625" customWidth="1"/>
    <col min="12" max="12" width="8.7265625" customWidth="1"/>
  </cols>
  <sheetData>
    <row r="1" spans="2:17" x14ac:dyDescent="0.35">
      <c r="B1" s="10" t="s">
        <v>35</v>
      </c>
      <c r="C1" s="10" t="s">
        <v>24</v>
      </c>
      <c r="D1" s="11" t="s">
        <v>25</v>
      </c>
      <c r="E1" s="10" t="s">
        <v>26</v>
      </c>
      <c r="F1" s="10" t="s">
        <v>38</v>
      </c>
      <c r="G1" s="10" t="s">
        <v>28</v>
      </c>
      <c r="H1" s="10" t="s">
        <v>29</v>
      </c>
      <c r="I1" s="10"/>
      <c r="K1" t="str">
        <f>C1</f>
        <v>Employee quality</v>
      </c>
      <c r="L1" t="str">
        <f t="shared" ref="L1:P1" si="0">D1</f>
        <v>Service quality</v>
      </c>
      <c r="M1" t="str">
        <f t="shared" si="0"/>
        <v>Sanitation</v>
      </c>
      <c r="N1" t="str">
        <f t="shared" si="0"/>
        <v>Marketing(Brand image)</v>
      </c>
      <c r="O1" t="str">
        <f t="shared" si="0"/>
        <v>Membership program</v>
      </c>
      <c r="P1" t="str">
        <f t="shared" si="0"/>
        <v>Management</v>
      </c>
      <c r="Q1" t="str">
        <f>B1</f>
        <v>Customer satisfaction</v>
      </c>
    </row>
    <row r="2" spans="2:17" x14ac:dyDescent="0.35">
      <c r="B2">
        <v>6</v>
      </c>
      <c r="C2">
        <v>2</v>
      </c>
      <c r="D2" s="6">
        <v>3</v>
      </c>
      <c r="E2">
        <v>3</v>
      </c>
      <c r="F2">
        <v>3</v>
      </c>
      <c r="G2">
        <v>4</v>
      </c>
      <c r="H2">
        <v>2</v>
      </c>
      <c r="K2">
        <f>RANK(C2,C$2:C$21,0)</f>
        <v>20</v>
      </c>
      <c r="L2">
        <f t="shared" ref="L2:L21" si="1">RANK(D2,D$2:D$21,0)</f>
        <v>15</v>
      </c>
      <c r="M2">
        <f t="shared" ref="M2:M21" si="2">RANK(E2,E$2:E$21,0)</f>
        <v>19</v>
      </c>
      <c r="N2">
        <f t="shared" ref="N2:N21" si="3">RANK(F2,F$2:F$21,0)</f>
        <v>18</v>
      </c>
      <c r="O2">
        <f t="shared" ref="O2:O21" si="4">RANK(G2,G$2:G$21,0)</f>
        <v>8</v>
      </c>
      <c r="P2">
        <f t="shared" ref="P2:P21" si="5">RANK(H2,H$2:H$21,0)</f>
        <v>17</v>
      </c>
      <c r="Q2">
        <f t="shared" ref="Q2:Q21" si="6">B2</f>
        <v>6</v>
      </c>
    </row>
    <row r="3" spans="2:17" x14ac:dyDescent="0.35">
      <c r="B3">
        <v>6</v>
      </c>
      <c r="C3">
        <v>3</v>
      </c>
      <c r="D3" s="6">
        <v>3</v>
      </c>
      <c r="E3">
        <v>3</v>
      </c>
      <c r="F3">
        <v>3</v>
      </c>
      <c r="G3">
        <v>4</v>
      </c>
      <c r="H3">
        <v>2</v>
      </c>
      <c r="K3">
        <f t="shared" ref="K3:K21" si="7">RANK(C3,C$2:C$21,0)</f>
        <v>19</v>
      </c>
      <c r="L3">
        <f t="shared" si="1"/>
        <v>15</v>
      </c>
      <c r="M3">
        <f t="shared" si="2"/>
        <v>19</v>
      </c>
      <c r="N3">
        <f t="shared" si="3"/>
        <v>18</v>
      </c>
      <c r="O3">
        <f t="shared" si="4"/>
        <v>8</v>
      </c>
      <c r="P3">
        <f t="shared" si="5"/>
        <v>17</v>
      </c>
      <c r="Q3">
        <f t="shared" si="6"/>
        <v>6</v>
      </c>
    </row>
    <row r="4" spans="2:17" x14ac:dyDescent="0.35">
      <c r="B4">
        <v>7</v>
      </c>
      <c r="C4">
        <v>4</v>
      </c>
      <c r="D4" s="6">
        <v>3</v>
      </c>
      <c r="E4">
        <v>4</v>
      </c>
      <c r="F4">
        <v>3</v>
      </c>
      <c r="G4">
        <v>4</v>
      </c>
      <c r="H4">
        <v>2</v>
      </c>
      <c r="K4">
        <f t="shared" si="7"/>
        <v>12</v>
      </c>
      <c r="L4">
        <f t="shared" si="1"/>
        <v>15</v>
      </c>
      <c r="M4">
        <f t="shared" si="2"/>
        <v>16</v>
      </c>
      <c r="N4">
        <f t="shared" si="3"/>
        <v>18</v>
      </c>
      <c r="O4">
        <f t="shared" si="4"/>
        <v>8</v>
      </c>
      <c r="P4">
        <f t="shared" si="5"/>
        <v>17</v>
      </c>
      <c r="Q4">
        <f t="shared" si="6"/>
        <v>7</v>
      </c>
    </row>
    <row r="5" spans="2:17" x14ac:dyDescent="0.35">
      <c r="B5">
        <v>7</v>
      </c>
      <c r="C5">
        <v>4</v>
      </c>
      <c r="D5" s="6">
        <v>3</v>
      </c>
      <c r="E5">
        <v>4</v>
      </c>
      <c r="F5">
        <v>4</v>
      </c>
      <c r="G5">
        <v>4</v>
      </c>
      <c r="H5">
        <v>2</v>
      </c>
      <c r="K5">
        <f t="shared" si="7"/>
        <v>12</v>
      </c>
      <c r="L5">
        <f t="shared" si="1"/>
        <v>15</v>
      </c>
      <c r="M5">
        <f t="shared" si="2"/>
        <v>16</v>
      </c>
      <c r="N5">
        <f t="shared" si="3"/>
        <v>11</v>
      </c>
      <c r="O5">
        <f t="shared" si="4"/>
        <v>8</v>
      </c>
      <c r="P5">
        <f t="shared" si="5"/>
        <v>17</v>
      </c>
      <c r="Q5">
        <f t="shared" si="6"/>
        <v>7</v>
      </c>
    </row>
    <row r="6" spans="2:17" x14ac:dyDescent="0.35">
      <c r="B6">
        <v>7</v>
      </c>
      <c r="C6">
        <v>4</v>
      </c>
      <c r="D6" s="6">
        <v>3</v>
      </c>
      <c r="E6">
        <v>4</v>
      </c>
      <c r="F6">
        <v>4</v>
      </c>
      <c r="G6">
        <v>4</v>
      </c>
      <c r="H6">
        <v>3</v>
      </c>
      <c r="K6">
        <f t="shared" si="7"/>
        <v>12</v>
      </c>
      <c r="L6">
        <f t="shared" si="1"/>
        <v>15</v>
      </c>
      <c r="M6">
        <f t="shared" si="2"/>
        <v>16</v>
      </c>
      <c r="N6">
        <f t="shared" si="3"/>
        <v>11</v>
      </c>
      <c r="O6">
        <f t="shared" si="4"/>
        <v>8</v>
      </c>
      <c r="P6">
        <f t="shared" si="5"/>
        <v>13</v>
      </c>
      <c r="Q6">
        <f t="shared" si="6"/>
        <v>7</v>
      </c>
    </row>
    <row r="7" spans="2:17" x14ac:dyDescent="0.35">
      <c r="B7">
        <v>7</v>
      </c>
      <c r="C7">
        <v>4</v>
      </c>
      <c r="D7" s="6">
        <v>3</v>
      </c>
      <c r="E7">
        <v>5</v>
      </c>
      <c r="F7">
        <v>4</v>
      </c>
      <c r="G7">
        <v>4</v>
      </c>
      <c r="H7">
        <v>3</v>
      </c>
      <c r="K7">
        <f t="shared" si="7"/>
        <v>12</v>
      </c>
      <c r="L7">
        <f t="shared" si="1"/>
        <v>15</v>
      </c>
      <c r="M7">
        <f t="shared" si="2"/>
        <v>1</v>
      </c>
      <c r="N7">
        <f t="shared" si="3"/>
        <v>11</v>
      </c>
      <c r="O7">
        <f t="shared" si="4"/>
        <v>8</v>
      </c>
      <c r="P7">
        <f t="shared" si="5"/>
        <v>13</v>
      </c>
      <c r="Q7">
        <f t="shared" si="6"/>
        <v>7</v>
      </c>
    </row>
    <row r="8" spans="2:17" x14ac:dyDescent="0.35">
      <c r="B8">
        <v>8</v>
      </c>
      <c r="C8">
        <v>4</v>
      </c>
      <c r="D8" s="6">
        <v>4</v>
      </c>
      <c r="E8">
        <v>5</v>
      </c>
      <c r="F8">
        <v>4</v>
      </c>
      <c r="G8">
        <v>4</v>
      </c>
      <c r="H8">
        <v>3</v>
      </c>
      <c r="K8">
        <f t="shared" si="7"/>
        <v>12</v>
      </c>
      <c r="L8">
        <f t="shared" si="1"/>
        <v>13</v>
      </c>
      <c r="M8">
        <f t="shared" si="2"/>
        <v>1</v>
      </c>
      <c r="N8">
        <f t="shared" si="3"/>
        <v>11</v>
      </c>
      <c r="O8">
        <f t="shared" si="4"/>
        <v>8</v>
      </c>
      <c r="P8">
        <f t="shared" si="5"/>
        <v>13</v>
      </c>
      <c r="Q8">
        <f t="shared" si="6"/>
        <v>8</v>
      </c>
    </row>
    <row r="9" spans="2:17" x14ac:dyDescent="0.35">
      <c r="B9">
        <v>8</v>
      </c>
      <c r="C9">
        <v>4</v>
      </c>
      <c r="D9" s="6">
        <v>4</v>
      </c>
      <c r="E9">
        <v>5</v>
      </c>
      <c r="F9">
        <v>4</v>
      </c>
      <c r="G9">
        <v>4</v>
      </c>
      <c r="H9">
        <v>3</v>
      </c>
      <c r="K9">
        <f t="shared" si="7"/>
        <v>12</v>
      </c>
      <c r="L9">
        <f t="shared" si="1"/>
        <v>13</v>
      </c>
      <c r="M9">
        <f t="shared" si="2"/>
        <v>1</v>
      </c>
      <c r="N9">
        <f t="shared" si="3"/>
        <v>11</v>
      </c>
      <c r="O9">
        <f t="shared" si="4"/>
        <v>8</v>
      </c>
      <c r="P9">
        <f t="shared" si="5"/>
        <v>13</v>
      </c>
      <c r="Q9">
        <f t="shared" si="6"/>
        <v>8</v>
      </c>
    </row>
    <row r="10" spans="2:17" x14ac:dyDescent="0.35">
      <c r="B10">
        <v>8</v>
      </c>
      <c r="C10">
        <v>4</v>
      </c>
      <c r="D10" s="6">
        <v>5</v>
      </c>
      <c r="E10">
        <v>5</v>
      </c>
      <c r="F10">
        <v>4</v>
      </c>
      <c r="G10">
        <v>4</v>
      </c>
      <c r="H10">
        <v>4</v>
      </c>
      <c r="K10">
        <f t="shared" si="7"/>
        <v>12</v>
      </c>
      <c r="L10">
        <f t="shared" si="1"/>
        <v>1</v>
      </c>
      <c r="M10">
        <f t="shared" si="2"/>
        <v>1</v>
      </c>
      <c r="N10">
        <f t="shared" si="3"/>
        <v>11</v>
      </c>
      <c r="O10">
        <f t="shared" si="4"/>
        <v>8</v>
      </c>
      <c r="P10">
        <f t="shared" si="5"/>
        <v>1</v>
      </c>
      <c r="Q10">
        <f t="shared" si="6"/>
        <v>8</v>
      </c>
    </row>
    <row r="11" spans="2:17" x14ac:dyDescent="0.35">
      <c r="B11">
        <v>8</v>
      </c>
      <c r="C11">
        <v>5</v>
      </c>
      <c r="D11" s="6">
        <v>5</v>
      </c>
      <c r="E11">
        <v>5</v>
      </c>
      <c r="F11">
        <v>4</v>
      </c>
      <c r="G11">
        <v>4</v>
      </c>
      <c r="H11">
        <v>4</v>
      </c>
      <c r="K11">
        <f t="shared" si="7"/>
        <v>1</v>
      </c>
      <c r="L11">
        <f t="shared" si="1"/>
        <v>1</v>
      </c>
      <c r="M11">
        <f t="shared" si="2"/>
        <v>1</v>
      </c>
      <c r="N11">
        <f t="shared" si="3"/>
        <v>11</v>
      </c>
      <c r="O11">
        <f t="shared" si="4"/>
        <v>8</v>
      </c>
      <c r="P11">
        <f t="shared" si="5"/>
        <v>1</v>
      </c>
      <c r="Q11">
        <f t="shared" si="6"/>
        <v>8</v>
      </c>
    </row>
    <row r="12" spans="2:17" x14ac:dyDescent="0.35">
      <c r="B12">
        <v>9</v>
      </c>
      <c r="C12">
        <v>5</v>
      </c>
      <c r="D12" s="6">
        <v>5</v>
      </c>
      <c r="E12">
        <v>5</v>
      </c>
      <c r="F12">
        <v>5</v>
      </c>
      <c r="G12">
        <v>4</v>
      </c>
      <c r="H12">
        <v>4</v>
      </c>
      <c r="K12">
        <f t="shared" si="7"/>
        <v>1</v>
      </c>
      <c r="L12">
        <f t="shared" si="1"/>
        <v>1</v>
      </c>
      <c r="M12">
        <f t="shared" si="2"/>
        <v>1</v>
      </c>
      <c r="N12">
        <f t="shared" si="3"/>
        <v>1</v>
      </c>
      <c r="O12">
        <f t="shared" si="4"/>
        <v>8</v>
      </c>
      <c r="P12">
        <f t="shared" si="5"/>
        <v>1</v>
      </c>
      <c r="Q12">
        <f t="shared" si="6"/>
        <v>9</v>
      </c>
    </row>
    <row r="13" spans="2:17" x14ac:dyDescent="0.35">
      <c r="B13">
        <v>9</v>
      </c>
      <c r="C13">
        <v>5</v>
      </c>
      <c r="D13" s="6">
        <v>5</v>
      </c>
      <c r="E13">
        <v>5</v>
      </c>
      <c r="F13">
        <v>5</v>
      </c>
      <c r="G13">
        <v>4</v>
      </c>
      <c r="H13">
        <v>4</v>
      </c>
      <c r="K13">
        <f t="shared" si="7"/>
        <v>1</v>
      </c>
      <c r="L13">
        <f t="shared" si="1"/>
        <v>1</v>
      </c>
      <c r="M13">
        <f t="shared" si="2"/>
        <v>1</v>
      </c>
      <c r="N13">
        <f t="shared" si="3"/>
        <v>1</v>
      </c>
      <c r="O13">
        <f t="shared" si="4"/>
        <v>8</v>
      </c>
      <c r="P13">
        <f t="shared" si="5"/>
        <v>1</v>
      </c>
      <c r="Q13">
        <f t="shared" si="6"/>
        <v>9</v>
      </c>
    </row>
    <row r="14" spans="2:17" x14ac:dyDescent="0.35">
      <c r="B14">
        <v>9</v>
      </c>
      <c r="C14">
        <v>5</v>
      </c>
      <c r="D14" s="6">
        <v>5</v>
      </c>
      <c r="E14">
        <v>5</v>
      </c>
      <c r="F14">
        <v>5</v>
      </c>
      <c r="G14">
        <v>4</v>
      </c>
      <c r="H14">
        <v>4</v>
      </c>
      <c r="K14">
        <f t="shared" si="7"/>
        <v>1</v>
      </c>
      <c r="L14">
        <f t="shared" si="1"/>
        <v>1</v>
      </c>
      <c r="M14">
        <f t="shared" si="2"/>
        <v>1</v>
      </c>
      <c r="N14">
        <f t="shared" si="3"/>
        <v>1</v>
      </c>
      <c r="O14">
        <f t="shared" si="4"/>
        <v>8</v>
      </c>
      <c r="P14">
        <f t="shared" si="5"/>
        <v>1</v>
      </c>
      <c r="Q14">
        <f t="shared" si="6"/>
        <v>9</v>
      </c>
    </row>
    <row r="15" spans="2:17" x14ac:dyDescent="0.35">
      <c r="B15">
        <v>9</v>
      </c>
      <c r="C15">
        <v>5</v>
      </c>
      <c r="D15" s="6">
        <v>5</v>
      </c>
      <c r="E15">
        <v>5</v>
      </c>
      <c r="F15">
        <v>5</v>
      </c>
      <c r="G15">
        <v>5</v>
      </c>
      <c r="H15">
        <v>4</v>
      </c>
      <c r="K15">
        <f t="shared" si="7"/>
        <v>1</v>
      </c>
      <c r="L15">
        <f t="shared" si="1"/>
        <v>1</v>
      </c>
      <c r="M15">
        <f t="shared" si="2"/>
        <v>1</v>
      </c>
      <c r="N15">
        <f t="shared" si="3"/>
        <v>1</v>
      </c>
      <c r="O15">
        <f t="shared" si="4"/>
        <v>1</v>
      </c>
      <c r="P15">
        <f t="shared" si="5"/>
        <v>1</v>
      </c>
      <c r="Q15">
        <f t="shared" si="6"/>
        <v>9</v>
      </c>
    </row>
    <row r="16" spans="2:17" x14ac:dyDescent="0.35">
      <c r="B16">
        <v>9</v>
      </c>
      <c r="C16">
        <v>5</v>
      </c>
      <c r="D16" s="6">
        <v>5</v>
      </c>
      <c r="E16">
        <v>5</v>
      </c>
      <c r="F16">
        <v>5</v>
      </c>
      <c r="G16">
        <v>5</v>
      </c>
      <c r="H16">
        <v>4</v>
      </c>
      <c r="K16">
        <f t="shared" si="7"/>
        <v>1</v>
      </c>
      <c r="L16">
        <f t="shared" si="1"/>
        <v>1</v>
      </c>
      <c r="M16">
        <f t="shared" si="2"/>
        <v>1</v>
      </c>
      <c r="N16">
        <f t="shared" si="3"/>
        <v>1</v>
      </c>
      <c r="O16">
        <f t="shared" si="4"/>
        <v>1</v>
      </c>
      <c r="P16">
        <f t="shared" si="5"/>
        <v>1</v>
      </c>
      <c r="Q16">
        <f t="shared" si="6"/>
        <v>9</v>
      </c>
    </row>
    <row r="17" spans="1:22" x14ac:dyDescent="0.35">
      <c r="B17">
        <v>9</v>
      </c>
      <c r="C17">
        <v>5</v>
      </c>
      <c r="D17" s="6">
        <v>5</v>
      </c>
      <c r="E17">
        <v>5</v>
      </c>
      <c r="F17">
        <v>5</v>
      </c>
      <c r="G17">
        <v>5</v>
      </c>
      <c r="H17">
        <v>4</v>
      </c>
      <c r="K17">
        <f t="shared" si="7"/>
        <v>1</v>
      </c>
      <c r="L17">
        <f t="shared" si="1"/>
        <v>1</v>
      </c>
      <c r="M17">
        <f t="shared" si="2"/>
        <v>1</v>
      </c>
      <c r="N17">
        <f t="shared" si="3"/>
        <v>1</v>
      </c>
      <c r="O17">
        <f t="shared" si="4"/>
        <v>1</v>
      </c>
      <c r="P17">
        <f t="shared" si="5"/>
        <v>1</v>
      </c>
      <c r="Q17">
        <f t="shared" si="6"/>
        <v>9</v>
      </c>
    </row>
    <row r="18" spans="1:22" x14ac:dyDescent="0.35">
      <c r="B18">
        <v>9</v>
      </c>
      <c r="C18">
        <v>5</v>
      </c>
      <c r="D18" s="6">
        <v>5</v>
      </c>
      <c r="E18">
        <v>5</v>
      </c>
      <c r="F18">
        <v>5</v>
      </c>
      <c r="G18">
        <v>5</v>
      </c>
      <c r="H18">
        <v>4</v>
      </c>
      <c r="K18">
        <f t="shared" si="7"/>
        <v>1</v>
      </c>
      <c r="L18">
        <f t="shared" si="1"/>
        <v>1</v>
      </c>
      <c r="M18">
        <f t="shared" si="2"/>
        <v>1</v>
      </c>
      <c r="N18">
        <f t="shared" si="3"/>
        <v>1</v>
      </c>
      <c r="O18">
        <f t="shared" si="4"/>
        <v>1</v>
      </c>
      <c r="P18">
        <f t="shared" si="5"/>
        <v>1</v>
      </c>
      <c r="Q18">
        <f t="shared" si="6"/>
        <v>9</v>
      </c>
    </row>
    <row r="19" spans="1:22" x14ac:dyDescent="0.35">
      <c r="B19">
        <v>9</v>
      </c>
      <c r="C19">
        <v>5</v>
      </c>
      <c r="D19" s="6">
        <v>5</v>
      </c>
      <c r="E19">
        <v>5</v>
      </c>
      <c r="F19">
        <v>5</v>
      </c>
      <c r="G19">
        <v>5</v>
      </c>
      <c r="H19">
        <v>4</v>
      </c>
      <c r="K19">
        <f t="shared" si="7"/>
        <v>1</v>
      </c>
      <c r="L19">
        <f t="shared" si="1"/>
        <v>1</v>
      </c>
      <c r="M19">
        <f t="shared" si="2"/>
        <v>1</v>
      </c>
      <c r="N19">
        <f t="shared" si="3"/>
        <v>1</v>
      </c>
      <c r="O19">
        <f t="shared" si="4"/>
        <v>1</v>
      </c>
      <c r="P19">
        <f t="shared" si="5"/>
        <v>1</v>
      </c>
      <c r="Q19">
        <f t="shared" si="6"/>
        <v>9</v>
      </c>
    </row>
    <row r="20" spans="1:22" x14ac:dyDescent="0.35">
      <c r="B20">
        <v>9</v>
      </c>
      <c r="C20">
        <v>5</v>
      </c>
      <c r="D20" s="6">
        <v>5</v>
      </c>
      <c r="E20">
        <v>5</v>
      </c>
      <c r="F20">
        <v>5</v>
      </c>
      <c r="G20">
        <v>5</v>
      </c>
      <c r="H20">
        <v>4</v>
      </c>
      <c r="K20">
        <f t="shared" si="7"/>
        <v>1</v>
      </c>
      <c r="L20">
        <f t="shared" si="1"/>
        <v>1</v>
      </c>
      <c r="M20">
        <f t="shared" si="2"/>
        <v>1</v>
      </c>
      <c r="N20">
        <f t="shared" si="3"/>
        <v>1</v>
      </c>
      <c r="O20">
        <f t="shared" si="4"/>
        <v>1</v>
      </c>
      <c r="P20">
        <f t="shared" si="5"/>
        <v>1</v>
      </c>
      <c r="Q20">
        <f t="shared" si="6"/>
        <v>9</v>
      </c>
    </row>
    <row r="21" spans="1:22" x14ac:dyDescent="0.35">
      <c r="B21">
        <v>9</v>
      </c>
      <c r="C21">
        <v>5</v>
      </c>
      <c r="D21" s="6">
        <v>5</v>
      </c>
      <c r="E21">
        <v>5</v>
      </c>
      <c r="F21">
        <v>5</v>
      </c>
      <c r="G21">
        <v>5</v>
      </c>
      <c r="H21">
        <v>4</v>
      </c>
      <c r="K21">
        <f t="shared" si="7"/>
        <v>1</v>
      </c>
      <c r="L21">
        <f t="shared" si="1"/>
        <v>1</v>
      </c>
      <c r="M21">
        <f t="shared" si="2"/>
        <v>1</v>
      </c>
      <c r="N21">
        <f t="shared" si="3"/>
        <v>1</v>
      </c>
      <c r="O21">
        <f t="shared" si="4"/>
        <v>1</v>
      </c>
      <c r="P21">
        <f t="shared" si="5"/>
        <v>1</v>
      </c>
      <c r="Q21">
        <f t="shared" si="6"/>
        <v>9</v>
      </c>
    </row>
    <row r="22" spans="1:22" x14ac:dyDescent="0.35">
      <c r="A22" s="13" t="s">
        <v>36</v>
      </c>
      <c r="B22" s="15">
        <f>AVERAGE(B2:B21)</f>
        <v>8.1</v>
      </c>
      <c r="C22" s="8">
        <f t="shared" ref="C22:H22" si="8">AVERAGE(C2:C21)</f>
        <v>4.4000000000000004</v>
      </c>
      <c r="D22" s="14">
        <f>AVERAGE(D2:D21)</f>
        <v>4.3</v>
      </c>
      <c r="E22" s="8">
        <f>AVERAGE(E2:E21)</f>
        <v>4.6500000000000004</v>
      </c>
      <c r="F22" s="8">
        <f t="shared" si="8"/>
        <v>4.3499999999999996</v>
      </c>
      <c r="G22" s="8">
        <f t="shared" si="8"/>
        <v>4.3499999999999996</v>
      </c>
      <c r="H22" s="8">
        <f t="shared" si="8"/>
        <v>3.4</v>
      </c>
    </row>
    <row r="23" spans="1:22" x14ac:dyDescent="0.35">
      <c r="A23" s="13" t="s">
        <v>37</v>
      </c>
      <c r="B23" s="6">
        <f>STDEV(B2:B21)</f>
        <v>1.0711528467275944</v>
      </c>
      <c r="C23" s="6">
        <f t="shared" ref="C23:H23" si="9">STDEV(C2:C21)</f>
        <v>0.82078268166812363</v>
      </c>
      <c r="D23" s="14">
        <f t="shared" si="9"/>
        <v>0.92338051687663836</v>
      </c>
      <c r="E23" s="6">
        <f t="shared" si="9"/>
        <v>0.67082039324993736</v>
      </c>
      <c r="F23" s="6">
        <f t="shared" si="9"/>
        <v>0.74515982037059503</v>
      </c>
      <c r="G23" s="6">
        <f t="shared" si="9"/>
        <v>0.4893604849295935</v>
      </c>
      <c r="H23" s="6">
        <f t="shared" si="9"/>
        <v>0.82078268166812363</v>
      </c>
    </row>
    <row r="24" spans="1:22" x14ac:dyDescent="0.35">
      <c r="D24" s="9"/>
    </row>
    <row r="25" spans="1:22" ht="18" x14ac:dyDescent="0.35">
      <c r="D25" s="9"/>
      <c r="K25" s="40"/>
    </row>
    <row r="26" spans="1:22" x14ac:dyDescent="0.35">
      <c r="D26" s="9"/>
      <c r="K26" s="41"/>
    </row>
    <row r="27" spans="1:22" x14ac:dyDescent="0.35">
      <c r="D27" s="9"/>
    </row>
    <row r="28" spans="1:22" x14ac:dyDescent="0.35">
      <c r="D28" s="9"/>
    </row>
    <row r="29" spans="1:22" ht="15" x14ac:dyDescent="0.35">
      <c r="D29" s="9"/>
      <c r="K29" s="42" t="s">
        <v>86</v>
      </c>
      <c r="L29" s="43">
        <v>4003877</v>
      </c>
      <c r="M29" s="42" t="s">
        <v>87</v>
      </c>
      <c r="N29" s="43">
        <v>20</v>
      </c>
      <c r="O29" s="42" t="s">
        <v>88</v>
      </c>
      <c r="P29" s="43">
        <v>6</v>
      </c>
      <c r="Q29" s="42" t="s">
        <v>89</v>
      </c>
      <c r="R29" s="43">
        <v>20</v>
      </c>
      <c r="S29" s="42" t="s">
        <v>90</v>
      </c>
      <c r="T29" s="43">
        <v>0</v>
      </c>
      <c r="U29" s="42" t="s">
        <v>91</v>
      </c>
      <c r="V29" s="43" t="s">
        <v>92</v>
      </c>
    </row>
    <row r="30" spans="1:22" ht="18.5" thickBot="1" x14ac:dyDescent="0.4">
      <c r="D30" s="9"/>
      <c r="K30" s="40"/>
    </row>
    <row r="31" spans="1:22" ht="15" thickBot="1" x14ac:dyDescent="0.4">
      <c r="D31" s="9"/>
      <c r="K31" s="44" t="s">
        <v>93</v>
      </c>
      <c r="L31" s="44" t="s">
        <v>94</v>
      </c>
      <c r="M31" s="44" t="s">
        <v>95</v>
      </c>
      <c r="N31" s="44" t="s">
        <v>96</v>
      </c>
      <c r="O31" s="44" t="s">
        <v>97</v>
      </c>
      <c r="P31" s="44" t="s">
        <v>98</v>
      </c>
      <c r="Q31" s="44" t="s">
        <v>99</v>
      </c>
      <c r="R31" s="44" t="s">
        <v>100</v>
      </c>
    </row>
    <row r="32" spans="1:22" ht="15" thickBot="1" x14ac:dyDescent="0.4">
      <c r="D32" s="9"/>
      <c r="K32" s="44" t="s">
        <v>101</v>
      </c>
      <c r="L32" s="45">
        <v>20</v>
      </c>
      <c r="M32" s="45">
        <v>15</v>
      </c>
      <c r="N32" s="45">
        <v>19</v>
      </c>
      <c r="O32" s="45">
        <v>18</v>
      </c>
      <c r="P32" s="45">
        <v>8</v>
      </c>
      <c r="Q32" s="45">
        <v>17</v>
      </c>
      <c r="R32" s="45">
        <v>6</v>
      </c>
    </row>
    <row r="33" spans="11:18" ht="15" thickBot="1" x14ac:dyDescent="0.4">
      <c r="K33" s="44" t="s">
        <v>102</v>
      </c>
      <c r="L33" s="45">
        <v>19</v>
      </c>
      <c r="M33" s="45">
        <v>15</v>
      </c>
      <c r="N33" s="45">
        <v>19</v>
      </c>
      <c r="O33" s="45">
        <v>18</v>
      </c>
      <c r="P33" s="45">
        <v>8</v>
      </c>
      <c r="Q33" s="45">
        <v>17</v>
      </c>
      <c r="R33" s="45">
        <v>6</v>
      </c>
    </row>
    <row r="34" spans="11:18" ht="15" thickBot="1" x14ac:dyDescent="0.4">
      <c r="K34" s="44" t="s">
        <v>103</v>
      </c>
      <c r="L34" s="45">
        <v>12</v>
      </c>
      <c r="M34" s="45">
        <v>15</v>
      </c>
      <c r="N34" s="45">
        <v>16</v>
      </c>
      <c r="O34" s="45">
        <v>18</v>
      </c>
      <c r="P34" s="45">
        <v>8</v>
      </c>
      <c r="Q34" s="45">
        <v>17</v>
      </c>
      <c r="R34" s="45">
        <v>7</v>
      </c>
    </row>
    <row r="35" spans="11:18" ht="15" thickBot="1" x14ac:dyDescent="0.4">
      <c r="K35" s="44" t="s">
        <v>104</v>
      </c>
      <c r="L35" s="45">
        <v>12</v>
      </c>
      <c r="M35" s="45">
        <v>15</v>
      </c>
      <c r="N35" s="45">
        <v>16</v>
      </c>
      <c r="O35" s="45">
        <v>11</v>
      </c>
      <c r="P35" s="45">
        <v>8</v>
      </c>
      <c r="Q35" s="45">
        <v>17</v>
      </c>
      <c r="R35" s="45">
        <v>7</v>
      </c>
    </row>
    <row r="36" spans="11:18" ht="15" thickBot="1" x14ac:dyDescent="0.4">
      <c r="K36" s="44" t="s">
        <v>105</v>
      </c>
      <c r="L36" s="45">
        <v>12</v>
      </c>
      <c r="M36" s="45">
        <v>15</v>
      </c>
      <c r="N36" s="45">
        <v>16</v>
      </c>
      <c r="O36" s="45">
        <v>11</v>
      </c>
      <c r="P36" s="45">
        <v>8</v>
      </c>
      <c r="Q36" s="45">
        <v>13</v>
      </c>
      <c r="R36" s="45">
        <v>7</v>
      </c>
    </row>
    <row r="37" spans="11:18" ht="15" thickBot="1" x14ac:dyDescent="0.4">
      <c r="K37" s="44" t="s">
        <v>106</v>
      </c>
      <c r="L37" s="45">
        <v>12</v>
      </c>
      <c r="M37" s="45">
        <v>15</v>
      </c>
      <c r="N37" s="45">
        <v>1</v>
      </c>
      <c r="O37" s="45">
        <v>11</v>
      </c>
      <c r="P37" s="45">
        <v>8</v>
      </c>
      <c r="Q37" s="45">
        <v>13</v>
      </c>
      <c r="R37" s="45">
        <v>7</v>
      </c>
    </row>
    <row r="38" spans="11:18" ht="15" thickBot="1" x14ac:dyDescent="0.4">
      <c r="K38" s="44" t="s">
        <v>107</v>
      </c>
      <c r="L38" s="45">
        <v>12</v>
      </c>
      <c r="M38" s="45">
        <v>13</v>
      </c>
      <c r="N38" s="45">
        <v>1</v>
      </c>
      <c r="O38" s="45">
        <v>11</v>
      </c>
      <c r="P38" s="45">
        <v>8</v>
      </c>
      <c r="Q38" s="45">
        <v>13</v>
      </c>
      <c r="R38" s="45">
        <v>8</v>
      </c>
    </row>
    <row r="39" spans="11:18" ht="15" thickBot="1" x14ac:dyDescent="0.4">
      <c r="K39" s="44" t="s">
        <v>108</v>
      </c>
      <c r="L39" s="45">
        <v>12</v>
      </c>
      <c r="M39" s="45">
        <v>13</v>
      </c>
      <c r="N39" s="45">
        <v>1</v>
      </c>
      <c r="O39" s="45">
        <v>11</v>
      </c>
      <c r="P39" s="45">
        <v>8</v>
      </c>
      <c r="Q39" s="45">
        <v>13</v>
      </c>
      <c r="R39" s="45">
        <v>8</v>
      </c>
    </row>
    <row r="40" spans="11:18" ht="15" thickBot="1" x14ac:dyDescent="0.4">
      <c r="K40" s="44" t="s">
        <v>109</v>
      </c>
      <c r="L40" s="45">
        <v>12</v>
      </c>
      <c r="M40" s="45">
        <v>1</v>
      </c>
      <c r="N40" s="45">
        <v>1</v>
      </c>
      <c r="O40" s="45">
        <v>11</v>
      </c>
      <c r="P40" s="45">
        <v>8</v>
      </c>
      <c r="Q40" s="45">
        <v>1</v>
      </c>
      <c r="R40" s="45">
        <v>8</v>
      </c>
    </row>
    <row r="41" spans="11:18" ht="15" thickBot="1" x14ac:dyDescent="0.4">
      <c r="K41" s="44" t="s">
        <v>110</v>
      </c>
      <c r="L41" s="45">
        <v>1</v>
      </c>
      <c r="M41" s="45">
        <v>1</v>
      </c>
      <c r="N41" s="45">
        <v>1</v>
      </c>
      <c r="O41" s="45">
        <v>11</v>
      </c>
      <c r="P41" s="45">
        <v>8</v>
      </c>
      <c r="Q41" s="45">
        <v>1</v>
      </c>
      <c r="R41" s="45">
        <v>8</v>
      </c>
    </row>
    <row r="42" spans="11:18" ht="15" thickBot="1" x14ac:dyDescent="0.4">
      <c r="K42" s="44" t="s">
        <v>111</v>
      </c>
      <c r="L42" s="45">
        <v>1</v>
      </c>
      <c r="M42" s="45">
        <v>1</v>
      </c>
      <c r="N42" s="45">
        <v>1</v>
      </c>
      <c r="O42" s="45">
        <v>1</v>
      </c>
      <c r="P42" s="45">
        <v>8</v>
      </c>
      <c r="Q42" s="45">
        <v>1</v>
      </c>
      <c r="R42" s="45">
        <v>9</v>
      </c>
    </row>
    <row r="43" spans="11:18" ht="15" thickBot="1" x14ac:dyDescent="0.4">
      <c r="K43" s="44" t="s">
        <v>112</v>
      </c>
      <c r="L43" s="45">
        <v>1</v>
      </c>
      <c r="M43" s="45">
        <v>1</v>
      </c>
      <c r="N43" s="45">
        <v>1</v>
      </c>
      <c r="O43" s="45">
        <v>1</v>
      </c>
      <c r="P43" s="45">
        <v>8</v>
      </c>
      <c r="Q43" s="45">
        <v>1</v>
      </c>
      <c r="R43" s="45">
        <v>9</v>
      </c>
    </row>
    <row r="44" spans="11:18" ht="15" thickBot="1" x14ac:dyDescent="0.4">
      <c r="K44" s="44" t="s">
        <v>113</v>
      </c>
      <c r="L44" s="45">
        <v>1</v>
      </c>
      <c r="M44" s="45">
        <v>1</v>
      </c>
      <c r="N44" s="45">
        <v>1</v>
      </c>
      <c r="O44" s="45">
        <v>1</v>
      </c>
      <c r="P44" s="45">
        <v>8</v>
      </c>
      <c r="Q44" s="45">
        <v>1</v>
      </c>
      <c r="R44" s="45">
        <v>9</v>
      </c>
    </row>
    <row r="45" spans="11:18" ht="15" thickBot="1" x14ac:dyDescent="0.4">
      <c r="K45" s="44" t="s">
        <v>114</v>
      </c>
      <c r="L45" s="45">
        <v>1</v>
      </c>
      <c r="M45" s="45">
        <v>1</v>
      </c>
      <c r="N45" s="45">
        <v>1</v>
      </c>
      <c r="O45" s="45">
        <v>1</v>
      </c>
      <c r="P45" s="45">
        <v>1</v>
      </c>
      <c r="Q45" s="45">
        <v>1</v>
      </c>
      <c r="R45" s="45">
        <v>9</v>
      </c>
    </row>
    <row r="46" spans="11:18" ht="15" thickBot="1" x14ac:dyDescent="0.4">
      <c r="K46" s="44" t="s">
        <v>115</v>
      </c>
      <c r="L46" s="45">
        <v>1</v>
      </c>
      <c r="M46" s="45">
        <v>1</v>
      </c>
      <c r="N46" s="45">
        <v>1</v>
      </c>
      <c r="O46" s="45">
        <v>1</v>
      </c>
      <c r="P46" s="45">
        <v>1</v>
      </c>
      <c r="Q46" s="45">
        <v>1</v>
      </c>
      <c r="R46" s="45">
        <v>9</v>
      </c>
    </row>
    <row r="47" spans="11:18" ht="15" thickBot="1" x14ac:dyDescent="0.4">
      <c r="K47" s="44" t="s">
        <v>116</v>
      </c>
      <c r="L47" s="45">
        <v>1</v>
      </c>
      <c r="M47" s="45">
        <v>1</v>
      </c>
      <c r="N47" s="45">
        <v>1</v>
      </c>
      <c r="O47" s="45">
        <v>1</v>
      </c>
      <c r="P47" s="45">
        <v>1</v>
      </c>
      <c r="Q47" s="45">
        <v>1</v>
      </c>
      <c r="R47" s="45">
        <v>9</v>
      </c>
    </row>
    <row r="48" spans="11:18" ht="15" thickBot="1" x14ac:dyDescent="0.4">
      <c r="K48" s="44" t="s">
        <v>117</v>
      </c>
      <c r="L48" s="45">
        <v>1</v>
      </c>
      <c r="M48" s="45">
        <v>1</v>
      </c>
      <c r="N48" s="45">
        <v>1</v>
      </c>
      <c r="O48" s="45">
        <v>1</v>
      </c>
      <c r="P48" s="45">
        <v>1</v>
      </c>
      <c r="Q48" s="45">
        <v>1</v>
      </c>
      <c r="R48" s="45">
        <v>9</v>
      </c>
    </row>
    <row r="49" spans="11:18" ht="15" thickBot="1" x14ac:dyDescent="0.4">
      <c r="K49" s="44" t="s">
        <v>118</v>
      </c>
      <c r="L49" s="45">
        <v>1</v>
      </c>
      <c r="M49" s="45">
        <v>1</v>
      </c>
      <c r="N49" s="45">
        <v>1</v>
      </c>
      <c r="O49" s="45">
        <v>1</v>
      </c>
      <c r="P49" s="45">
        <v>1</v>
      </c>
      <c r="Q49" s="45">
        <v>1</v>
      </c>
      <c r="R49" s="45">
        <v>9</v>
      </c>
    </row>
    <row r="50" spans="11:18" ht="15" thickBot="1" x14ac:dyDescent="0.4">
      <c r="K50" s="44" t="s">
        <v>119</v>
      </c>
      <c r="L50" s="45">
        <v>1</v>
      </c>
      <c r="M50" s="45">
        <v>1</v>
      </c>
      <c r="N50" s="45">
        <v>1</v>
      </c>
      <c r="O50" s="45">
        <v>1</v>
      </c>
      <c r="P50" s="45">
        <v>1</v>
      </c>
      <c r="Q50" s="45">
        <v>1</v>
      </c>
      <c r="R50" s="45">
        <v>9</v>
      </c>
    </row>
    <row r="51" spans="11:18" ht="15" thickBot="1" x14ac:dyDescent="0.4">
      <c r="K51" s="44" t="s">
        <v>120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9</v>
      </c>
    </row>
    <row r="52" spans="11:18" ht="18.5" thickBot="1" x14ac:dyDescent="0.4">
      <c r="K52" s="40"/>
    </row>
    <row r="53" spans="11:18" ht="15" thickBot="1" x14ac:dyDescent="0.4">
      <c r="K53" s="44" t="s">
        <v>121</v>
      </c>
      <c r="L53" s="44" t="s">
        <v>94</v>
      </c>
      <c r="M53" s="44" t="s">
        <v>95</v>
      </c>
      <c r="N53" s="44" t="s">
        <v>96</v>
      </c>
      <c r="O53" s="44" t="s">
        <v>97</v>
      </c>
      <c r="P53" s="44" t="s">
        <v>98</v>
      </c>
      <c r="Q53" s="44" t="s">
        <v>99</v>
      </c>
    </row>
    <row r="54" spans="11:18" ht="15" thickBot="1" x14ac:dyDescent="0.4">
      <c r="K54" s="44" t="s">
        <v>122</v>
      </c>
      <c r="L54" s="45" t="s">
        <v>123</v>
      </c>
      <c r="M54" s="45" t="s">
        <v>124</v>
      </c>
      <c r="N54" s="45" t="s">
        <v>125</v>
      </c>
      <c r="O54" s="45" t="s">
        <v>125</v>
      </c>
      <c r="P54" s="45" t="s">
        <v>123</v>
      </c>
      <c r="Q54" s="45" t="s">
        <v>123</v>
      </c>
    </row>
    <row r="55" spans="11:18" ht="15" thickBot="1" x14ac:dyDescent="0.4">
      <c r="K55" s="44" t="s">
        <v>126</v>
      </c>
      <c r="L55" s="45" t="s">
        <v>123</v>
      </c>
      <c r="M55" s="45" t="s">
        <v>124</v>
      </c>
      <c r="N55" s="45" t="s">
        <v>125</v>
      </c>
      <c r="O55" s="45" t="s">
        <v>123</v>
      </c>
      <c r="P55" s="45" t="s">
        <v>123</v>
      </c>
      <c r="Q55" s="45" t="s">
        <v>123</v>
      </c>
    </row>
    <row r="56" spans="11:18" ht="15" thickBot="1" x14ac:dyDescent="0.4">
      <c r="K56" s="44" t="s">
        <v>127</v>
      </c>
      <c r="L56" s="45" t="s">
        <v>123</v>
      </c>
      <c r="M56" s="45" t="s">
        <v>124</v>
      </c>
      <c r="N56" s="45" t="s">
        <v>125</v>
      </c>
      <c r="O56" s="45" t="s">
        <v>123</v>
      </c>
      <c r="P56" s="45" t="s">
        <v>123</v>
      </c>
      <c r="Q56" s="45" t="s">
        <v>123</v>
      </c>
    </row>
    <row r="57" spans="11:18" ht="15" thickBot="1" x14ac:dyDescent="0.4">
      <c r="K57" s="44" t="s">
        <v>128</v>
      </c>
      <c r="L57" s="45" t="s">
        <v>123</v>
      </c>
      <c r="M57" s="45" t="s">
        <v>124</v>
      </c>
      <c r="N57" s="45" t="s">
        <v>125</v>
      </c>
      <c r="O57" s="45" t="s">
        <v>123</v>
      </c>
      <c r="P57" s="45" t="s">
        <v>123</v>
      </c>
      <c r="Q57" s="45" t="s">
        <v>123</v>
      </c>
    </row>
    <row r="58" spans="11:18" ht="15" thickBot="1" x14ac:dyDescent="0.4">
      <c r="K58" s="44" t="s">
        <v>129</v>
      </c>
      <c r="L58" s="45" t="s">
        <v>123</v>
      </c>
      <c r="M58" s="45" t="s">
        <v>124</v>
      </c>
      <c r="N58" s="45" t="s">
        <v>125</v>
      </c>
      <c r="O58" s="45" t="s">
        <v>123</v>
      </c>
      <c r="P58" s="45" t="s">
        <v>123</v>
      </c>
      <c r="Q58" s="45" t="s">
        <v>123</v>
      </c>
    </row>
    <row r="59" spans="11:18" ht="15" thickBot="1" x14ac:dyDescent="0.4">
      <c r="K59" s="44" t="s">
        <v>130</v>
      </c>
      <c r="L59" s="45" t="s">
        <v>123</v>
      </c>
      <c r="M59" s="45" t="s">
        <v>124</v>
      </c>
      <c r="N59" s="45" t="s">
        <v>125</v>
      </c>
      <c r="O59" s="45" t="s">
        <v>123</v>
      </c>
      <c r="P59" s="45" t="s">
        <v>123</v>
      </c>
      <c r="Q59" s="45" t="s">
        <v>123</v>
      </c>
    </row>
    <row r="60" spans="11:18" ht="15" thickBot="1" x14ac:dyDescent="0.4">
      <c r="K60" s="44" t="s">
        <v>131</v>
      </c>
      <c r="L60" s="45" t="s">
        <v>123</v>
      </c>
      <c r="M60" s="45" t="s">
        <v>124</v>
      </c>
      <c r="N60" s="45" t="s">
        <v>125</v>
      </c>
      <c r="O60" s="45" t="s">
        <v>123</v>
      </c>
      <c r="P60" s="45" t="s">
        <v>123</v>
      </c>
      <c r="Q60" s="45" t="s">
        <v>123</v>
      </c>
    </row>
    <row r="61" spans="11:18" ht="15" thickBot="1" x14ac:dyDescent="0.4">
      <c r="K61" s="44" t="s">
        <v>132</v>
      </c>
      <c r="L61" s="45" t="s">
        <v>123</v>
      </c>
      <c r="M61" s="45" t="s">
        <v>124</v>
      </c>
      <c r="N61" s="45" t="s">
        <v>125</v>
      </c>
      <c r="O61" s="45" t="s">
        <v>123</v>
      </c>
      <c r="P61" s="45" t="s">
        <v>123</v>
      </c>
      <c r="Q61" s="45" t="s">
        <v>123</v>
      </c>
    </row>
    <row r="62" spans="11:18" ht="15" thickBot="1" x14ac:dyDescent="0.4">
      <c r="K62" s="44" t="s">
        <v>133</v>
      </c>
      <c r="L62" s="45" t="s">
        <v>123</v>
      </c>
      <c r="M62" s="45" t="s">
        <v>124</v>
      </c>
      <c r="N62" s="45" t="s">
        <v>125</v>
      </c>
      <c r="O62" s="45" t="s">
        <v>123</v>
      </c>
      <c r="P62" s="45" t="s">
        <v>123</v>
      </c>
      <c r="Q62" s="45" t="s">
        <v>123</v>
      </c>
    </row>
    <row r="63" spans="11:18" ht="15" thickBot="1" x14ac:dyDescent="0.4">
      <c r="K63" s="44" t="s">
        <v>134</v>
      </c>
      <c r="L63" s="45" t="s">
        <v>123</v>
      </c>
      <c r="M63" s="45" t="s">
        <v>124</v>
      </c>
      <c r="N63" s="45" t="s">
        <v>125</v>
      </c>
      <c r="O63" s="45" t="s">
        <v>123</v>
      </c>
      <c r="P63" s="45" t="s">
        <v>123</v>
      </c>
      <c r="Q63" s="45" t="s">
        <v>123</v>
      </c>
    </row>
    <row r="64" spans="11:18" ht="15" thickBot="1" x14ac:dyDescent="0.4">
      <c r="K64" s="44" t="s">
        <v>135</v>
      </c>
      <c r="L64" s="45" t="s">
        <v>123</v>
      </c>
      <c r="M64" s="45" t="s">
        <v>124</v>
      </c>
      <c r="N64" s="45" t="s">
        <v>125</v>
      </c>
      <c r="O64" s="45" t="s">
        <v>123</v>
      </c>
      <c r="P64" s="45" t="s">
        <v>123</v>
      </c>
      <c r="Q64" s="45" t="s">
        <v>123</v>
      </c>
    </row>
    <row r="65" spans="11:17" ht="15" thickBot="1" x14ac:dyDescent="0.4">
      <c r="K65" s="44" t="s">
        <v>136</v>
      </c>
      <c r="L65" s="45" t="s">
        <v>123</v>
      </c>
      <c r="M65" s="45" t="s">
        <v>124</v>
      </c>
      <c r="N65" s="45" t="s">
        <v>125</v>
      </c>
      <c r="O65" s="45" t="s">
        <v>123</v>
      </c>
      <c r="P65" s="45" t="s">
        <v>123</v>
      </c>
      <c r="Q65" s="45" t="s">
        <v>123</v>
      </c>
    </row>
    <row r="66" spans="11:17" ht="15" thickBot="1" x14ac:dyDescent="0.4">
      <c r="K66" s="44" t="s">
        <v>137</v>
      </c>
      <c r="L66" s="45" t="s">
        <v>123</v>
      </c>
      <c r="M66" s="45" t="s">
        <v>124</v>
      </c>
      <c r="N66" s="45" t="s">
        <v>125</v>
      </c>
      <c r="O66" s="45" t="s">
        <v>123</v>
      </c>
      <c r="P66" s="45" t="s">
        <v>123</v>
      </c>
      <c r="Q66" s="45" t="s">
        <v>123</v>
      </c>
    </row>
    <row r="67" spans="11:17" ht="15" thickBot="1" x14ac:dyDescent="0.4">
      <c r="K67" s="44" t="s">
        <v>138</v>
      </c>
      <c r="L67" s="45" t="s">
        <v>123</v>
      </c>
      <c r="M67" s="45" t="s">
        <v>139</v>
      </c>
      <c r="N67" s="45" t="s">
        <v>125</v>
      </c>
      <c r="O67" s="45" t="s">
        <v>123</v>
      </c>
      <c r="P67" s="45" t="s">
        <v>123</v>
      </c>
      <c r="Q67" s="45" t="s">
        <v>123</v>
      </c>
    </row>
    <row r="68" spans="11:17" ht="15" thickBot="1" x14ac:dyDescent="0.4">
      <c r="K68" s="44" t="s">
        <v>140</v>
      </c>
      <c r="L68" s="45" t="s">
        <v>123</v>
      </c>
      <c r="M68" s="45" t="s">
        <v>139</v>
      </c>
      <c r="N68" s="45" t="s">
        <v>125</v>
      </c>
      <c r="O68" s="45" t="s">
        <v>123</v>
      </c>
      <c r="P68" s="45" t="s">
        <v>123</v>
      </c>
      <c r="Q68" s="45" t="s">
        <v>123</v>
      </c>
    </row>
    <row r="69" spans="11:17" ht="15" thickBot="1" x14ac:dyDescent="0.4">
      <c r="K69" s="44" t="s">
        <v>141</v>
      </c>
      <c r="L69" s="45" t="s">
        <v>123</v>
      </c>
      <c r="M69" s="45" t="s">
        <v>123</v>
      </c>
      <c r="N69" s="45" t="s">
        <v>125</v>
      </c>
      <c r="O69" s="45" t="s">
        <v>123</v>
      </c>
      <c r="P69" s="45" t="s">
        <v>123</v>
      </c>
      <c r="Q69" s="45" t="s">
        <v>123</v>
      </c>
    </row>
    <row r="70" spans="11:17" ht="15" thickBot="1" x14ac:dyDescent="0.4">
      <c r="K70" s="44" t="s">
        <v>142</v>
      </c>
      <c r="L70" s="45" t="s">
        <v>123</v>
      </c>
      <c r="M70" s="45" t="s">
        <v>123</v>
      </c>
      <c r="N70" s="45" t="s">
        <v>123</v>
      </c>
      <c r="O70" s="45" t="s">
        <v>123</v>
      </c>
      <c r="P70" s="45" t="s">
        <v>123</v>
      </c>
      <c r="Q70" s="45" t="s">
        <v>123</v>
      </c>
    </row>
    <row r="71" spans="11:17" ht="15" thickBot="1" x14ac:dyDescent="0.4">
      <c r="K71" s="44" t="s">
        <v>143</v>
      </c>
      <c r="L71" s="45" t="s">
        <v>123</v>
      </c>
      <c r="M71" s="45" t="s">
        <v>123</v>
      </c>
      <c r="N71" s="45" t="s">
        <v>123</v>
      </c>
      <c r="O71" s="45" t="s">
        <v>123</v>
      </c>
      <c r="P71" s="45" t="s">
        <v>123</v>
      </c>
      <c r="Q71" s="45" t="s">
        <v>123</v>
      </c>
    </row>
    <row r="72" spans="11:17" ht="15" thickBot="1" x14ac:dyDescent="0.4">
      <c r="K72" s="44" t="s">
        <v>144</v>
      </c>
      <c r="L72" s="45" t="s">
        <v>123</v>
      </c>
      <c r="M72" s="45" t="s">
        <v>123</v>
      </c>
      <c r="N72" s="45" t="s">
        <v>123</v>
      </c>
      <c r="O72" s="45" t="s">
        <v>123</v>
      </c>
      <c r="P72" s="45" t="s">
        <v>123</v>
      </c>
      <c r="Q72" s="45" t="s">
        <v>123</v>
      </c>
    </row>
    <row r="73" spans="11:17" ht="15" thickBot="1" x14ac:dyDescent="0.4">
      <c r="K73" s="44" t="s">
        <v>145</v>
      </c>
      <c r="L73" s="45" t="s">
        <v>123</v>
      </c>
      <c r="M73" s="45" t="s">
        <v>123</v>
      </c>
      <c r="N73" s="45" t="s">
        <v>123</v>
      </c>
      <c r="O73" s="45" t="s">
        <v>123</v>
      </c>
      <c r="P73" s="45" t="s">
        <v>123</v>
      </c>
      <c r="Q73" s="45" t="s">
        <v>123</v>
      </c>
    </row>
    <row r="74" spans="11:17" ht="18.5" thickBot="1" x14ac:dyDescent="0.4">
      <c r="K74" s="40"/>
    </row>
    <row r="75" spans="11:17" ht="15" thickBot="1" x14ac:dyDescent="0.4">
      <c r="K75" s="44" t="s">
        <v>146</v>
      </c>
      <c r="L75" s="44" t="s">
        <v>94</v>
      </c>
      <c r="M75" s="44" t="s">
        <v>95</v>
      </c>
      <c r="N75" s="44" t="s">
        <v>96</v>
      </c>
      <c r="O75" s="44" t="s">
        <v>97</v>
      </c>
      <c r="P75" s="44" t="s">
        <v>98</v>
      </c>
      <c r="Q75" s="44" t="s">
        <v>99</v>
      </c>
    </row>
    <row r="76" spans="11:17" ht="15" thickBot="1" x14ac:dyDescent="0.4">
      <c r="K76" s="44" t="s">
        <v>122</v>
      </c>
      <c r="L76" s="45">
        <v>0</v>
      </c>
      <c r="M76" s="45">
        <v>7</v>
      </c>
      <c r="N76" s="45">
        <v>1</v>
      </c>
      <c r="O76" s="45">
        <v>1</v>
      </c>
      <c r="P76" s="45">
        <v>0</v>
      </c>
      <c r="Q76" s="45">
        <v>0</v>
      </c>
    </row>
    <row r="77" spans="11:17" ht="15" thickBot="1" x14ac:dyDescent="0.4">
      <c r="K77" s="44" t="s">
        <v>126</v>
      </c>
      <c r="L77" s="45">
        <v>0</v>
      </c>
      <c r="M77" s="45">
        <v>7</v>
      </c>
      <c r="N77" s="45">
        <v>1</v>
      </c>
      <c r="O77" s="45">
        <v>0</v>
      </c>
      <c r="P77" s="45">
        <v>0</v>
      </c>
      <c r="Q77" s="45">
        <v>0</v>
      </c>
    </row>
    <row r="78" spans="11:17" ht="15" thickBot="1" x14ac:dyDescent="0.4">
      <c r="K78" s="44" t="s">
        <v>127</v>
      </c>
      <c r="L78" s="45">
        <v>0</v>
      </c>
      <c r="M78" s="45">
        <v>7</v>
      </c>
      <c r="N78" s="45">
        <v>1</v>
      </c>
      <c r="O78" s="45">
        <v>0</v>
      </c>
      <c r="P78" s="45">
        <v>0</v>
      </c>
      <c r="Q78" s="45">
        <v>0</v>
      </c>
    </row>
    <row r="79" spans="11:17" ht="15" thickBot="1" x14ac:dyDescent="0.4">
      <c r="K79" s="44" t="s">
        <v>128</v>
      </c>
      <c r="L79" s="45">
        <v>0</v>
      </c>
      <c r="M79" s="45">
        <v>7</v>
      </c>
      <c r="N79" s="45">
        <v>1</v>
      </c>
      <c r="O79" s="45">
        <v>0</v>
      </c>
      <c r="P79" s="45">
        <v>0</v>
      </c>
      <c r="Q79" s="45">
        <v>0</v>
      </c>
    </row>
    <row r="80" spans="11:17" ht="15" thickBot="1" x14ac:dyDescent="0.4">
      <c r="K80" s="44" t="s">
        <v>129</v>
      </c>
      <c r="L80" s="45">
        <v>0</v>
      </c>
      <c r="M80" s="45">
        <v>7</v>
      </c>
      <c r="N80" s="45">
        <v>1</v>
      </c>
      <c r="O80" s="45">
        <v>0</v>
      </c>
      <c r="P80" s="45">
        <v>0</v>
      </c>
      <c r="Q80" s="45">
        <v>0</v>
      </c>
    </row>
    <row r="81" spans="11:17" ht="15" thickBot="1" x14ac:dyDescent="0.4">
      <c r="K81" s="44" t="s">
        <v>130</v>
      </c>
      <c r="L81" s="45">
        <v>0</v>
      </c>
      <c r="M81" s="45">
        <v>7</v>
      </c>
      <c r="N81" s="45">
        <v>1</v>
      </c>
      <c r="O81" s="45">
        <v>0</v>
      </c>
      <c r="P81" s="45">
        <v>0</v>
      </c>
      <c r="Q81" s="45">
        <v>0</v>
      </c>
    </row>
    <row r="82" spans="11:17" ht="15" thickBot="1" x14ac:dyDescent="0.4">
      <c r="K82" s="44" t="s">
        <v>131</v>
      </c>
      <c r="L82" s="45">
        <v>0</v>
      </c>
      <c r="M82" s="45">
        <v>7</v>
      </c>
      <c r="N82" s="45">
        <v>1</v>
      </c>
      <c r="O82" s="45">
        <v>0</v>
      </c>
      <c r="P82" s="45">
        <v>0</v>
      </c>
      <c r="Q82" s="45">
        <v>0</v>
      </c>
    </row>
    <row r="83" spans="11:17" ht="15" thickBot="1" x14ac:dyDescent="0.4">
      <c r="K83" s="44" t="s">
        <v>132</v>
      </c>
      <c r="L83" s="45">
        <v>0</v>
      </c>
      <c r="M83" s="45">
        <v>7</v>
      </c>
      <c r="N83" s="45">
        <v>1</v>
      </c>
      <c r="O83" s="45">
        <v>0</v>
      </c>
      <c r="P83" s="45">
        <v>0</v>
      </c>
      <c r="Q83" s="45">
        <v>0</v>
      </c>
    </row>
    <row r="84" spans="11:17" ht="15" thickBot="1" x14ac:dyDescent="0.4">
      <c r="K84" s="44" t="s">
        <v>133</v>
      </c>
      <c r="L84" s="45">
        <v>0</v>
      </c>
      <c r="M84" s="45">
        <v>7</v>
      </c>
      <c r="N84" s="45">
        <v>1</v>
      </c>
      <c r="O84" s="45">
        <v>0</v>
      </c>
      <c r="P84" s="45">
        <v>0</v>
      </c>
      <c r="Q84" s="45">
        <v>0</v>
      </c>
    </row>
    <row r="85" spans="11:17" ht="15" thickBot="1" x14ac:dyDescent="0.4">
      <c r="K85" s="44" t="s">
        <v>134</v>
      </c>
      <c r="L85" s="45">
        <v>0</v>
      </c>
      <c r="M85" s="45">
        <v>7</v>
      </c>
      <c r="N85" s="45">
        <v>1</v>
      </c>
      <c r="O85" s="45">
        <v>0</v>
      </c>
      <c r="P85" s="45">
        <v>0</v>
      </c>
      <c r="Q85" s="45">
        <v>0</v>
      </c>
    </row>
    <row r="86" spans="11:17" ht="15" thickBot="1" x14ac:dyDescent="0.4">
      <c r="K86" s="44" t="s">
        <v>135</v>
      </c>
      <c r="L86" s="45">
        <v>0</v>
      </c>
      <c r="M86" s="45">
        <v>7</v>
      </c>
      <c r="N86" s="45">
        <v>1</v>
      </c>
      <c r="O86" s="45">
        <v>0</v>
      </c>
      <c r="P86" s="45">
        <v>0</v>
      </c>
      <c r="Q86" s="45">
        <v>0</v>
      </c>
    </row>
    <row r="87" spans="11:17" ht="15" thickBot="1" x14ac:dyDescent="0.4">
      <c r="K87" s="44" t="s">
        <v>136</v>
      </c>
      <c r="L87" s="45">
        <v>0</v>
      </c>
      <c r="M87" s="45">
        <v>7</v>
      </c>
      <c r="N87" s="45">
        <v>1</v>
      </c>
      <c r="O87" s="45">
        <v>0</v>
      </c>
      <c r="P87" s="45">
        <v>0</v>
      </c>
      <c r="Q87" s="45">
        <v>0</v>
      </c>
    </row>
    <row r="88" spans="11:17" ht="15" thickBot="1" x14ac:dyDescent="0.4">
      <c r="K88" s="44" t="s">
        <v>137</v>
      </c>
      <c r="L88" s="45">
        <v>0</v>
      </c>
      <c r="M88" s="45">
        <v>7</v>
      </c>
      <c r="N88" s="45">
        <v>1</v>
      </c>
      <c r="O88" s="45">
        <v>0</v>
      </c>
      <c r="P88" s="45">
        <v>0</v>
      </c>
      <c r="Q88" s="45">
        <v>0</v>
      </c>
    </row>
    <row r="89" spans="11:17" ht="15" thickBot="1" x14ac:dyDescent="0.4">
      <c r="K89" s="44" t="s">
        <v>138</v>
      </c>
      <c r="L89" s="45">
        <v>0</v>
      </c>
      <c r="M89" s="45">
        <v>6</v>
      </c>
      <c r="N89" s="45">
        <v>1</v>
      </c>
      <c r="O89" s="45">
        <v>0</v>
      </c>
      <c r="P89" s="45">
        <v>0</v>
      </c>
      <c r="Q89" s="45">
        <v>0</v>
      </c>
    </row>
    <row r="90" spans="11:17" ht="15" thickBot="1" x14ac:dyDescent="0.4">
      <c r="K90" s="44" t="s">
        <v>140</v>
      </c>
      <c r="L90" s="45">
        <v>0</v>
      </c>
      <c r="M90" s="45">
        <v>6</v>
      </c>
      <c r="N90" s="45">
        <v>1</v>
      </c>
      <c r="O90" s="45">
        <v>0</v>
      </c>
      <c r="P90" s="45">
        <v>0</v>
      </c>
      <c r="Q90" s="45">
        <v>0</v>
      </c>
    </row>
    <row r="91" spans="11:17" ht="15" thickBot="1" x14ac:dyDescent="0.4">
      <c r="K91" s="44" t="s">
        <v>141</v>
      </c>
      <c r="L91" s="45">
        <v>0</v>
      </c>
      <c r="M91" s="45">
        <v>0</v>
      </c>
      <c r="N91" s="45">
        <v>1</v>
      </c>
      <c r="O91" s="45">
        <v>0</v>
      </c>
      <c r="P91" s="45">
        <v>0</v>
      </c>
      <c r="Q91" s="45">
        <v>0</v>
      </c>
    </row>
    <row r="92" spans="11:17" ht="15" thickBot="1" x14ac:dyDescent="0.4">
      <c r="K92" s="44" t="s">
        <v>142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</row>
    <row r="93" spans="11:17" ht="15" thickBot="1" x14ac:dyDescent="0.4">
      <c r="K93" s="44" t="s">
        <v>143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</row>
    <row r="94" spans="11:17" ht="15" thickBot="1" x14ac:dyDescent="0.4">
      <c r="K94" s="44" t="s">
        <v>144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</row>
    <row r="95" spans="11:17" ht="15" thickBot="1" x14ac:dyDescent="0.4">
      <c r="K95" s="44" t="s">
        <v>145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</row>
    <row r="96" spans="11:17" ht="18.5" thickBot="1" x14ac:dyDescent="0.4">
      <c r="K96" s="40"/>
    </row>
    <row r="97" spans="11:21" ht="15" thickBot="1" x14ac:dyDescent="0.4">
      <c r="K97" s="44" t="s">
        <v>147</v>
      </c>
      <c r="L97" s="44" t="str">
        <f>K1</f>
        <v>Employee quality</v>
      </c>
      <c r="M97" s="44" t="str">
        <f t="shared" ref="M97:Q97" si="10">L1</f>
        <v>Service quality</v>
      </c>
      <c r="N97" s="44" t="str">
        <f t="shared" si="10"/>
        <v>Sanitation</v>
      </c>
      <c r="O97" s="44" t="str">
        <f t="shared" si="10"/>
        <v>Marketing(Brand image)</v>
      </c>
      <c r="P97" s="44" t="str">
        <f t="shared" si="10"/>
        <v>Membership program</v>
      </c>
      <c r="Q97" s="44" t="str">
        <f t="shared" si="10"/>
        <v>Management</v>
      </c>
      <c r="R97" s="44" t="s">
        <v>148</v>
      </c>
      <c r="S97" s="44" t="s">
        <v>149</v>
      </c>
      <c r="T97" s="44" t="s">
        <v>150</v>
      </c>
      <c r="U97" s="44" t="s">
        <v>151</v>
      </c>
    </row>
    <row r="98" spans="11:21" ht="15" thickBot="1" x14ac:dyDescent="0.4">
      <c r="K98" s="44" t="s">
        <v>101</v>
      </c>
      <c r="L98" s="45">
        <v>0</v>
      </c>
      <c r="M98" s="45">
        <v>6</v>
      </c>
      <c r="N98" s="45">
        <v>0</v>
      </c>
      <c r="O98" s="45">
        <v>0</v>
      </c>
      <c r="P98" s="45">
        <v>0</v>
      </c>
      <c r="Q98" s="45">
        <v>0</v>
      </c>
      <c r="R98" s="45">
        <v>6</v>
      </c>
      <c r="S98" s="45">
        <v>6</v>
      </c>
      <c r="T98" s="45">
        <v>0</v>
      </c>
      <c r="U98" s="45">
        <v>0</v>
      </c>
    </row>
    <row r="99" spans="11:21" ht="15" thickBot="1" x14ac:dyDescent="0.4">
      <c r="K99" s="44" t="s">
        <v>102</v>
      </c>
      <c r="L99" s="45">
        <v>0</v>
      </c>
      <c r="M99" s="45">
        <v>6</v>
      </c>
      <c r="N99" s="45">
        <v>0</v>
      </c>
      <c r="O99" s="45">
        <v>0</v>
      </c>
      <c r="P99" s="45">
        <v>0</v>
      </c>
      <c r="Q99" s="45">
        <v>0</v>
      </c>
      <c r="R99" s="45">
        <v>6</v>
      </c>
      <c r="S99" s="45">
        <v>6</v>
      </c>
      <c r="T99" s="45">
        <v>0</v>
      </c>
      <c r="U99" s="45">
        <v>0</v>
      </c>
    </row>
    <row r="100" spans="11:21" ht="15" thickBot="1" x14ac:dyDescent="0.4">
      <c r="K100" s="44" t="s">
        <v>103</v>
      </c>
      <c r="L100" s="45">
        <v>0</v>
      </c>
      <c r="M100" s="45">
        <v>6</v>
      </c>
      <c r="N100" s="45">
        <v>1</v>
      </c>
      <c r="O100" s="45">
        <v>0</v>
      </c>
      <c r="P100" s="45">
        <v>0</v>
      </c>
      <c r="Q100" s="45">
        <v>0</v>
      </c>
      <c r="R100" s="45">
        <v>7</v>
      </c>
      <c r="S100" s="45">
        <v>7</v>
      </c>
      <c r="T100" s="45">
        <v>0</v>
      </c>
      <c r="U100" s="45">
        <v>0</v>
      </c>
    </row>
    <row r="101" spans="11:21" ht="15" thickBot="1" x14ac:dyDescent="0.4">
      <c r="K101" s="44" t="s">
        <v>104</v>
      </c>
      <c r="L101" s="45">
        <v>0</v>
      </c>
      <c r="M101" s="45">
        <v>6</v>
      </c>
      <c r="N101" s="45">
        <v>1</v>
      </c>
      <c r="O101" s="45">
        <v>0</v>
      </c>
      <c r="P101" s="45">
        <v>0</v>
      </c>
      <c r="Q101" s="45">
        <v>0</v>
      </c>
      <c r="R101" s="45">
        <v>7</v>
      </c>
      <c r="S101" s="45">
        <v>7</v>
      </c>
      <c r="T101" s="45">
        <v>0</v>
      </c>
      <c r="U101" s="45">
        <v>0</v>
      </c>
    </row>
    <row r="102" spans="11:21" ht="15" thickBot="1" x14ac:dyDescent="0.4">
      <c r="K102" s="44" t="s">
        <v>105</v>
      </c>
      <c r="L102" s="45">
        <v>0</v>
      </c>
      <c r="M102" s="45">
        <v>6</v>
      </c>
      <c r="N102" s="45">
        <v>1</v>
      </c>
      <c r="O102" s="45">
        <v>0</v>
      </c>
      <c r="P102" s="45">
        <v>0</v>
      </c>
      <c r="Q102" s="45">
        <v>0</v>
      </c>
      <c r="R102" s="45">
        <v>7</v>
      </c>
      <c r="S102" s="45">
        <v>7</v>
      </c>
      <c r="T102" s="45">
        <v>0</v>
      </c>
      <c r="U102" s="45">
        <v>0</v>
      </c>
    </row>
    <row r="103" spans="11:21" ht="15" thickBot="1" x14ac:dyDescent="0.4">
      <c r="K103" s="44" t="s">
        <v>106</v>
      </c>
      <c r="L103" s="45">
        <v>0</v>
      </c>
      <c r="M103" s="45">
        <v>6</v>
      </c>
      <c r="N103" s="45">
        <v>1</v>
      </c>
      <c r="O103" s="45">
        <v>0</v>
      </c>
      <c r="P103" s="45">
        <v>0</v>
      </c>
      <c r="Q103" s="45">
        <v>0</v>
      </c>
      <c r="R103" s="45">
        <v>7</v>
      </c>
      <c r="S103" s="45">
        <v>7</v>
      </c>
      <c r="T103" s="45">
        <v>0</v>
      </c>
      <c r="U103" s="45">
        <v>0</v>
      </c>
    </row>
    <row r="104" spans="11:21" ht="15" thickBot="1" x14ac:dyDescent="0.4">
      <c r="K104" s="44" t="s">
        <v>107</v>
      </c>
      <c r="L104" s="45">
        <v>0</v>
      </c>
      <c r="M104" s="45">
        <v>7</v>
      </c>
      <c r="N104" s="45">
        <v>1</v>
      </c>
      <c r="O104" s="45">
        <v>0</v>
      </c>
      <c r="P104" s="45">
        <v>0</v>
      </c>
      <c r="Q104" s="45">
        <v>0</v>
      </c>
      <c r="R104" s="45">
        <v>8</v>
      </c>
      <c r="S104" s="45">
        <v>8</v>
      </c>
      <c r="T104" s="45">
        <v>0</v>
      </c>
      <c r="U104" s="45">
        <v>0</v>
      </c>
    </row>
    <row r="105" spans="11:21" ht="15" thickBot="1" x14ac:dyDescent="0.4">
      <c r="K105" s="44" t="s">
        <v>108</v>
      </c>
      <c r="L105" s="45">
        <v>0</v>
      </c>
      <c r="M105" s="45">
        <v>7</v>
      </c>
      <c r="N105" s="45">
        <v>1</v>
      </c>
      <c r="O105" s="45">
        <v>0</v>
      </c>
      <c r="P105" s="45">
        <v>0</v>
      </c>
      <c r="Q105" s="45">
        <v>0</v>
      </c>
      <c r="R105" s="45">
        <v>8</v>
      </c>
      <c r="S105" s="45">
        <v>8</v>
      </c>
      <c r="T105" s="45">
        <v>0</v>
      </c>
      <c r="U105" s="45">
        <v>0</v>
      </c>
    </row>
    <row r="106" spans="11:21" ht="15" thickBot="1" x14ac:dyDescent="0.4">
      <c r="K106" s="44" t="s">
        <v>109</v>
      </c>
      <c r="L106" s="45">
        <v>0</v>
      </c>
      <c r="M106" s="45">
        <v>7</v>
      </c>
      <c r="N106" s="45">
        <v>1</v>
      </c>
      <c r="O106" s="45">
        <v>0</v>
      </c>
      <c r="P106" s="45">
        <v>0</v>
      </c>
      <c r="Q106" s="45">
        <v>0</v>
      </c>
      <c r="R106" s="45">
        <v>8</v>
      </c>
      <c r="S106" s="45">
        <v>8</v>
      </c>
      <c r="T106" s="45">
        <v>0</v>
      </c>
      <c r="U106" s="45">
        <v>0</v>
      </c>
    </row>
    <row r="107" spans="11:21" ht="15" thickBot="1" x14ac:dyDescent="0.4">
      <c r="K107" s="44" t="s">
        <v>110</v>
      </c>
      <c r="L107" s="45">
        <v>0</v>
      </c>
      <c r="M107" s="45">
        <v>7</v>
      </c>
      <c r="N107" s="45">
        <v>1</v>
      </c>
      <c r="O107" s="45">
        <v>0</v>
      </c>
      <c r="P107" s="45">
        <v>0</v>
      </c>
      <c r="Q107" s="45">
        <v>0</v>
      </c>
      <c r="R107" s="45">
        <v>8</v>
      </c>
      <c r="S107" s="45">
        <v>8</v>
      </c>
      <c r="T107" s="45">
        <v>0</v>
      </c>
      <c r="U107" s="45">
        <v>0</v>
      </c>
    </row>
    <row r="108" spans="11:21" ht="15" thickBot="1" x14ac:dyDescent="0.4">
      <c r="K108" s="44" t="s">
        <v>111</v>
      </c>
      <c r="L108" s="45">
        <v>0</v>
      </c>
      <c r="M108" s="45">
        <v>7</v>
      </c>
      <c r="N108" s="45">
        <v>1</v>
      </c>
      <c r="O108" s="45">
        <v>1</v>
      </c>
      <c r="P108" s="45">
        <v>0</v>
      </c>
      <c r="Q108" s="45">
        <v>0</v>
      </c>
      <c r="R108" s="45">
        <v>9</v>
      </c>
      <c r="S108" s="45">
        <v>9</v>
      </c>
      <c r="T108" s="45">
        <v>0</v>
      </c>
      <c r="U108" s="45">
        <v>0</v>
      </c>
    </row>
    <row r="109" spans="11:21" ht="15" thickBot="1" x14ac:dyDescent="0.4">
      <c r="K109" s="44" t="s">
        <v>112</v>
      </c>
      <c r="L109" s="45">
        <v>0</v>
      </c>
      <c r="M109" s="45">
        <v>7</v>
      </c>
      <c r="N109" s="45">
        <v>1</v>
      </c>
      <c r="O109" s="45">
        <v>1</v>
      </c>
      <c r="P109" s="45">
        <v>0</v>
      </c>
      <c r="Q109" s="45">
        <v>0</v>
      </c>
      <c r="R109" s="45">
        <v>9</v>
      </c>
      <c r="S109" s="45">
        <v>9</v>
      </c>
      <c r="T109" s="45">
        <v>0</v>
      </c>
      <c r="U109" s="45">
        <v>0</v>
      </c>
    </row>
    <row r="110" spans="11:21" ht="15" thickBot="1" x14ac:dyDescent="0.4">
      <c r="K110" s="44" t="s">
        <v>113</v>
      </c>
      <c r="L110" s="45">
        <v>0</v>
      </c>
      <c r="M110" s="45">
        <v>7</v>
      </c>
      <c r="N110" s="45">
        <v>1</v>
      </c>
      <c r="O110" s="45">
        <v>1</v>
      </c>
      <c r="P110" s="45">
        <v>0</v>
      </c>
      <c r="Q110" s="45">
        <v>0</v>
      </c>
      <c r="R110" s="45">
        <v>9</v>
      </c>
      <c r="S110" s="45">
        <v>9</v>
      </c>
      <c r="T110" s="45">
        <v>0</v>
      </c>
      <c r="U110" s="45">
        <v>0</v>
      </c>
    </row>
    <row r="111" spans="11:21" ht="15" thickBot="1" x14ac:dyDescent="0.4">
      <c r="K111" s="44" t="s">
        <v>114</v>
      </c>
      <c r="L111" s="45">
        <v>0</v>
      </c>
      <c r="M111" s="45">
        <v>7</v>
      </c>
      <c r="N111" s="45">
        <v>1</v>
      </c>
      <c r="O111" s="45">
        <v>1</v>
      </c>
      <c r="P111" s="45">
        <v>0</v>
      </c>
      <c r="Q111" s="45">
        <v>0</v>
      </c>
      <c r="R111" s="45">
        <v>9</v>
      </c>
      <c r="S111" s="45">
        <v>9</v>
      </c>
      <c r="T111" s="45">
        <v>0</v>
      </c>
      <c r="U111" s="45">
        <v>0</v>
      </c>
    </row>
    <row r="112" spans="11:21" ht="15" thickBot="1" x14ac:dyDescent="0.4">
      <c r="K112" s="44" t="s">
        <v>115</v>
      </c>
      <c r="L112" s="45">
        <v>0</v>
      </c>
      <c r="M112" s="45">
        <v>7</v>
      </c>
      <c r="N112" s="45">
        <v>1</v>
      </c>
      <c r="O112" s="45">
        <v>1</v>
      </c>
      <c r="P112" s="45">
        <v>0</v>
      </c>
      <c r="Q112" s="45">
        <v>0</v>
      </c>
      <c r="R112" s="45">
        <v>9</v>
      </c>
      <c r="S112" s="45">
        <v>9</v>
      </c>
      <c r="T112" s="45">
        <v>0</v>
      </c>
      <c r="U112" s="45">
        <v>0</v>
      </c>
    </row>
    <row r="113" spans="11:21" ht="15" thickBot="1" x14ac:dyDescent="0.4">
      <c r="K113" s="44" t="s">
        <v>116</v>
      </c>
      <c r="L113" s="45">
        <v>0</v>
      </c>
      <c r="M113" s="45">
        <v>7</v>
      </c>
      <c r="N113" s="45">
        <v>1</v>
      </c>
      <c r="O113" s="45">
        <v>1</v>
      </c>
      <c r="P113" s="45">
        <v>0</v>
      </c>
      <c r="Q113" s="45">
        <v>0</v>
      </c>
      <c r="R113" s="45">
        <v>9</v>
      </c>
      <c r="S113" s="45">
        <v>9</v>
      </c>
      <c r="T113" s="45">
        <v>0</v>
      </c>
      <c r="U113" s="45">
        <v>0</v>
      </c>
    </row>
    <row r="114" spans="11:21" ht="15" thickBot="1" x14ac:dyDescent="0.4">
      <c r="K114" s="44" t="s">
        <v>117</v>
      </c>
      <c r="L114" s="45">
        <v>0</v>
      </c>
      <c r="M114" s="45">
        <v>7</v>
      </c>
      <c r="N114" s="45">
        <v>1</v>
      </c>
      <c r="O114" s="45">
        <v>1</v>
      </c>
      <c r="P114" s="45">
        <v>0</v>
      </c>
      <c r="Q114" s="45">
        <v>0</v>
      </c>
      <c r="R114" s="45">
        <v>9</v>
      </c>
      <c r="S114" s="45">
        <v>9</v>
      </c>
      <c r="T114" s="45">
        <v>0</v>
      </c>
      <c r="U114" s="45">
        <v>0</v>
      </c>
    </row>
    <row r="115" spans="11:21" ht="15" thickBot="1" x14ac:dyDescent="0.4">
      <c r="K115" s="44" t="s">
        <v>118</v>
      </c>
      <c r="L115" s="45">
        <v>0</v>
      </c>
      <c r="M115" s="45">
        <v>7</v>
      </c>
      <c r="N115" s="45">
        <v>1</v>
      </c>
      <c r="O115" s="45">
        <v>1</v>
      </c>
      <c r="P115" s="45">
        <v>0</v>
      </c>
      <c r="Q115" s="45">
        <v>0</v>
      </c>
      <c r="R115" s="45">
        <v>9</v>
      </c>
      <c r="S115" s="45">
        <v>9</v>
      </c>
      <c r="T115" s="45">
        <v>0</v>
      </c>
      <c r="U115" s="45">
        <v>0</v>
      </c>
    </row>
    <row r="116" spans="11:21" ht="15" thickBot="1" x14ac:dyDescent="0.4">
      <c r="K116" s="44" t="s">
        <v>119</v>
      </c>
      <c r="L116" s="45">
        <v>0</v>
      </c>
      <c r="M116" s="45">
        <v>7</v>
      </c>
      <c r="N116" s="45">
        <v>1</v>
      </c>
      <c r="O116" s="45">
        <v>1</v>
      </c>
      <c r="P116" s="45">
        <v>0</v>
      </c>
      <c r="Q116" s="45">
        <v>0</v>
      </c>
      <c r="R116" s="45">
        <v>9</v>
      </c>
      <c r="S116" s="45">
        <v>9</v>
      </c>
      <c r="T116" s="45">
        <v>0</v>
      </c>
      <c r="U116" s="45">
        <v>0</v>
      </c>
    </row>
    <row r="117" spans="11:21" ht="15" thickBot="1" x14ac:dyDescent="0.4">
      <c r="K117" s="44" t="s">
        <v>120</v>
      </c>
      <c r="L117" s="45">
        <v>0</v>
      </c>
      <c r="M117" s="45">
        <v>7</v>
      </c>
      <c r="N117" s="45">
        <v>1</v>
      </c>
      <c r="O117" s="45">
        <v>1</v>
      </c>
      <c r="P117" s="45">
        <v>0</v>
      </c>
      <c r="Q117" s="45">
        <v>0</v>
      </c>
      <c r="R117" s="45">
        <v>9</v>
      </c>
      <c r="S117" s="45">
        <v>9</v>
      </c>
      <c r="T117" s="45">
        <v>0</v>
      </c>
      <c r="U117" s="45">
        <v>0</v>
      </c>
    </row>
    <row r="118" spans="11:21" ht="15" thickBot="1" x14ac:dyDescent="0.4">
      <c r="L118" s="50">
        <f>SUM(L98:L117)/$R$118</f>
        <v>0</v>
      </c>
      <c r="M118" s="50">
        <f t="shared" ref="M118:Q118" si="11">SUM(M98:M117)/$R$118</f>
        <v>0.8271604938271605</v>
      </c>
      <c r="N118" s="50">
        <f t="shared" si="11"/>
        <v>0.1111111111111111</v>
      </c>
      <c r="O118" s="50">
        <f t="shared" si="11"/>
        <v>6.1728395061728392E-2</v>
      </c>
      <c r="P118" s="50">
        <f t="shared" si="11"/>
        <v>0</v>
      </c>
      <c r="Q118" s="50">
        <f t="shared" si="11"/>
        <v>0</v>
      </c>
      <c r="R118">
        <f t="shared" ref="M118:S118" si="12">SUM(R98:R117)</f>
        <v>162</v>
      </c>
      <c r="S118">
        <f t="shared" si="12"/>
        <v>162</v>
      </c>
    </row>
    <row r="119" spans="11:21" ht="15" thickBot="1" x14ac:dyDescent="0.4">
      <c r="K119" s="46" t="s">
        <v>152</v>
      </c>
      <c r="L119" s="47">
        <v>9</v>
      </c>
    </row>
    <row r="120" spans="11:21" ht="15" thickBot="1" x14ac:dyDescent="0.4">
      <c r="K120" s="46" t="s">
        <v>153</v>
      </c>
      <c r="L120" s="47">
        <v>0</v>
      </c>
    </row>
    <row r="121" spans="11:21" ht="15" thickBot="1" x14ac:dyDescent="0.4">
      <c r="K121" s="46" t="s">
        <v>154</v>
      </c>
      <c r="L121" s="47">
        <v>162</v>
      </c>
    </row>
    <row r="122" spans="11:21" ht="15" thickBot="1" x14ac:dyDescent="0.4">
      <c r="K122" s="46" t="s">
        <v>155</v>
      </c>
      <c r="L122" s="47">
        <v>162</v>
      </c>
    </row>
    <row r="123" spans="11:21" ht="15" thickBot="1" x14ac:dyDescent="0.4">
      <c r="K123" s="46" t="s">
        <v>156</v>
      </c>
      <c r="L123" s="47">
        <v>0</v>
      </c>
    </row>
    <row r="124" spans="11:21" ht="20" thickBot="1" x14ac:dyDescent="0.4">
      <c r="K124" s="46" t="s">
        <v>157</v>
      </c>
      <c r="L124" s="47"/>
    </row>
    <row r="125" spans="11:21" ht="20" thickBot="1" x14ac:dyDescent="0.4">
      <c r="K125" s="46" t="s">
        <v>158</v>
      </c>
      <c r="L125" s="47"/>
    </row>
    <row r="126" spans="11:21" ht="15" thickBot="1" x14ac:dyDescent="0.4">
      <c r="K126" s="46" t="s">
        <v>159</v>
      </c>
      <c r="L126" s="47">
        <v>0</v>
      </c>
    </row>
    <row r="128" spans="11:21" x14ac:dyDescent="0.35">
      <c r="K128" s="49" t="s">
        <v>160</v>
      </c>
    </row>
    <row r="130" spans="11:11" x14ac:dyDescent="0.35">
      <c r="K130" s="48" t="s">
        <v>161</v>
      </c>
    </row>
    <row r="131" spans="11:11" x14ac:dyDescent="0.35">
      <c r="K131" s="48" t="s">
        <v>162</v>
      </c>
    </row>
  </sheetData>
  <hyperlinks>
    <hyperlink ref="K128" r:id="rId1" display="https://miau.my-x.hu/myx-free/coco/test/400387720190419174517.html" xr:uid="{D0C1E56E-DE72-489B-9F55-9B855986028B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43D3-7733-410B-886F-4D56D07E297F}">
  <dimension ref="A1:I49"/>
  <sheetViews>
    <sheetView topLeftCell="A8" workbookViewId="0">
      <selection activeCell="A18" sqref="A18"/>
    </sheetView>
  </sheetViews>
  <sheetFormatPr defaultRowHeight="14.5" x14ac:dyDescent="0.35"/>
  <cols>
    <col min="1" max="1" width="24" customWidth="1"/>
    <col min="2" max="2" width="13.26953125" customWidth="1"/>
    <col min="3" max="3" width="13" customWidth="1"/>
    <col min="4" max="4" width="15.1796875" customWidth="1"/>
    <col min="5" max="5" width="17.1796875" customWidth="1"/>
    <col min="6" max="6" width="15.453125" customWidth="1"/>
    <col min="7" max="7" width="11.54296875" customWidth="1"/>
    <col min="8" max="8" width="14.81640625" customWidth="1"/>
    <col min="9" max="9" width="14" customWidth="1"/>
  </cols>
  <sheetData>
    <row r="1" spans="1:9" x14ac:dyDescent="0.35">
      <c r="A1" t="s">
        <v>0</v>
      </c>
    </row>
    <row r="2" spans="1:9" ht="15" thickBot="1" x14ac:dyDescent="0.4"/>
    <row r="3" spans="1:9" x14ac:dyDescent="0.35">
      <c r="A3" s="4" t="s">
        <v>1</v>
      </c>
      <c r="B3" s="4"/>
    </row>
    <row r="4" spans="1:9" x14ac:dyDescent="0.35">
      <c r="A4" s="1" t="s">
        <v>2</v>
      </c>
      <c r="B4" s="1">
        <v>0.996179976229979</v>
      </c>
    </row>
    <row r="5" spans="1:9" x14ac:dyDescent="0.35">
      <c r="A5" s="1" t="s">
        <v>3</v>
      </c>
      <c r="B5" s="1">
        <v>0.99237454504156153</v>
      </c>
    </row>
    <row r="6" spans="1:9" x14ac:dyDescent="0.35">
      <c r="A6" s="1" t="s">
        <v>4</v>
      </c>
      <c r="B6" s="1">
        <v>0.98885510429151302</v>
      </c>
    </row>
    <row r="7" spans="1:9" x14ac:dyDescent="0.35">
      <c r="A7" s="1" t="s">
        <v>5</v>
      </c>
      <c r="B7" s="1">
        <v>0.14491145506350775</v>
      </c>
    </row>
    <row r="8" spans="1:9" ht="15" thickBot="1" x14ac:dyDescent="0.4">
      <c r="A8" s="2" t="s">
        <v>6</v>
      </c>
      <c r="B8" s="2">
        <v>20</v>
      </c>
    </row>
    <row r="10" spans="1:9" ht="15" thickBot="1" x14ac:dyDescent="0.4">
      <c r="A10" t="s">
        <v>7</v>
      </c>
    </row>
    <row r="11" spans="1:9" x14ac:dyDescent="0.3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 x14ac:dyDescent="0.35">
      <c r="A12" s="1" t="s">
        <v>13</v>
      </c>
      <c r="B12" s="1">
        <v>6</v>
      </c>
      <c r="C12" s="1">
        <v>35.52700871248792</v>
      </c>
      <c r="D12" s="1">
        <v>5.9211681187479863</v>
      </c>
      <c r="E12" s="1">
        <v>281.9693853427911</v>
      </c>
      <c r="F12" s="1">
        <v>5.400309648316383E-13</v>
      </c>
    </row>
    <row r="13" spans="1:9" x14ac:dyDescent="0.35">
      <c r="A13" s="1" t="s">
        <v>14</v>
      </c>
      <c r="B13" s="1">
        <v>13</v>
      </c>
      <c r="C13" s="1">
        <v>0.27299128751209933</v>
      </c>
      <c r="D13" s="1">
        <v>2.0999329808623027E-2</v>
      </c>
      <c r="E13" s="1"/>
      <c r="F13" s="1"/>
    </row>
    <row r="14" spans="1:9" ht="15" thickBot="1" x14ac:dyDescent="0.4">
      <c r="A14" s="2" t="s">
        <v>15</v>
      </c>
      <c r="B14" s="2">
        <v>19</v>
      </c>
      <c r="C14" s="2">
        <v>35.800000000000018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x14ac:dyDescent="0.35">
      <c r="A17" s="1" t="s">
        <v>23</v>
      </c>
      <c r="B17" s="1">
        <v>-0.6631171345595378</v>
      </c>
      <c r="C17" s="1">
        <v>0.23534011568766069</v>
      </c>
      <c r="D17" s="1">
        <v>-2.8176969855815628</v>
      </c>
      <c r="E17" s="1">
        <v>1.452899283384025E-2</v>
      </c>
      <c r="F17" s="1">
        <v>-1.1715385440994877</v>
      </c>
      <c r="G17" s="1">
        <v>-0.15469572501958806</v>
      </c>
      <c r="H17" s="1">
        <v>-1.1715385440994877</v>
      </c>
      <c r="I17" s="1">
        <v>-0.15469572501958806</v>
      </c>
    </row>
    <row r="18" spans="1:9" x14ac:dyDescent="0.35">
      <c r="A18" s="1" t="s">
        <v>24</v>
      </c>
      <c r="B18" s="1">
        <v>0.26427879961278272</v>
      </c>
      <c r="C18" s="1">
        <v>0.20271665404651348</v>
      </c>
      <c r="D18" s="1">
        <v>1.3036856831316077</v>
      </c>
      <c r="E18" s="1">
        <v>0.21495530667779161</v>
      </c>
      <c r="F18" s="1">
        <v>-0.17366390593231634</v>
      </c>
      <c r="G18" s="1">
        <v>0.70222150515788173</v>
      </c>
      <c r="H18" s="1">
        <v>-0.17366390593231634</v>
      </c>
      <c r="I18" s="1">
        <v>0.70222150515788173</v>
      </c>
    </row>
    <row r="19" spans="1:9" s="6" customFormat="1" x14ac:dyDescent="0.35">
      <c r="A19" s="5" t="s">
        <v>25</v>
      </c>
      <c r="B19" s="7">
        <v>0.90997095837367015</v>
      </c>
      <c r="C19" s="5">
        <v>7.9384077695416499E-2</v>
      </c>
      <c r="D19" s="5">
        <v>11.46289010077156</v>
      </c>
      <c r="E19" s="7">
        <v>3.6122112876399189E-8</v>
      </c>
      <c r="F19" s="5">
        <v>0.73847208509828532</v>
      </c>
      <c r="G19" s="5">
        <v>1.081469831649055</v>
      </c>
      <c r="H19" s="5">
        <v>0.73847208509828532</v>
      </c>
      <c r="I19" s="5">
        <v>1.081469831649055</v>
      </c>
    </row>
    <row r="20" spans="1:9" x14ac:dyDescent="0.35">
      <c r="A20" s="1" t="s">
        <v>26</v>
      </c>
      <c r="B20" s="1">
        <v>0.12294288480154843</v>
      </c>
      <c r="C20" s="1">
        <v>9.349465519254041E-2</v>
      </c>
      <c r="D20" s="1">
        <v>1.3149723323580702</v>
      </c>
      <c r="E20" s="1">
        <v>0.21124353889337275</v>
      </c>
      <c r="F20" s="1">
        <v>-7.9040037823212159E-2</v>
      </c>
      <c r="G20" s="1">
        <v>0.324925807426309</v>
      </c>
      <c r="H20" s="1">
        <v>-7.9040037823212159E-2</v>
      </c>
      <c r="I20" s="1">
        <v>0.324925807426309</v>
      </c>
    </row>
    <row r="21" spans="1:9" x14ac:dyDescent="0.35">
      <c r="A21" s="1" t="s">
        <v>27</v>
      </c>
      <c r="B21" s="1">
        <v>5.8083252662146978E-2</v>
      </c>
      <c r="C21" s="1">
        <v>0.16017039033014616</v>
      </c>
      <c r="D21" s="1">
        <v>0.36263414568962909</v>
      </c>
      <c r="E21" s="1">
        <v>0.72270575473416487</v>
      </c>
      <c r="F21" s="1">
        <v>-0.28794383830051196</v>
      </c>
      <c r="G21" s="1">
        <v>0.40411034362480591</v>
      </c>
      <c r="H21" s="1">
        <v>-0.28794383830051196</v>
      </c>
      <c r="I21" s="1">
        <v>0.40411034362480591</v>
      </c>
    </row>
    <row r="22" spans="1:9" x14ac:dyDescent="0.35">
      <c r="A22" s="1" t="s">
        <v>28</v>
      </c>
      <c r="B22" s="1">
        <v>0.31364956437560398</v>
      </c>
      <c r="C22" s="1">
        <v>0.1362720635179053</v>
      </c>
      <c r="D22" s="1">
        <v>2.3016424370384057</v>
      </c>
      <c r="E22" s="1">
        <v>3.8541194664496715E-2</v>
      </c>
      <c r="F22" s="1">
        <v>1.9251669600014565E-2</v>
      </c>
      <c r="G22" s="1">
        <v>0.6080474591511934</v>
      </c>
      <c r="H22" s="1">
        <v>1.9251669600014565E-2</v>
      </c>
      <c r="I22" s="1">
        <v>0.6080474591511934</v>
      </c>
    </row>
    <row r="23" spans="1:9" ht="15" thickBot="1" x14ac:dyDescent="0.4">
      <c r="A23" s="2" t="s">
        <v>29</v>
      </c>
      <c r="B23" s="2">
        <v>0.33978702807357047</v>
      </c>
      <c r="C23" s="2">
        <v>0.15835148241643221</v>
      </c>
      <c r="D23" s="2">
        <v>2.145777373779171</v>
      </c>
      <c r="E23" s="2">
        <v>5.1350672983437907E-2</v>
      </c>
      <c r="F23" s="2">
        <v>-2.3105512433087005E-3</v>
      </c>
      <c r="G23" s="2">
        <v>0.68188460739044965</v>
      </c>
      <c r="H23" s="2">
        <v>-2.3105512433087005E-3</v>
      </c>
      <c r="I23" s="2">
        <v>0.68188460739044965</v>
      </c>
    </row>
    <row r="27" spans="1:9" x14ac:dyDescent="0.35">
      <c r="A27" t="s">
        <v>30</v>
      </c>
    </row>
    <row r="28" spans="1:9" ht="15" thickBot="1" x14ac:dyDescent="0.4"/>
    <row r="29" spans="1:9" x14ac:dyDescent="0.35">
      <c r="A29" s="3" t="s">
        <v>31</v>
      </c>
      <c r="B29" s="3" t="s">
        <v>32</v>
      </c>
      <c r="C29" s="3" t="s">
        <v>33</v>
      </c>
      <c r="D29" s="3" t="s">
        <v>34</v>
      </c>
    </row>
    <row r="30" spans="1:9" x14ac:dyDescent="0.35">
      <c r="A30" s="1">
        <v>1</v>
      </c>
      <c r="B30" s="1">
        <v>4.7270087124878959</v>
      </c>
      <c r="C30" s="1">
        <v>0.27299128751210411</v>
      </c>
      <c r="D30" s="1">
        <v>2.2774622856877409</v>
      </c>
    </row>
    <row r="31" spans="1:9" x14ac:dyDescent="0.35">
      <c r="A31" s="1">
        <v>2</v>
      </c>
      <c r="B31" s="1">
        <v>5.0493707647628261</v>
      </c>
      <c r="C31" s="1">
        <v>-4.9370764762826091E-2</v>
      </c>
      <c r="D31" s="1">
        <v>-0.41188147719883633</v>
      </c>
    </row>
    <row r="32" spans="1:9" x14ac:dyDescent="0.35">
      <c r="A32" s="1">
        <v>3</v>
      </c>
      <c r="B32" s="1">
        <v>5.0493707647628261</v>
      </c>
      <c r="C32" s="1">
        <v>-4.9370764762826091E-2</v>
      </c>
      <c r="D32" s="1">
        <v>-0.41188147719883633</v>
      </c>
    </row>
    <row r="33" spans="1:4" x14ac:dyDescent="0.35">
      <c r="A33" s="1">
        <v>4</v>
      </c>
      <c r="B33" s="1">
        <v>5.0493707647628261</v>
      </c>
      <c r="C33" s="1">
        <v>-4.9370764762826091E-2</v>
      </c>
      <c r="D33" s="1">
        <v>-0.41188147719883633</v>
      </c>
    </row>
    <row r="34" spans="1:4" x14ac:dyDescent="0.35">
      <c r="A34" s="1">
        <v>5</v>
      </c>
      <c r="B34" s="1">
        <v>5.9593417231364967</v>
      </c>
      <c r="C34" s="1">
        <v>4.0658276863503318E-2</v>
      </c>
      <c r="D34" s="1">
        <v>0.33919651063433143</v>
      </c>
    </row>
    <row r="35" spans="1:4" x14ac:dyDescent="0.35">
      <c r="A35" s="1">
        <v>6</v>
      </c>
      <c r="B35" s="1">
        <v>5.9593417231364967</v>
      </c>
      <c r="C35" s="1">
        <v>4.0658276863503318E-2</v>
      </c>
      <c r="D35" s="1">
        <v>0.33919651063433143</v>
      </c>
    </row>
    <row r="36" spans="1:4" x14ac:dyDescent="0.35">
      <c r="A36" s="1">
        <v>7</v>
      </c>
      <c r="B36" s="1">
        <v>6.2729912875121006</v>
      </c>
      <c r="C36" s="1">
        <v>-0.27299128751210056</v>
      </c>
      <c r="D36" s="1">
        <v>-2.2774622856877111</v>
      </c>
    </row>
    <row r="37" spans="1:4" x14ac:dyDescent="0.35">
      <c r="A37" s="1">
        <v>8</v>
      </c>
      <c r="B37" s="1">
        <v>7.0000000000000018</v>
      </c>
      <c r="C37" s="1">
        <v>-1.7763568394002505E-15</v>
      </c>
      <c r="D37" s="1">
        <v>-1.48194682128021E-14</v>
      </c>
    </row>
    <row r="38" spans="1:4" x14ac:dyDescent="0.35">
      <c r="A38" s="1">
        <v>9</v>
      </c>
      <c r="B38" s="1">
        <v>7.0580832526621489</v>
      </c>
      <c r="C38" s="1">
        <v>-5.8083252662148865E-2</v>
      </c>
      <c r="D38" s="1">
        <v>-0.48456644376334118</v>
      </c>
    </row>
    <row r="39" spans="1:4" x14ac:dyDescent="0.35">
      <c r="A39" s="1">
        <v>10</v>
      </c>
      <c r="B39" s="1">
        <v>7.9680542110358186</v>
      </c>
      <c r="C39" s="1">
        <v>3.1945788964181432E-2</v>
      </c>
      <c r="D39" s="1">
        <v>0.26651154406983396</v>
      </c>
    </row>
    <row r="40" spans="1:4" x14ac:dyDescent="0.35">
      <c r="A40" s="1">
        <v>11</v>
      </c>
      <c r="B40" s="1">
        <v>7.9680542110358186</v>
      </c>
      <c r="C40" s="1">
        <v>3.1945788964181432E-2</v>
      </c>
      <c r="D40" s="1">
        <v>0.26651154406983396</v>
      </c>
    </row>
    <row r="41" spans="1:4" x14ac:dyDescent="0.35">
      <c r="A41" s="1">
        <v>12</v>
      </c>
      <c r="B41" s="1">
        <v>7.9680542110358186</v>
      </c>
      <c r="C41" s="1">
        <v>3.1945788964181432E-2</v>
      </c>
      <c r="D41" s="1">
        <v>0.26651154406983396</v>
      </c>
    </row>
    <row r="42" spans="1:4" x14ac:dyDescent="0.35">
      <c r="A42" s="1">
        <v>13</v>
      </c>
      <c r="B42" s="1">
        <v>7.9680542110358186</v>
      </c>
      <c r="C42" s="1">
        <v>3.1945788964181432E-2</v>
      </c>
      <c r="D42" s="1">
        <v>0.26651154406983396</v>
      </c>
    </row>
    <row r="43" spans="1:4" x14ac:dyDescent="0.35">
      <c r="A43" s="1">
        <v>14</v>
      </c>
      <c r="B43" s="1">
        <v>7.9680542110358186</v>
      </c>
      <c r="C43" s="1">
        <v>3.1945788964181432E-2</v>
      </c>
      <c r="D43" s="1">
        <v>0.26651154406983396</v>
      </c>
    </row>
    <row r="44" spans="1:4" x14ac:dyDescent="0.35">
      <c r="A44" s="1">
        <v>15</v>
      </c>
      <c r="B44" s="1">
        <v>7.9680542110358186</v>
      </c>
      <c r="C44" s="1">
        <v>3.1945788964181432E-2</v>
      </c>
      <c r="D44" s="1">
        <v>0.26651154406983396</v>
      </c>
    </row>
    <row r="45" spans="1:4" x14ac:dyDescent="0.35">
      <c r="A45" s="1">
        <v>16</v>
      </c>
      <c r="B45" s="1">
        <v>8.0909970958373663</v>
      </c>
      <c r="C45" s="1">
        <v>-9.099709583736626E-2</v>
      </c>
      <c r="D45" s="1">
        <v>-0.75915409522923205</v>
      </c>
    </row>
    <row r="46" spans="1:4" x14ac:dyDescent="0.35">
      <c r="A46" s="1">
        <v>17</v>
      </c>
      <c r="B46" s="1">
        <v>8.0909970958373663</v>
      </c>
      <c r="C46" s="1">
        <v>-9.099709583736626E-2</v>
      </c>
      <c r="D46" s="1">
        <v>-0.75915409522923205</v>
      </c>
    </row>
    <row r="47" spans="1:4" x14ac:dyDescent="0.35">
      <c r="A47" s="1">
        <v>18</v>
      </c>
      <c r="B47" s="1">
        <v>8.0909970958373663</v>
      </c>
      <c r="C47" s="1">
        <v>-9.099709583736626E-2</v>
      </c>
      <c r="D47" s="1">
        <v>-0.75915409522923205</v>
      </c>
    </row>
    <row r="48" spans="1:4" x14ac:dyDescent="0.35">
      <c r="A48" s="1">
        <v>19</v>
      </c>
      <c r="B48" s="1">
        <v>8.7270087124878994</v>
      </c>
      <c r="C48" s="1">
        <v>0.27299128751210056</v>
      </c>
      <c r="D48" s="1">
        <v>2.2774622856877111</v>
      </c>
    </row>
    <row r="49" spans="1:4" ht="15" thickBot="1" x14ac:dyDescent="0.4">
      <c r="A49" s="2">
        <v>20</v>
      </c>
      <c r="B49" s="2">
        <v>9.0667957405614708</v>
      </c>
      <c r="C49" s="2">
        <v>-6.6795740561470751E-2</v>
      </c>
      <c r="D49" s="2">
        <v>-0.55725141032783865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H3</vt:lpstr>
      <vt:lpstr>Intercon</vt:lpstr>
      <vt:lpstr>H4</vt:lpstr>
      <vt:lpstr>Hyatt</vt:lpstr>
      <vt:lpstr>H5</vt:lpstr>
      <vt:lpstr>Hilton</vt:lpstr>
      <vt:lpstr>H1</vt:lpstr>
      <vt:lpstr>Marriot</vt:lpstr>
      <vt:lpstr>H2</vt:lpstr>
      <vt:lpstr>Accor</vt:lpstr>
      <vt:lpstr>Sheet1</vt:lpstr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 Nguyen</dc:creator>
  <cp:keywords/>
  <dc:description/>
  <cp:lastModifiedBy>Lttd</cp:lastModifiedBy>
  <cp:revision/>
  <dcterms:created xsi:type="dcterms:W3CDTF">2019-04-14T17:42:27Z</dcterms:created>
  <dcterms:modified xsi:type="dcterms:W3CDTF">2019-04-19T16:46:09Z</dcterms:modified>
  <cp:category/>
  <cp:contentStatus/>
</cp:coreProperties>
</file>