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showInkAnnotation="0" autoCompressPictures="0"/>
  <mc:AlternateContent xmlns:mc="http://schemas.openxmlformats.org/markup-compatibility/2006">
    <mc:Choice Requires="x15">
      <x15ac:absPath xmlns:x15ac="http://schemas.microsoft.com/office/spreadsheetml/2010/11/ac" url="C:\Users\Latitude\Downloads\"/>
    </mc:Choice>
  </mc:AlternateContent>
  <xr:revisionPtr revIDLastSave="0" documentId="13_ncr:1_{55A26DD0-40F2-4DD3-85A6-A02F9FA5482D}" xr6:coauthVersionLast="43" xr6:coauthVersionMax="43" xr10:uidLastSave="{00000000-0000-0000-0000-000000000000}"/>
  <bookViews>
    <workbookView xWindow="-110" yWindow="-110" windowWidth="19420" windowHeight="10560" tabRatio="500" firstSheet="1" activeTab="4" xr2:uid="{00000000-000D-0000-FFFF-FFFF00000000}"/>
  </bookViews>
  <sheets>
    <sheet name="GGEI Results" sheetId="1" r:id="rId1"/>
    <sheet name="background1" sheetId="2" r:id="rId2"/>
    <sheet name="background2" sheetId="5" r:id="rId3"/>
    <sheet name="OAM raw" sheetId="4" r:id="rId4"/>
    <sheet name="OAM ranked" sheetId="6" r:id="rId5"/>
    <sheet name="model" sheetId="7" r:id="rId6"/>
  </sheet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S4" i="6" l="1"/>
  <c r="S5" i="6"/>
  <c r="S6" i="6"/>
  <c r="S7" i="6"/>
  <c r="S8" i="6"/>
  <c r="S9" i="6"/>
  <c r="S10" i="6"/>
  <c r="S11" i="6"/>
  <c r="S12" i="6"/>
  <c r="S13" i="6"/>
  <c r="S14" i="6"/>
  <c r="S15" i="6"/>
  <c r="S16" i="6"/>
  <c r="S17" i="6"/>
  <c r="S18" i="6"/>
  <c r="S19" i="6"/>
  <c r="S20" i="6"/>
  <c r="S21" i="6"/>
  <c r="S22" i="6"/>
  <c r="S23" i="6"/>
  <c r="S24" i="6"/>
  <c r="S25" i="6"/>
  <c r="S26" i="6"/>
  <c r="S27" i="6"/>
  <c r="S28" i="6"/>
  <c r="S29" i="6"/>
  <c r="S3" i="6"/>
  <c r="R3" i="6"/>
  <c r="R4" i="6"/>
  <c r="R5" i="6"/>
  <c r="R6" i="6"/>
  <c r="R7" i="6"/>
  <c r="R8" i="6"/>
  <c r="R9" i="6"/>
  <c r="R10" i="6"/>
  <c r="R11" i="6"/>
  <c r="R12" i="6"/>
  <c r="R13" i="6"/>
  <c r="R14" i="6"/>
  <c r="R15" i="6"/>
  <c r="R16" i="6"/>
  <c r="R17" i="6"/>
  <c r="R18" i="6"/>
  <c r="R19" i="6"/>
  <c r="R20" i="6"/>
  <c r="R21" i="6"/>
  <c r="R22" i="6"/>
  <c r="R23" i="6"/>
  <c r="R24" i="6"/>
  <c r="R25" i="6"/>
  <c r="R26" i="6"/>
  <c r="R27" i="6"/>
  <c r="R28" i="6"/>
  <c r="R29" i="6"/>
  <c r="R2" i="6"/>
  <c r="P1" i="6"/>
  <c r="O4" i="6"/>
  <c r="P4" i="6"/>
  <c r="Q4" i="6"/>
  <c r="O5" i="6"/>
  <c r="P5" i="6"/>
  <c r="Q5" i="6"/>
  <c r="O6" i="6"/>
  <c r="P6" i="6"/>
  <c r="Q6" i="6"/>
  <c r="O7" i="6"/>
  <c r="P7" i="6"/>
  <c r="Q7" i="6"/>
  <c r="O8" i="6"/>
  <c r="P8" i="6"/>
  <c r="Q8" i="6"/>
  <c r="O9" i="6"/>
  <c r="P9" i="6"/>
  <c r="Q9" i="6"/>
  <c r="O10" i="6"/>
  <c r="P10" i="6"/>
  <c r="Q10" i="6"/>
  <c r="O11" i="6"/>
  <c r="P11" i="6"/>
  <c r="Q11" i="6"/>
  <c r="O12" i="6"/>
  <c r="P12" i="6"/>
  <c r="Q12" i="6"/>
  <c r="O13" i="6"/>
  <c r="P13" i="6"/>
  <c r="Q13" i="6"/>
  <c r="O14" i="6"/>
  <c r="P14" i="6"/>
  <c r="Q14" i="6"/>
  <c r="O15" i="6"/>
  <c r="P15" i="6"/>
  <c r="Q15" i="6"/>
  <c r="O16" i="6"/>
  <c r="P16" i="6"/>
  <c r="Q16" i="6"/>
  <c r="O17" i="6"/>
  <c r="P17" i="6"/>
  <c r="Q17" i="6"/>
  <c r="O18" i="6"/>
  <c r="P18" i="6"/>
  <c r="Q18" i="6"/>
  <c r="O19" i="6"/>
  <c r="P19" i="6"/>
  <c r="Q19" i="6"/>
  <c r="O20" i="6"/>
  <c r="P20" i="6"/>
  <c r="Q20" i="6"/>
  <c r="O21" i="6"/>
  <c r="P21" i="6"/>
  <c r="Q21" i="6"/>
  <c r="O22" i="6"/>
  <c r="P22" i="6"/>
  <c r="Q22" i="6"/>
  <c r="O23" i="6"/>
  <c r="P23" i="6"/>
  <c r="Q23" i="6"/>
  <c r="O24" i="6"/>
  <c r="P24" i="6"/>
  <c r="Q24" i="6"/>
  <c r="O25" i="6"/>
  <c r="P25" i="6"/>
  <c r="Q25" i="6"/>
  <c r="O26" i="6"/>
  <c r="P26" i="6"/>
  <c r="Q26" i="6"/>
  <c r="O27" i="6"/>
  <c r="P27" i="6"/>
  <c r="Q27" i="6"/>
  <c r="O28" i="6"/>
  <c r="P28" i="6"/>
  <c r="Q28" i="6"/>
  <c r="O29" i="6"/>
  <c r="P29" i="6"/>
  <c r="Q29" i="6"/>
  <c r="O3" i="6"/>
  <c r="P3" i="6"/>
  <c r="Q3" i="6"/>
  <c r="N29" i="6"/>
  <c r="M29" i="6"/>
  <c r="L29" i="6"/>
  <c r="K29" i="6"/>
  <c r="J29" i="6"/>
  <c r="I29" i="6"/>
  <c r="H29" i="6"/>
  <c r="G29" i="6"/>
  <c r="F29" i="6"/>
  <c r="E29" i="6"/>
  <c r="D29" i="6"/>
  <c r="C29" i="6"/>
  <c r="B29" i="6"/>
  <c r="N28" i="6"/>
  <c r="M28" i="6"/>
  <c r="L28" i="6"/>
  <c r="K28" i="6"/>
  <c r="J28" i="6"/>
  <c r="I28" i="6"/>
  <c r="H28" i="6"/>
  <c r="G28" i="6"/>
  <c r="F28" i="6"/>
  <c r="E28" i="6"/>
  <c r="D28" i="6"/>
  <c r="C28" i="6"/>
  <c r="B28" i="6"/>
  <c r="N27" i="6"/>
  <c r="M27" i="6"/>
  <c r="L27" i="6"/>
  <c r="K27" i="6"/>
  <c r="J27" i="6"/>
  <c r="I27" i="6"/>
  <c r="H27" i="6"/>
  <c r="G27" i="6"/>
  <c r="F27" i="6"/>
  <c r="E27" i="6"/>
  <c r="D27" i="6"/>
  <c r="C27" i="6"/>
  <c r="B27" i="6"/>
  <c r="N26" i="6"/>
  <c r="M26" i="6"/>
  <c r="L26" i="6"/>
  <c r="K26" i="6"/>
  <c r="J26" i="6"/>
  <c r="I26" i="6"/>
  <c r="H26" i="6"/>
  <c r="G26" i="6"/>
  <c r="F26" i="6"/>
  <c r="E26" i="6"/>
  <c r="D26" i="6"/>
  <c r="C26" i="6"/>
  <c r="B26" i="6"/>
  <c r="N25" i="6"/>
  <c r="M25" i="6"/>
  <c r="L25" i="6"/>
  <c r="K25" i="6"/>
  <c r="J25" i="6"/>
  <c r="I25" i="6"/>
  <c r="H25" i="6"/>
  <c r="G25" i="6"/>
  <c r="F25" i="6"/>
  <c r="E25" i="6"/>
  <c r="D25" i="6"/>
  <c r="C25" i="6"/>
  <c r="B25" i="6"/>
  <c r="N24" i="6"/>
  <c r="M24" i="6"/>
  <c r="L24" i="6"/>
  <c r="K24" i="6"/>
  <c r="J24" i="6"/>
  <c r="I24" i="6"/>
  <c r="H24" i="6"/>
  <c r="G24" i="6"/>
  <c r="F24" i="6"/>
  <c r="E24" i="6"/>
  <c r="D24" i="6"/>
  <c r="C24" i="6"/>
  <c r="B24" i="6"/>
  <c r="N23" i="6"/>
  <c r="M23" i="6"/>
  <c r="L23" i="6"/>
  <c r="K23" i="6"/>
  <c r="J23" i="6"/>
  <c r="I23" i="6"/>
  <c r="H23" i="6"/>
  <c r="G23" i="6"/>
  <c r="F23" i="6"/>
  <c r="E23" i="6"/>
  <c r="D23" i="6"/>
  <c r="C23" i="6"/>
  <c r="B23" i="6"/>
  <c r="N22" i="6"/>
  <c r="M22" i="6"/>
  <c r="L22" i="6"/>
  <c r="K22" i="6"/>
  <c r="J22" i="6"/>
  <c r="I22" i="6"/>
  <c r="H22" i="6"/>
  <c r="G22" i="6"/>
  <c r="F22" i="6"/>
  <c r="E22" i="6"/>
  <c r="D22" i="6"/>
  <c r="C22" i="6"/>
  <c r="B22" i="6"/>
  <c r="N21" i="6"/>
  <c r="M21" i="6"/>
  <c r="L21" i="6"/>
  <c r="K21" i="6"/>
  <c r="J21" i="6"/>
  <c r="I21" i="6"/>
  <c r="H21" i="6"/>
  <c r="G21" i="6"/>
  <c r="F21" i="6"/>
  <c r="E21" i="6"/>
  <c r="D21" i="6"/>
  <c r="C21" i="6"/>
  <c r="B21" i="6"/>
  <c r="N20" i="6"/>
  <c r="M20" i="6"/>
  <c r="L20" i="6"/>
  <c r="K20" i="6"/>
  <c r="J20" i="6"/>
  <c r="I20" i="6"/>
  <c r="H20" i="6"/>
  <c r="G20" i="6"/>
  <c r="F20" i="6"/>
  <c r="E20" i="6"/>
  <c r="D20" i="6"/>
  <c r="C20" i="6"/>
  <c r="B20" i="6"/>
  <c r="N19" i="6"/>
  <c r="M19" i="6"/>
  <c r="L19" i="6"/>
  <c r="K19" i="6"/>
  <c r="J19" i="6"/>
  <c r="I19" i="6"/>
  <c r="H19" i="6"/>
  <c r="G19" i="6"/>
  <c r="F19" i="6"/>
  <c r="E19" i="6"/>
  <c r="D19" i="6"/>
  <c r="C19" i="6"/>
  <c r="B19" i="6"/>
  <c r="N18" i="6"/>
  <c r="M18" i="6"/>
  <c r="L18" i="6"/>
  <c r="K18" i="6"/>
  <c r="J18" i="6"/>
  <c r="I18" i="6"/>
  <c r="H18" i="6"/>
  <c r="G18" i="6"/>
  <c r="F18" i="6"/>
  <c r="E18" i="6"/>
  <c r="D18" i="6"/>
  <c r="C18" i="6"/>
  <c r="B18" i="6"/>
  <c r="N17" i="6"/>
  <c r="M17" i="6"/>
  <c r="L17" i="6"/>
  <c r="K17" i="6"/>
  <c r="J17" i="6"/>
  <c r="I17" i="6"/>
  <c r="H17" i="6"/>
  <c r="G17" i="6"/>
  <c r="F17" i="6"/>
  <c r="E17" i="6"/>
  <c r="D17" i="6"/>
  <c r="C17" i="6"/>
  <c r="B17" i="6"/>
  <c r="N16" i="6"/>
  <c r="M16" i="6"/>
  <c r="L16" i="6"/>
  <c r="K16" i="6"/>
  <c r="J16" i="6"/>
  <c r="I16" i="6"/>
  <c r="H16" i="6"/>
  <c r="G16" i="6"/>
  <c r="F16" i="6"/>
  <c r="E16" i="6"/>
  <c r="D16" i="6"/>
  <c r="C16" i="6"/>
  <c r="B16" i="6"/>
  <c r="N15" i="6"/>
  <c r="M15" i="6"/>
  <c r="L15" i="6"/>
  <c r="K15" i="6"/>
  <c r="J15" i="6"/>
  <c r="I15" i="6"/>
  <c r="H15" i="6"/>
  <c r="G15" i="6"/>
  <c r="F15" i="6"/>
  <c r="E15" i="6"/>
  <c r="D15" i="6"/>
  <c r="C15" i="6"/>
  <c r="B15" i="6"/>
  <c r="N14" i="6"/>
  <c r="M14" i="6"/>
  <c r="L14" i="6"/>
  <c r="K14" i="6"/>
  <c r="J14" i="6"/>
  <c r="I14" i="6"/>
  <c r="H14" i="6"/>
  <c r="G14" i="6"/>
  <c r="F14" i="6"/>
  <c r="E14" i="6"/>
  <c r="D14" i="6"/>
  <c r="C14" i="6"/>
  <c r="B14" i="6"/>
  <c r="N13" i="6"/>
  <c r="M13" i="6"/>
  <c r="L13" i="6"/>
  <c r="K13" i="6"/>
  <c r="J13" i="6"/>
  <c r="I13" i="6"/>
  <c r="H13" i="6"/>
  <c r="G13" i="6"/>
  <c r="F13" i="6"/>
  <c r="E13" i="6"/>
  <c r="D13" i="6"/>
  <c r="C13" i="6"/>
  <c r="B13" i="6"/>
  <c r="N12" i="6"/>
  <c r="M12" i="6"/>
  <c r="L12" i="6"/>
  <c r="K12" i="6"/>
  <c r="J12" i="6"/>
  <c r="I12" i="6"/>
  <c r="H12" i="6"/>
  <c r="G12" i="6"/>
  <c r="F12" i="6"/>
  <c r="E12" i="6"/>
  <c r="D12" i="6"/>
  <c r="C12" i="6"/>
  <c r="B12" i="6"/>
  <c r="N11" i="6"/>
  <c r="M11" i="6"/>
  <c r="L11" i="6"/>
  <c r="K11" i="6"/>
  <c r="J11" i="6"/>
  <c r="I11" i="6"/>
  <c r="H11" i="6"/>
  <c r="G11" i="6"/>
  <c r="F11" i="6"/>
  <c r="E11" i="6"/>
  <c r="D11" i="6"/>
  <c r="C11" i="6"/>
  <c r="B11" i="6"/>
  <c r="N10" i="6"/>
  <c r="M10" i="6"/>
  <c r="L10" i="6"/>
  <c r="K10" i="6"/>
  <c r="J10" i="6"/>
  <c r="I10" i="6"/>
  <c r="H10" i="6"/>
  <c r="G10" i="6"/>
  <c r="F10" i="6"/>
  <c r="E10" i="6"/>
  <c r="D10" i="6"/>
  <c r="C10" i="6"/>
  <c r="B10" i="6"/>
  <c r="N9" i="6"/>
  <c r="M9" i="6"/>
  <c r="L9" i="6"/>
  <c r="K9" i="6"/>
  <c r="J9" i="6"/>
  <c r="I9" i="6"/>
  <c r="H9" i="6"/>
  <c r="G9" i="6"/>
  <c r="F9" i="6"/>
  <c r="E9" i="6"/>
  <c r="D9" i="6"/>
  <c r="C9" i="6"/>
  <c r="B9" i="6"/>
  <c r="N8" i="6"/>
  <c r="M8" i="6"/>
  <c r="L8" i="6"/>
  <c r="K8" i="6"/>
  <c r="J8" i="6"/>
  <c r="I8" i="6"/>
  <c r="H8" i="6"/>
  <c r="G8" i="6"/>
  <c r="F8" i="6"/>
  <c r="E8" i="6"/>
  <c r="D8" i="6"/>
  <c r="C8" i="6"/>
  <c r="B8" i="6"/>
  <c r="N7" i="6"/>
  <c r="M7" i="6"/>
  <c r="L7" i="6"/>
  <c r="K7" i="6"/>
  <c r="J7" i="6"/>
  <c r="I7" i="6"/>
  <c r="H7" i="6"/>
  <c r="G7" i="6"/>
  <c r="F7" i="6"/>
  <c r="E7" i="6"/>
  <c r="D7" i="6"/>
  <c r="C7" i="6"/>
  <c r="B7" i="6"/>
  <c r="N6" i="6"/>
  <c r="M6" i="6"/>
  <c r="L6" i="6"/>
  <c r="K6" i="6"/>
  <c r="J6" i="6"/>
  <c r="I6" i="6"/>
  <c r="H6" i="6"/>
  <c r="G6" i="6"/>
  <c r="F6" i="6"/>
  <c r="E6" i="6"/>
  <c r="D6" i="6"/>
  <c r="C6" i="6"/>
  <c r="B6" i="6"/>
  <c r="N5" i="6"/>
  <c r="M5" i="6"/>
  <c r="L5" i="6"/>
  <c r="K5" i="6"/>
  <c r="J5" i="6"/>
  <c r="I5" i="6"/>
  <c r="H5" i="6"/>
  <c r="G5" i="6"/>
  <c r="F5" i="6"/>
  <c r="E5" i="6"/>
  <c r="D5" i="6"/>
  <c r="C5" i="6"/>
  <c r="B5" i="6"/>
  <c r="N4" i="6"/>
  <c r="M4" i="6"/>
  <c r="L4" i="6"/>
  <c r="K4" i="6"/>
  <c r="J4" i="6"/>
  <c r="I4" i="6"/>
  <c r="H4" i="6"/>
  <c r="G4" i="6"/>
  <c r="F4" i="6"/>
  <c r="E4" i="6"/>
  <c r="D4" i="6"/>
  <c r="C4" i="6"/>
  <c r="B4" i="6"/>
  <c r="N3" i="6"/>
  <c r="M3" i="6"/>
  <c r="L3" i="6"/>
  <c r="K3" i="6"/>
  <c r="J3" i="6"/>
  <c r="I3" i="6"/>
  <c r="H3" i="6"/>
  <c r="G3" i="6"/>
  <c r="F3" i="6"/>
  <c r="E3" i="6"/>
  <c r="D3" i="6"/>
  <c r="C3" i="6"/>
  <c r="B3" i="6"/>
  <c r="O2" i="6"/>
  <c r="N2" i="6"/>
  <c r="M2" i="6"/>
  <c r="L2" i="6"/>
  <c r="K2" i="6"/>
  <c r="J2" i="6"/>
  <c r="I2" i="6"/>
  <c r="H2" i="6"/>
  <c r="G2" i="6"/>
  <c r="F2" i="6"/>
  <c r="E2" i="6"/>
  <c r="D2" i="6"/>
  <c r="C2" i="6"/>
  <c r="B2" i="6"/>
  <c r="A29" i="6"/>
  <c r="A28" i="6"/>
  <c r="A27" i="6"/>
  <c r="A26" i="6"/>
  <c r="A25" i="6"/>
  <c r="A24" i="6"/>
  <c r="A23" i="6"/>
  <c r="A22" i="6"/>
  <c r="A21" i="6"/>
  <c r="A20" i="6"/>
  <c r="A19" i="6"/>
  <c r="A18" i="6"/>
  <c r="A17" i="6"/>
  <c r="A16" i="6"/>
  <c r="A15" i="6"/>
  <c r="A14" i="6"/>
  <c r="A13" i="6"/>
  <c r="A12" i="6"/>
  <c r="A11" i="6"/>
  <c r="A10" i="6"/>
  <c r="A9" i="6"/>
  <c r="A8" i="6"/>
  <c r="A7" i="6"/>
  <c r="A6" i="6"/>
  <c r="A5" i="6"/>
  <c r="A4" i="6"/>
  <c r="A3" i="6"/>
  <c r="A2" i="6"/>
  <c r="P31" i="4"/>
  <c r="P30" i="4"/>
  <c r="P13" i="4"/>
  <c r="P27" i="4"/>
  <c r="P28" i="4"/>
  <c r="P26" i="4"/>
  <c r="P25" i="4"/>
  <c r="P24" i="4"/>
  <c r="P23" i="4"/>
  <c r="P17" i="4"/>
  <c r="P22" i="4"/>
  <c r="P21" i="4"/>
  <c r="P20" i="4"/>
  <c r="P9" i="4"/>
  <c r="P19" i="4"/>
  <c r="P14" i="4"/>
  <c r="P29" i="4"/>
  <c r="P16" i="4"/>
  <c r="P18" i="4"/>
  <c r="P12" i="4"/>
  <c r="P15" i="4"/>
  <c r="P11" i="4"/>
  <c r="P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tc={F196AB3C-10D1-453B-9A0B-5D860E8C0050}</author>
    <author>tc={05057C3B-1B66-422C-B3F7-4C58F8E9ABDD}</author>
  </authors>
  <commentList>
    <comment ref="B2" authorId="0" shapeId="0" xr:uid="{F196AB3C-10D1-453B-9A0B-5D860E8C0050}">
      <text>
        <t>[Témakörökbe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direction = 0 = the MORE is the value of the given variable THE MORE SHOULD BE the value of GGEI or direction = 1 = the LESS is the value of the given variable THE MORE SHOULD BE the value of GGEI
Válasz:
    Please, define each direction code!</t>
      </text>
    </comment>
    <comment ref="B3" authorId="1" shapeId="0" xr:uid="{05057C3B-1B66-422C-B3F7-4C58F8E9ABDD}">
      <text>
        <t>[Témakörökbe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Please, define the correct dimension for each attribute!</t>
      </text>
    </comment>
  </commentList>
</comments>
</file>

<file path=xl/sharedStrings.xml><?xml version="1.0" encoding="utf-8"?>
<sst xmlns="http://schemas.openxmlformats.org/spreadsheetml/2006/main" count="1412" uniqueCount="330">
  <si>
    <t>France</t>
  </si>
  <si>
    <t>Burkina Faso</t>
  </si>
  <si>
    <t>Canada</t>
  </si>
  <si>
    <t>Costa Rica</t>
  </si>
  <si>
    <t>Gabon</t>
  </si>
  <si>
    <t>Ghana</t>
  </si>
  <si>
    <t>Laos</t>
  </si>
  <si>
    <t>Madagascar</t>
  </si>
  <si>
    <t>Mali</t>
  </si>
  <si>
    <t>Qatar</t>
  </si>
  <si>
    <t>Rwanda</t>
  </si>
  <si>
    <t>Seychelles</t>
  </si>
  <si>
    <t>Uruguay</t>
  </si>
  <si>
    <t>Vietnam</t>
  </si>
  <si>
    <t>Luxembourg</t>
  </si>
  <si>
    <t>Mozambique</t>
  </si>
  <si>
    <t>Togo</t>
  </si>
  <si>
    <t>Ukraine</t>
  </si>
  <si>
    <t>Vanuatu</t>
  </si>
  <si>
    <t>Congo</t>
  </si>
  <si>
    <t>2018 GGEI Performance Index</t>
  </si>
  <si>
    <t>Global Green Economy Index™ (GGEI)</t>
  </si>
  <si>
    <t>2018 Data Update</t>
  </si>
  <si>
    <t>2010-2018</t>
  </si>
  <si>
    <t>2014-2018</t>
  </si>
  <si>
    <t>2016-2018</t>
  </si>
  <si>
    <t>time series available</t>
  </si>
  <si>
    <t>Albania</t>
  </si>
  <si>
    <t>Andorra</t>
  </si>
  <si>
    <t>Argentina</t>
  </si>
  <si>
    <t>Armenia</t>
  </si>
  <si>
    <t>Australia</t>
  </si>
  <si>
    <t>Austria</t>
  </si>
  <si>
    <t>Azerbaijan</t>
  </si>
  <si>
    <t>Bahrain</t>
  </si>
  <si>
    <t>Bangladesh</t>
  </si>
  <si>
    <t>Belgium</t>
  </si>
  <si>
    <t>Benin</t>
  </si>
  <si>
    <t>Bosnia-Herzegovina</t>
  </si>
  <si>
    <t>Brazil</t>
  </si>
  <si>
    <t>Bulgaria</t>
  </si>
  <si>
    <t>Burundi</t>
  </si>
  <si>
    <t>Cambodia</t>
  </si>
  <si>
    <t>Cameroon</t>
  </si>
  <si>
    <t>Cape Verde</t>
  </si>
  <si>
    <t>Central African Republic</t>
  </si>
  <si>
    <t>Chad</t>
  </si>
  <si>
    <t>Chile</t>
  </si>
  <si>
    <t>China</t>
  </si>
  <si>
    <t>Colombia</t>
  </si>
  <si>
    <t>Comoros</t>
  </si>
  <si>
    <t>Cote d'Ivoire</t>
  </si>
  <si>
    <t>Croatia</t>
  </si>
  <si>
    <t>Cyprus</t>
  </si>
  <si>
    <t>Czech Republic</t>
  </si>
  <si>
    <t>Democratic Republic of Congo</t>
  </si>
  <si>
    <t>Denmark</t>
  </si>
  <si>
    <t>Djibouti</t>
  </si>
  <si>
    <t>Dominica</t>
  </si>
  <si>
    <t>Dominican Republic</t>
  </si>
  <si>
    <t>Ecuador</t>
  </si>
  <si>
    <t>Egypt</t>
  </si>
  <si>
    <t>Equatorial Guinea</t>
  </si>
  <si>
    <t>Estonia</t>
  </si>
  <si>
    <t>Ethiopia</t>
  </si>
  <si>
    <t>Finland</t>
  </si>
  <si>
    <t>Georgia</t>
  </si>
  <si>
    <t>Germany</t>
  </si>
  <si>
    <t>Greece</t>
  </si>
  <si>
    <t>Guinea</t>
  </si>
  <si>
    <t>Guinea-Bissau</t>
  </si>
  <si>
    <t>Haiti</t>
  </si>
  <si>
    <t>Hungary</t>
  </si>
  <si>
    <t>Iceland</t>
  </si>
  <si>
    <t>India</t>
  </si>
  <si>
    <t>Indonesia</t>
  </si>
  <si>
    <t>Ireland</t>
  </si>
  <si>
    <t>Israel</t>
  </si>
  <si>
    <t>Italy</t>
  </si>
  <si>
    <t>Japan</t>
  </si>
  <si>
    <t>Jordan</t>
  </si>
  <si>
    <t>Kenya</t>
  </si>
  <si>
    <t>Kuwait</t>
  </si>
  <si>
    <t>Latvia</t>
  </si>
  <si>
    <t>Lebanon</t>
  </si>
  <si>
    <t>Lithuania</t>
  </si>
  <si>
    <t>Macedonia</t>
  </si>
  <si>
    <t>Malaysia</t>
  </si>
  <si>
    <t>Maldives</t>
  </si>
  <si>
    <t>Malta</t>
  </si>
  <si>
    <t>Mauritania</t>
  </si>
  <si>
    <t>Mauritius</t>
  </si>
  <si>
    <t>Mexico</t>
  </si>
  <si>
    <t>Moldova</t>
  </si>
  <si>
    <t>Monaco</t>
  </si>
  <si>
    <t>Mongolia</t>
  </si>
  <si>
    <t>Montenegro</t>
  </si>
  <si>
    <t>Morocco</t>
  </si>
  <si>
    <t>Myanmar</t>
  </si>
  <si>
    <t>Nepal</t>
  </si>
  <si>
    <t>Netherlands</t>
  </si>
  <si>
    <t>New Zealand</t>
  </si>
  <si>
    <t xml:space="preserve">Niger  </t>
  </si>
  <si>
    <t>Nigeria</t>
  </si>
  <si>
    <t>Norway</t>
  </si>
  <si>
    <t>Oman</t>
  </si>
  <si>
    <t>Pakistan</t>
  </si>
  <si>
    <t>Panama</t>
  </si>
  <si>
    <t>Peru</t>
  </si>
  <si>
    <t>Philippines</t>
  </si>
  <si>
    <t>Poland</t>
  </si>
  <si>
    <t>Portugal</t>
  </si>
  <si>
    <t>Romania</t>
  </si>
  <si>
    <t>Russian Federation</t>
  </si>
  <si>
    <t>Saint Lucia</t>
  </si>
  <si>
    <t>Sao Tome and Principe</t>
  </si>
  <si>
    <t>Saudi Arabia</t>
  </si>
  <si>
    <t>Senegal</t>
  </si>
  <si>
    <t>Serbia</t>
  </si>
  <si>
    <t>Singapore</t>
  </si>
  <si>
    <t>Slovak Republic</t>
  </si>
  <si>
    <t>Slovenia</t>
  </si>
  <si>
    <t>South Africa</t>
  </si>
  <si>
    <t>South Korea</t>
  </si>
  <si>
    <t>Spain</t>
  </si>
  <si>
    <t>Sweden</t>
  </si>
  <si>
    <t>Switzerland</t>
  </si>
  <si>
    <t>Taiwan</t>
  </si>
  <si>
    <t>Tanzania</t>
  </si>
  <si>
    <t>Thailand</t>
  </si>
  <si>
    <t>Trinidad and Tobego</t>
  </si>
  <si>
    <t>Tunisia</t>
  </si>
  <si>
    <t>Turkey</t>
  </si>
  <si>
    <t>United Arab Emirates</t>
  </si>
  <si>
    <t>United Kingdom</t>
  </si>
  <si>
    <t>United States</t>
  </si>
  <si>
    <t>Zambia</t>
  </si>
  <si>
    <t>2018 result</t>
  </si>
  <si>
    <r>
      <rPr>
        <b/>
        <sz val="14"/>
        <rFont val="Times New Roman"/>
        <family val="1"/>
      </rPr>
      <t xml:space="preserve">Useful links providing additional information to support GGEI interpretation   </t>
    </r>
    <r>
      <rPr>
        <sz val="14"/>
        <color rgb="FF008000"/>
        <rFont val="Times New Roman"/>
        <family val="1"/>
      </rPr>
      <t>1. For detail on the 20 indicators defining the GGEI across these four dimensions, please visit: https://dualcitizeninc.com/global-green-economy-index/economic-environmental-indicators.php?id=3                                                                                2. To learn about accessing the full data from this or prior editions of the GGEI, please visit: https://dualcitizeninc.com/global-green-economy-index/economic-environmental-indicators.php?id=5                                                                                3. The URL associated with attribution is: https://dualcitizeninc.com/global-green-economy-index/</t>
    </r>
    <r>
      <rPr>
        <sz val="14"/>
        <rFont val="Times New Roman"/>
        <family val="1"/>
      </rPr>
      <t xml:space="preserve">                                                                                        </t>
    </r>
  </si>
  <si>
    <r>
      <rPr>
        <b/>
        <sz val="14"/>
        <rFont val="Times New Roman"/>
        <family val="1"/>
      </rPr>
      <t xml:space="preserve">Please read the following notes in advance of reviewing the new 2018 GGEI results below          </t>
    </r>
    <r>
      <rPr>
        <sz val="14"/>
        <color rgb="FF008000"/>
        <rFont val="Times New Roman"/>
        <family val="1"/>
      </rPr>
      <t>1. The results below are sorted in descending order of performance (best to worst) and the results are expressed as percentiles representing an aggregate result from the four main dimensions of the GGEI: leadership &amp; climate change; efficiency sectors; markets &amp; investment; and environment. 2. The percentile results below should not be simply compared to those from prior GGEI editions as the 2018 GGEI covers 50 more countries than the 2016 edition. For more information on how to generate a green progress report for a country, market or region, please contact jeremy@dualcitizeninc.com. 3. The "time series available" column represents the period for which we have GGEI data for a given country. 4. This data pack represents a snapshot of the full GGEI results. To inquire about accessing the full data or customized data or consulting engagements, please contact jeremy@dualcitizeninc.com 5. Data collection and analysis for the 2018 GGEI was conducted by Agnes Magnusson, Philip McNally and Victor Milla and led by Jeremy Tamanini. 6. These GGEI results can be posted in the public domain with the following attribution "Data from the 2018 Global Green Economy Index (GGEI) published by Dual Citizen LLC" and a link to the GGEI section of our website listed to the right in this file 7. The Global Green Economy Index™ (GGEI) is a trademark of Dual Citizen LLC.</t>
    </r>
  </si>
  <si>
    <t>Countries</t>
  </si>
  <si>
    <t>Rank</t>
  </si>
  <si>
    <t>GGEI 2018</t>
  </si>
  <si>
    <t>Slovakia</t>
  </si>
  <si>
    <t>Market share of the largest generator in the electricity market - as a percentage of the total generation 2016</t>
  </si>
  <si>
    <t>GEO/TIME</t>
  </si>
  <si>
    <t>North Macedonia</t>
  </si>
  <si>
    <t>Bosnia and Herzegovina</t>
  </si>
  <si>
    <t>Kosovo (under United Nations Security Council Resolution 1244/99)</t>
  </si>
  <si>
    <t>2016</t>
  </si>
  <si>
    <t>2017</t>
  </si>
  <si>
    <t>:</t>
  </si>
  <si>
    <t>Market share of the largest generator in the electricity market - as a percentage of the total generation 2017</t>
  </si>
  <si>
    <t>Heating degree days 2016</t>
  </si>
  <si>
    <t>Heating degree days 2017</t>
  </si>
  <si>
    <t>Heating degree days 2018</t>
  </si>
  <si>
    <t>Market share…</t>
  </si>
  <si>
    <t>Cooling degree days 2016</t>
  </si>
  <si>
    <t>Cooling degree days 2017</t>
  </si>
  <si>
    <t>Cooling degree days 2018</t>
  </si>
  <si>
    <t>Population covered by the Covenant of Mayors for Climate &amp; Energy signatories 2017</t>
  </si>
  <si>
    <t>Population covered by the Covenant of Mayors for Climate &amp; Energy signatories 2018</t>
  </si>
  <si>
    <t>Average CO2 emissions per km from new passenger cars 2015</t>
  </si>
  <si>
    <t>Average CO2 emissions per km from new passenger cars 2016</t>
  </si>
  <si>
    <t>Average CO2 emissions per km from new passenger cars 2017</t>
  </si>
  <si>
    <t>AB28AA8W1:AB1W1:AA117</t>
  </si>
  <si>
    <t>Market share of the largest generator in the electricity market</t>
  </si>
  <si>
    <t>Heating degree days</t>
  </si>
  <si>
    <t>Cooling degree days</t>
  </si>
  <si>
    <t>Population covered by the Covenant of Mayors for Climate &amp; Energy signatories</t>
  </si>
  <si>
    <t>Average CO2 emissions per km from new passenger cars</t>
  </si>
  <si>
    <t>the more is the share, the less is the country green</t>
  </si>
  <si>
    <t>the more\the less</t>
  </si>
  <si>
    <t>the more\the more</t>
  </si>
  <si>
    <t>Direction</t>
  </si>
  <si>
    <t>dimension</t>
  </si>
  <si>
    <t>direction</t>
  </si>
  <si>
    <t>%</t>
  </si>
  <si>
    <t>id</t>
  </si>
  <si>
    <t>code</t>
  </si>
  <si>
    <t>X1</t>
  </si>
  <si>
    <t>X2</t>
  </si>
  <si>
    <t>X3</t>
  </si>
  <si>
    <t>X4</t>
  </si>
  <si>
    <t>X5</t>
  </si>
  <si>
    <t>X6</t>
  </si>
  <si>
    <t>X7</t>
  </si>
  <si>
    <t>X8</t>
  </si>
  <si>
    <t>X9</t>
  </si>
  <si>
    <t>X10</t>
  </si>
  <si>
    <t>X11</t>
  </si>
  <si>
    <t>X12</t>
  </si>
  <si>
    <t>X13</t>
  </si>
  <si>
    <t>Y</t>
  </si>
  <si>
    <t>not needed</t>
  </si>
  <si>
    <t>days</t>
  </si>
  <si>
    <t>Million persons</t>
  </si>
  <si>
    <t>g/km</t>
  </si>
  <si>
    <t>Azonos�t�:</t>
  </si>
  <si>
    <t>Objektumok:</t>
  </si>
  <si>
    <t>Attrib�tumok:</t>
  </si>
  <si>
    <t>Lepcs�k:</t>
  </si>
  <si>
    <t>Eltol�s:</t>
  </si>
  <si>
    <t>Le�r�s:</t>
  </si>
  <si>
    <t>COCO STD: 4214120</t>
  </si>
  <si>
    <t>Rangsor</t>
  </si>
  <si>
    <t>X(A1)</t>
  </si>
  <si>
    <t>X(A2)</t>
  </si>
  <si>
    <t>X(A3)</t>
  </si>
  <si>
    <t>X(A4)</t>
  </si>
  <si>
    <t>X(A5)</t>
  </si>
  <si>
    <t>X(A6)</t>
  </si>
  <si>
    <t>X(A7)</t>
  </si>
  <si>
    <t>X(A8)</t>
  </si>
  <si>
    <t>X(A9)</t>
  </si>
  <si>
    <t>X(A10)</t>
  </si>
  <si>
    <t>X(A11)</t>
  </si>
  <si>
    <t>X(A12)</t>
  </si>
  <si>
    <t>X(A13)</t>
  </si>
  <si>
    <t>Y(A14)</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</si>
  <si>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</si>
  <si>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</si>
  <si>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</si>
  <si>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</si>
  <si>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</si>
  <si>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</si>
  <si>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</si>
  <si>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</si>
  <si>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</si>
  <si>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</si>
  <si>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</si>
  <si>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</si>
  <si>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</si>
  <si>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</si>
  <si>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</si>
  <si>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</si>
  <si>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</si>
  <si>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</si>
  <si>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</si>
  <si>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</si>
  <si>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</si>
  <si>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</si>
  <si>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</si>
  <si>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</si>
  <si>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</si>
  <si>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O26</t>
  </si>
  <si>
    <t>O27</t>
  </si>
  <si>
    <t>L�pcs�k(1)</t>
  </si>
  <si>
    <t>S1</t>
  </si>
  <si>
    <t>(113.9+52)/(2)=82.9</t>
  </si>
  <si>
    <t>(9+6)/(2)=7.5</t>
  </si>
  <si>
    <t>(237.8+64.9)/(2)=151.35</t>
  </si>
  <si>
    <t>(29+15)/(2)=22</t>
  </si>
  <si>
    <t>(157.9+251.8)/(2)=204.8</t>
  </si>
  <si>
    <t>(471.6+301.7)/(2)=386.65</t>
  </si>
  <si>
    <t>(13+9)/(2)=11</t>
  </si>
  <si>
    <t>(0+112.9)/(2)=56.45</t>
  </si>
  <si>
    <t>(48+22)/(2)=34.95</t>
  </si>
  <si>
    <t>(74.9+106.9)/(2)=90.9</t>
  </si>
  <si>
    <t>(0+0)/(2)=0</t>
  </si>
  <si>
    <t>(90.9+183.8)/(2)=137.35</t>
  </si>
  <si>
    <t>S2</t>
  </si>
  <si>
    <t>(178.8+0)/(2)=89.4</t>
  </si>
  <si>
    <t>(0+3)/(2)=1.5</t>
  </si>
  <si>
    <t>S3</t>
  </si>
  <si>
    <t>(157.9+235.8)/(2)=196.8</t>
  </si>
  <si>
    <t>S4</t>
  </si>
  <si>
    <t>(452.6+295.7)/(2)=374.15</t>
  </si>
  <si>
    <t>S5</t>
  </si>
  <si>
    <t>(57.9+0)/(2)=28.95</t>
  </si>
  <si>
    <t>(157.9+173.8)/(2)=165.85</t>
  </si>
  <si>
    <t>S6</t>
  </si>
  <si>
    <t>(29+0)/(2)=14.5</t>
  </si>
  <si>
    <t>S7</t>
  </si>
  <si>
    <t>S8</t>
  </si>
  <si>
    <t>(0+15)/(2)=7.5</t>
  </si>
  <si>
    <t>(157.9+112.9)/(2)=135.35</t>
  </si>
  <si>
    <t>(391.6+295.7)/(2)=343.65</t>
  </si>
  <si>
    <t>(66.9+106.9)/(2)=86.9</t>
  </si>
  <si>
    <t>S9</t>
  </si>
  <si>
    <t>S10</t>
  </si>
  <si>
    <t>(113.9+24)/(2)=68.95</t>
  </si>
  <si>
    <t>(2+0)/(2)=1</t>
  </si>
  <si>
    <t>S11</t>
  </si>
  <si>
    <t>(117.9+46)/(2)=81.9</t>
  </si>
  <si>
    <t>(0+30)/(2)=15</t>
  </si>
  <si>
    <t>(0+33)/(2)=16.5</t>
  </si>
  <si>
    <t>S12</t>
  </si>
  <si>
    <t>(286.7+190.8)/(2)=238.75</t>
  </si>
  <si>
    <t>S13</t>
  </si>
  <si>
    <t>(28+46)/(2)=36.95</t>
  </si>
  <si>
    <t>S14</t>
  </si>
  <si>
    <t>(14+0)/(2)=7</t>
  </si>
  <si>
    <t>S15</t>
  </si>
  <si>
    <t>(84.9+183.8)/(2)=134.35</t>
  </si>
  <si>
    <t>S16</t>
  </si>
  <si>
    <t>S17</t>
  </si>
  <si>
    <t>S18</t>
  </si>
  <si>
    <t>(84.9+182.8)/(2)=133.85</t>
  </si>
  <si>
    <t>S19</t>
  </si>
  <si>
    <t>(183.8+84.9)/(2)=134.35</t>
  </si>
  <si>
    <t>S20</t>
  </si>
  <si>
    <t>S21</t>
  </si>
  <si>
    <t>(7+0)/(2)=3.5</t>
  </si>
  <si>
    <t>S22</t>
  </si>
  <si>
    <t>S23</t>
  </si>
  <si>
    <t>S24</t>
  </si>
  <si>
    <t>S25</t>
  </si>
  <si>
    <t>S26</t>
  </si>
  <si>
    <t>S27</t>
  </si>
  <si>
    <t>L�pcs�k(2)</t>
  </si>
  <si>
    <t>COCO:STD</t>
  </si>
  <si>
    <t>Becsl�s</t>
  </si>
  <si>
    <t>T�ny+0</t>
  </si>
  <si>
    <t>Delta</t>
  </si>
  <si>
    <t>Delta/T�ny</t>
  </si>
  <si>
    <t>S1 �sszeg:</t>
  </si>
  <si>
    <t>S27 �sszeg:</t>
  </si>
  <si>
    <t>Becsl�s �sszeg:</t>
  </si>
  <si>
    <t>T�ny �sszeg:</t>
  </si>
  <si>
    <t>T�ny-becsl�s elt�r�s:</t>
  </si>
  <si>
    <t>T�ny n�gyzet�sszeg:</t>
  </si>
  <si>
    <t>Becsl�s n�gyzet�sszeg:</t>
  </si>
  <si>
    <t>N�gyzet�sszeg hiba:</t>
  </si>
  <si>
    <t>Open url</t>
  </si>
  <si>
    <r>
      <t>Maxim�lis mem�ria haszn�lat: </t>
    </r>
    <r>
      <rPr>
        <b/>
        <sz val="6"/>
        <color rgb="FF333333"/>
        <rFont val="Verdana"/>
        <family val="2"/>
        <charset val="238"/>
      </rPr>
      <t>1.4 Mb</t>
    </r>
  </si>
  <si>
    <r>
      <t>A futtat�s id�tartama: </t>
    </r>
    <r>
      <rPr>
        <b/>
        <sz val="6"/>
        <color rgb="FF333333"/>
        <rFont val="Verdana"/>
        <family val="2"/>
        <charset val="238"/>
      </rPr>
      <t>0.16 mp (0 p)</t>
    </r>
  </si>
  <si>
    <t>estimated GGEI</t>
  </si>
  <si>
    <t>difference</t>
  </si>
  <si>
    <t>amount of zeros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</si>
</sst>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409]mmmm\ d\,\ yyyy;@"/>
    <numFmt numFmtId="166" formatCode="#,##0.0"/>
    <numFmt numFmtId="167" formatCode=";;;"/>
  </numFmts>
  <fonts count="3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4"/>
      <name val="Times New Roman"/>
      <family val="1"/>
    </font>
    <font>
      <i/>
      <sz val="14"/>
      <name val="Times New Roman"/>
      <family val="1"/>
    </font>
    <font>
      <sz val="10"/>
      <name val="Times New Roman"/>
      <family val="1"/>
    </font>
    <font>
      <b/>
      <sz val="14"/>
      <name val="Times New Roman"/>
      <family val="1"/>
    </font>
    <font>
      <i/>
      <sz val="14"/>
      <color rgb="FF212121"/>
      <name val="Times New Roman"/>
      <family val="1"/>
    </font>
    <font>
      <sz val="14"/>
      <color theme="1"/>
      <name val="Times New Roman"/>
      <family val="1"/>
    </font>
    <font>
      <u/>
      <sz val="12"/>
      <color theme="10"/>
      <name val="Calibri"/>
      <family val="2"/>
      <scheme val="minor"/>
    </font>
    <font>
      <u/>
      <sz val="12"/>
      <color theme="11"/>
      <name val="Calibri"/>
      <family val="2"/>
      <scheme val="minor"/>
    </font>
    <font>
      <sz val="14"/>
      <color rgb="FF000000"/>
      <name val="Times New Roman"/>
      <family val="1"/>
    </font>
    <font>
      <sz val="14"/>
      <color rgb="FF008000"/>
      <name val="Times New Roman"/>
      <family val="1"/>
    </font>
    <font>
      <sz val="16"/>
      <name val="Times New Roman"/>
      <family val="1"/>
    </font>
    <font>
      <sz val="8"/>
      <name val="Calibri"/>
      <family val="2"/>
      <scheme val="minor"/>
    </font>
    <font>
      <sz val="14"/>
      <name val="Calibri"/>
      <family val="2"/>
      <scheme val="minor"/>
    </font>
    <font>
      <i/>
      <sz val="16"/>
      <name val="Times New Roman"/>
      <family val="1"/>
    </font>
    <font>
      <sz val="18"/>
      <name val="Times New Roman"/>
      <family val="1"/>
    </font>
    <font>
      <b/>
      <sz val="14"/>
      <color theme="3" tint="-0.499984740745262"/>
      <name val="Times New Roman"/>
      <family val="1"/>
    </font>
    <font>
      <sz val="10"/>
      <name val="Arial"/>
      <family val="2"/>
    </font>
    <font>
      <sz val="12"/>
      <color rgb="FFFF0000"/>
      <name val="Calibri"/>
      <family val="2"/>
      <scheme val="minor"/>
    </font>
    <font>
      <sz val="10"/>
      <color rgb="FFFF0000"/>
      <name val="Arial"/>
      <family val="2"/>
    </font>
    <font>
      <sz val="14"/>
      <color rgb="FF000000"/>
      <name val="Times New Roman"/>
      <family val="1"/>
      <charset val="238"/>
    </font>
    <font>
      <sz val="6"/>
      <color rgb="FF000000"/>
      <name val="Verdana"/>
      <family val="2"/>
      <charset val="238"/>
    </font>
    <font>
      <b/>
      <sz val="6"/>
      <color rgb="FF000000"/>
      <name val="Verdana"/>
      <family val="2"/>
      <charset val="238"/>
    </font>
    <font>
      <b/>
      <sz val="5"/>
      <color rgb="FFFFFFFF"/>
      <name val="Verdana"/>
      <family val="2"/>
      <charset val="238"/>
    </font>
    <font>
      <sz val="5"/>
      <color rgb="FF333333"/>
      <name val="Verdana"/>
      <family val="2"/>
      <charset val="238"/>
    </font>
    <font>
      <sz val="6"/>
      <color rgb="FF333333"/>
      <name val="Verdana"/>
      <family val="2"/>
      <charset val="238"/>
    </font>
    <font>
      <b/>
      <sz val="6"/>
      <color rgb="FF333333"/>
      <name val="Verdana"/>
      <family val="2"/>
      <charset val="23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333333"/>
        <bgColor indexed="64"/>
      </patternFill>
    </fill>
    <fill>
      <patternFill patternType="solid">
        <fgColor rgb="FFFFFFFF"/>
        <bgColor indexed="64"/>
      </patternFill>
    </fill>
  </fills>
  <borders count="8">
    <border>
      <left/>
      <right/>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14">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cellStyleXfs>
  <cellXfs count="65">
    <xf numFmtId="0" fontId="0" fillId="0" borderId="0" xfId="0"/>
    <xf numFmtId="0" fontId="4" fillId="0" borderId="0" xfId="0" applyFont="1" applyAlignment="1">
      <alignment horizontal="right"/>
    </xf>
    <xf numFmtId="0" fontId="5" fillId="0" borderId="0" xfId="0" applyFont="1"/>
    <xf numFmtId="0" fontId="7" fillId="0" borderId="0" xfId="0" applyFont="1" applyBorder="1" applyAlignment="1">
      <alignment vertical="center" wrapText="1"/>
    </xf>
    <xf numFmtId="0" fontId="0" fillId="0" borderId="0" xfId="0" applyAlignment="1"/>
    <xf numFmtId="0" fontId="8" fillId="0" borderId="2" xfId="0" applyFont="1" applyBorder="1"/>
    <xf numFmtId="0" fontId="8" fillId="0" borderId="0" xfId="0" applyFont="1"/>
    <xf numFmtId="2" fontId="6" fillId="0" borderId="5" xfId="0" applyNumberFormat="1" applyFont="1" applyFill="1" applyBorder="1" applyAlignment="1">
      <alignment horizontal="center" wrapText="1"/>
    </xf>
    <xf numFmtId="0" fontId="9" fillId="0" borderId="5" xfId="0" applyFont="1" applyBorder="1" applyAlignment="1">
      <alignment horizontal="center"/>
    </xf>
    <xf numFmtId="14" fontId="5" fillId="0" borderId="0" xfId="0" applyNumberFormat="1" applyFont="1" applyBorder="1" applyAlignment="1">
      <alignment horizontal="right"/>
    </xf>
    <xf numFmtId="0" fontId="5" fillId="0" borderId="0" xfId="0" applyFont="1" applyBorder="1" applyAlignment="1">
      <alignment horizontal="right"/>
    </xf>
    <xf numFmtId="0" fontId="5" fillId="0" borderId="0" xfId="0" applyFont="1" applyBorder="1" applyAlignment="1">
      <alignment horizontal="right" vertical="center"/>
    </xf>
    <xf numFmtId="0" fontId="5" fillId="0" borderId="0" xfId="0" applyFont="1" applyFill="1" applyBorder="1" applyAlignment="1">
      <alignment horizontal="right"/>
    </xf>
    <xf numFmtId="0" fontId="5" fillId="0" borderId="0" xfId="0" applyFont="1" applyBorder="1"/>
    <xf numFmtId="14" fontId="5" fillId="0" borderId="0" xfId="0" applyNumberFormat="1" applyFont="1" applyFill="1" applyAlignment="1">
      <alignment horizontal="right"/>
    </xf>
    <xf numFmtId="0" fontId="5" fillId="0" borderId="0" xfId="0" applyFont="1" applyAlignment="1">
      <alignment horizontal="right" vertical="center"/>
    </xf>
    <xf numFmtId="14" fontId="5" fillId="0" borderId="0" xfId="0" applyNumberFormat="1" applyFont="1" applyAlignment="1">
      <alignment horizontal="right"/>
    </xf>
    <xf numFmtId="0" fontId="5" fillId="0" borderId="0" xfId="0" applyFont="1" applyAlignment="1">
      <alignment horizontal="right"/>
    </xf>
    <xf numFmtId="0" fontId="10" fillId="0" borderId="5" xfId="0" applyFont="1" applyBorder="1" applyAlignment="1">
      <alignment horizontal="right"/>
    </xf>
    <xf numFmtId="0" fontId="5" fillId="0" borderId="5" xfId="0" applyFont="1" applyBorder="1"/>
    <xf numFmtId="0" fontId="13" fillId="0" borderId="5" xfId="0" applyFont="1" applyBorder="1" applyAlignment="1">
      <alignment horizontal="right"/>
    </xf>
    <xf numFmtId="164" fontId="14" fillId="0" borderId="5" xfId="0" applyNumberFormat="1" applyFont="1" applyBorder="1"/>
    <xf numFmtId="0" fontId="15" fillId="0" borderId="0" xfId="0" applyFont="1"/>
    <xf numFmtId="164" fontId="14" fillId="0" borderId="5" xfId="0" applyNumberFormat="1" applyFont="1" applyBorder="1" applyAlignment="1">
      <alignment horizontal="right"/>
    </xf>
    <xf numFmtId="0" fontId="5" fillId="0" borderId="0" xfId="0" applyFont="1" applyAlignment="1">
      <alignment vertical="top" wrapText="1"/>
    </xf>
    <xf numFmtId="165" fontId="18" fillId="0" borderId="0" xfId="0" applyNumberFormat="1" applyFont="1" applyAlignment="1">
      <alignment horizontal="left" vertical="center"/>
    </xf>
    <xf numFmtId="0" fontId="19" fillId="0" borderId="0" xfId="0" applyFont="1"/>
    <xf numFmtId="164" fontId="5" fillId="0" borderId="0" xfId="0" applyNumberFormat="1" applyFont="1"/>
    <xf numFmtId="0" fontId="0" fillId="0" borderId="5" xfId="0" applyBorder="1"/>
    <xf numFmtId="0" fontId="5" fillId="0" borderId="5" xfId="0" applyFont="1" applyBorder="1" applyAlignment="1">
      <alignment horizontal="right"/>
    </xf>
    <xf numFmtId="14" fontId="5" fillId="0" borderId="5" xfId="0" applyNumberFormat="1" applyFont="1" applyBorder="1" applyAlignment="1">
      <alignment horizontal="right"/>
    </xf>
    <xf numFmtId="0" fontId="5" fillId="0" borderId="5" xfId="0" applyFont="1" applyFill="1" applyBorder="1" applyAlignment="1">
      <alignment horizontal="right"/>
    </xf>
    <xf numFmtId="14" fontId="5" fillId="0" borderId="5" xfId="0" applyNumberFormat="1" applyFont="1" applyFill="1" applyBorder="1" applyAlignment="1">
      <alignment horizontal="right"/>
    </xf>
    <xf numFmtId="0" fontId="5" fillId="0" borderId="5" xfId="0" applyFont="1" applyBorder="1" applyAlignment="1">
      <alignment horizontal="right" vertical="center"/>
    </xf>
    <xf numFmtId="0" fontId="20" fillId="0" borderId="5" xfId="0" applyFont="1" applyBorder="1" applyAlignment="1">
      <alignment horizontal="right"/>
    </xf>
    <xf numFmtId="166" fontId="21" fillId="0" borderId="0" xfId="0" applyNumberFormat="1" applyFont="1" applyBorder="1"/>
    <xf numFmtId="4" fontId="21" fillId="0" borderId="0" xfId="0" applyNumberFormat="1" applyFont="1" applyBorder="1"/>
    <xf numFmtId="0" fontId="0" fillId="0" borderId="0" xfId="0" applyBorder="1"/>
    <xf numFmtId="0" fontId="0" fillId="0" borderId="0" xfId="0" applyAlignment="1">
      <alignment wrapText="1"/>
    </xf>
    <xf numFmtId="0" fontId="3" fillId="0" borderId="0" xfId="0" applyFont="1" applyAlignment="1">
      <alignment wrapText="1"/>
    </xf>
    <xf numFmtId="0" fontId="1" fillId="0" borderId="0" xfId="0" applyFont="1" applyAlignment="1">
      <alignment wrapText="1"/>
    </xf>
    <xf numFmtId="0" fontId="2" fillId="0" borderId="0" xfId="0" applyFont="1" applyAlignment="1">
      <alignment wrapText="1"/>
    </xf>
    <xf numFmtId="0" fontId="0" fillId="2" borderId="0" xfId="0" applyFill="1"/>
    <xf numFmtId="0" fontId="22" fillId="0" borderId="0" xfId="0" applyFont="1"/>
    <xf numFmtId="0" fontId="22" fillId="3" borderId="0" xfId="0" applyFont="1" applyFill="1"/>
    <xf numFmtId="167" fontId="22" fillId="3" borderId="0" xfId="0" applyNumberFormat="1" applyFont="1" applyFill="1"/>
    <xf numFmtId="167" fontId="22" fillId="3" borderId="0" xfId="0" applyNumberFormat="1" applyFont="1" applyFill="1" applyBorder="1"/>
    <xf numFmtId="167" fontId="23" fillId="3" borderId="0" xfId="0" applyNumberFormat="1" applyFont="1" applyFill="1" applyBorder="1"/>
    <xf numFmtId="0" fontId="24" fillId="0" borderId="0" xfId="0" applyFont="1" applyAlignment="1">
      <alignment vertical="center" wrapText="1"/>
    </xf>
    <xf numFmtId="0" fontId="0" fillId="0" borderId="0" xfId="0" applyAlignment="1">
      <alignment vertical="center" wrapText="1"/>
    </xf>
    <xf numFmtId="0" fontId="26" fillId="0" borderId="0" xfId="0" applyFont="1" applyAlignment="1">
      <alignment horizontal="right" vertical="center" wrapText="1"/>
    </xf>
    <xf numFmtId="0" fontId="25" fillId="0" borderId="0" xfId="0" applyFont="1" applyAlignment="1">
      <alignment vertical="center" wrapText="1"/>
    </xf>
    <xf numFmtId="0" fontId="27" fillId="4"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7" fillId="4" borderId="6" xfId="0" applyFont="1" applyFill="1" applyBorder="1" applyAlignment="1">
      <alignment horizontal="left" vertical="center" wrapText="1"/>
    </xf>
    <xf numFmtId="0" fontId="29" fillId="5" borderId="7" xfId="0" applyFont="1" applyFill="1" applyBorder="1" applyAlignment="1">
      <alignment horizontal="center" vertical="center" wrapText="1"/>
    </xf>
    <xf numFmtId="0" fontId="29" fillId="0" borderId="0" xfId="0" applyFont="1"/>
    <xf numFmtId="0" fontId="11" fillId="0" borderId="0" xfId="13"/>
    <xf numFmtId="0" fontId="0" fillId="2" borderId="0" xfId="0" applyFill="1" applyAlignment="1">
      <alignment wrapText="1"/>
    </xf>
    <xf numFmtId="0" fontId="5" fillId="0" borderId="1" xfId="0" applyFont="1" applyBorder="1" applyAlignment="1">
      <alignment vertical="center" wrapText="1"/>
    </xf>
    <xf numFmtId="0" fontId="17" fillId="0" borderId="1" xfId="0" applyFont="1" applyBorder="1" applyAlignment="1">
      <alignment wrapText="1"/>
    </xf>
    <xf numFmtId="0" fontId="5" fillId="0" borderId="3" xfId="0" applyFont="1" applyFill="1" applyBorder="1" applyAlignment="1">
      <alignment horizontal="center" wrapText="1"/>
    </xf>
    <xf numFmtId="0" fontId="0" fillId="0" borderId="4" xfId="0" applyBorder="1" applyAlignment="1">
      <alignment horizontal="center" wrapText="1"/>
    </xf>
    <xf numFmtId="2" fontId="0" fillId="0" borderId="0" xfId="0" applyNumberFormat="1" applyAlignment="1">
      <alignment horizontal="center"/>
    </xf>
    <xf numFmtId="0" fontId="0" fillId="0" borderId="0" xfId="0" applyAlignment="1">
      <alignment horizontal="center"/>
    </xf>
  </cellXfs>
  <cellStyles count="14">
    <cellStyle name="Hivatkozás" xfId="1" builtinId="8" hidden="1"/>
    <cellStyle name="Hivatkozás" xfId="3" builtinId="8" hidden="1"/>
    <cellStyle name="Hivatkozás" xfId="5" builtinId="8" hidden="1"/>
    <cellStyle name="Hivatkozás" xfId="7" builtinId="8" hidden="1"/>
    <cellStyle name="Hivatkozás" xfId="9" builtinId="8" hidden="1"/>
    <cellStyle name="Hivatkozás" xfId="11" builtinId="8" hidden="1"/>
    <cellStyle name="Hivatkozás" xfId="13" builtinId="8"/>
    <cellStyle name="Látott hivatkozás" xfId="2" builtinId="9" hidden="1"/>
    <cellStyle name="Látott hivatkozás" xfId="4" builtinId="9" hidden="1"/>
    <cellStyle name="Látott hivatkozás" xfId="6" builtinId="9" hidden="1"/>
    <cellStyle name="Látott hivatkozás" xfId="8" builtinId="9" hidden="1"/>
    <cellStyle name="Látott hivatkozás" xfId="10" builtinId="9" hidden="1"/>
    <cellStyle name="Látott hivatkozás" xfId="12" builtinId="9" hidden="1"/>
    <cellStyle name="Normá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25400</xdr:colOff>
      <xdr:row>1</xdr:row>
      <xdr:rowOff>93133</xdr:rowOff>
    </xdr:from>
    <xdr:to>
      <xdr:col>0</xdr:col>
      <xdr:colOff>4178300</xdr:colOff>
      <xdr:row>4</xdr:row>
      <xdr:rowOff>42333</xdr:rowOff>
    </xdr:to>
    <xdr:pic>
      <xdr:nvPicPr>
        <xdr:cNvPr id="2" name="officeArt objec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7723" b="17723"/>
        <a:stretch>
          <a:fillRect/>
        </a:stretch>
      </xdr:blipFill>
      <xdr:spPr bwMode="auto">
        <a:xfrm>
          <a:off x="25400" y="325966"/>
          <a:ext cx="4152900" cy="73236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2700">
              <a:solidFill>
                <a:srgbClr val="000000"/>
              </a:solidFill>
              <a:miter lim="4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584200</xdr:colOff>
      <xdr:row>3</xdr:row>
      <xdr:rowOff>0</xdr:rowOff>
    </xdr:to>
    <xdr:pic>
      <xdr:nvPicPr>
        <xdr:cNvPr id="2" name="Kép 1" descr="COCO">
          <a:extLst>
            <a:ext uri="{FF2B5EF4-FFF2-40B4-BE49-F238E27FC236}">
              <a16:creationId xmlns:a16="http://schemas.microsoft.com/office/drawing/2014/main" id="{EBA5F7D0-5947-4643-81AC-7E3DD6B9A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ttd" id="{E6563E3D-A185-437E-88EE-6AD291B98E29}" userId="Lttd"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19-06-19T07:49:26.99" personId="{E6563E3D-A185-437E-88EE-6AD291B98E29}" id="{F196AB3C-10D1-453B-9A0B-5D860E8C0050}">
    <text>direction = 0 = the MORE is the value of the given variable THE MORE SHOULD BE the value of GGEI or direction = 1 = the LESS is the value of the given variable THE MORE SHOULD BE the value of GGEI</text>
  </threadedComment>
  <threadedComment ref="B2" dT="2019-06-19T07:49:55.48" personId="{E6563E3D-A185-437E-88EE-6AD291B98E29}" id="{6D97969E-D3D0-4E06-B3ED-5F575D21B706}" parentId="{F196AB3C-10D1-453B-9A0B-5D860E8C0050}">
    <text>Please, define each direction code!</text>
  </threadedComment>
  <threadedComment ref="B3" dT="2019-06-19T07:50:29.08" personId="{E6563E3D-A185-437E-88EE-6AD291B98E29}" id="{05057C3B-1B66-422C-B3F7-4C58F8E9ABDD}">
    <text>Please, define the correct dimension for each attribute!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miau.my-x.hu/myx-free/coco/test/42141202019061910513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142"/>
  <sheetViews>
    <sheetView showGridLines="0" zoomScale="30" zoomScaleNormal="30" workbookViewId="0"/>
  </sheetViews>
  <sheetFormatPr defaultColWidth="10.83203125" defaultRowHeight="18" x14ac:dyDescent="0.4"/>
  <cols>
    <col min="1" max="1" width="56.5" style="1" customWidth="1"/>
    <col min="2" max="2" width="42.83203125" style="2" customWidth="1"/>
    <col min="3" max="3" width="47.08203125" style="2" customWidth="1"/>
    <col min="4" max="4" width="6.33203125" style="2" customWidth="1"/>
    <col min="5" max="5" width="80.83203125" style="2" customWidth="1"/>
    <col min="6" max="16384" width="10.83203125" style="2"/>
  </cols>
  <sheetData>
    <row r="3" spans="1:9" ht="23" x14ac:dyDescent="0.5">
      <c r="B3" s="26" t="s">
        <v>21</v>
      </c>
    </row>
    <row r="4" spans="1:9" ht="20.5" x14ac:dyDescent="0.45">
      <c r="B4" s="22" t="s">
        <v>22</v>
      </c>
    </row>
    <row r="5" spans="1:9" ht="20.5" x14ac:dyDescent="0.4">
      <c r="B5" s="25">
        <v>43361</v>
      </c>
    </row>
    <row r="8" spans="1:9" ht="273" customHeight="1" x14ac:dyDescent="0.45">
      <c r="A8" s="3"/>
      <c r="B8" s="59" t="s">
        <v>139</v>
      </c>
      <c r="C8" s="60"/>
      <c r="D8" s="4"/>
      <c r="E8" s="24" t="s">
        <v>138</v>
      </c>
      <c r="F8" s="4"/>
      <c r="G8" s="4"/>
      <c r="H8" s="4"/>
      <c r="I8" s="4"/>
    </row>
    <row r="9" spans="1:9" s="6" customFormat="1" ht="81" customHeight="1" x14ac:dyDescent="0.4">
      <c r="A9" s="5"/>
      <c r="B9" s="61" t="s">
        <v>20</v>
      </c>
      <c r="C9" s="62"/>
      <c r="D9"/>
      <c r="F9"/>
    </row>
    <row r="10" spans="1:9" x14ac:dyDescent="0.4">
      <c r="B10"/>
      <c r="C10"/>
      <c r="D10"/>
      <c r="E10"/>
      <c r="F10"/>
    </row>
    <row r="11" spans="1:9" x14ac:dyDescent="0.4">
      <c r="B11" s="7" t="s">
        <v>137</v>
      </c>
      <c r="C11" s="8" t="s">
        <v>26</v>
      </c>
      <c r="E11"/>
    </row>
    <row r="12" spans="1:9" x14ac:dyDescent="0.4">
      <c r="A12" s="17" t="s">
        <v>125</v>
      </c>
      <c r="B12" s="23">
        <v>0.76081699634810984</v>
      </c>
      <c r="C12" s="18" t="s">
        <v>23</v>
      </c>
      <c r="E12"/>
    </row>
    <row r="13" spans="1:9" x14ac:dyDescent="0.4">
      <c r="A13" s="17" t="s">
        <v>126</v>
      </c>
      <c r="B13" s="21">
        <v>0.75941371551395132</v>
      </c>
      <c r="C13" s="20" t="s">
        <v>24</v>
      </c>
      <c r="E13"/>
    </row>
    <row r="14" spans="1:9" x14ac:dyDescent="0.4">
      <c r="A14" s="9" t="s">
        <v>73</v>
      </c>
      <c r="B14" s="21">
        <v>0.71291064159435713</v>
      </c>
      <c r="C14" s="18" t="s">
        <v>23</v>
      </c>
      <c r="E14"/>
    </row>
    <row r="15" spans="1:9" x14ac:dyDescent="0.4">
      <c r="A15" s="16" t="s">
        <v>104</v>
      </c>
      <c r="B15" s="21">
        <v>0.7030594684545417</v>
      </c>
      <c r="C15" s="18" t="s">
        <v>23</v>
      </c>
    </row>
    <row r="16" spans="1:9" x14ac:dyDescent="0.4">
      <c r="A16" s="12" t="s">
        <v>65</v>
      </c>
      <c r="B16" s="21">
        <v>0.699706847553351</v>
      </c>
      <c r="C16" s="18" t="s">
        <v>23</v>
      </c>
      <c r="E16" s="4"/>
    </row>
    <row r="17" spans="1:3" x14ac:dyDescent="0.4">
      <c r="A17" s="9" t="s">
        <v>67</v>
      </c>
      <c r="B17" s="21">
        <v>0.68901693887204107</v>
      </c>
      <c r="C17" s="18" t="s">
        <v>23</v>
      </c>
    </row>
    <row r="18" spans="1:3" x14ac:dyDescent="0.4">
      <c r="A18" s="9" t="s">
        <v>56</v>
      </c>
      <c r="B18" s="21">
        <v>0.6800354819251444</v>
      </c>
      <c r="C18" s="18" t="s">
        <v>23</v>
      </c>
    </row>
    <row r="19" spans="1:3" x14ac:dyDescent="0.4">
      <c r="A19" s="17" t="s">
        <v>127</v>
      </c>
      <c r="B19" s="21">
        <v>0.66687869164894731</v>
      </c>
      <c r="C19" s="18" t="s">
        <v>24</v>
      </c>
    </row>
    <row r="20" spans="1:3" x14ac:dyDescent="0.4">
      <c r="A20" s="10" t="s">
        <v>32</v>
      </c>
      <c r="B20" s="21">
        <v>0.64794361383024202</v>
      </c>
      <c r="C20" s="20" t="s">
        <v>24</v>
      </c>
    </row>
    <row r="21" spans="1:3" x14ac:dyDescent="0.4">
      <c r="A21" s="9" t="s">
        <v>0</v>
      </c>
      <c r="B21" s="21">
        <v>0.640500376859507</v>
      </c>
      <c r="C21" s="18" t="s">
        <v>23</v>
      </c>
    </row>
    <row r="22" spans="1:3" x14ac:dyDescent="0.4">
      <c r="A22" s="17" t="s">
        <v>134</v>
      </c>
      <c r="B22" s="21">
        <v>0.62295319212719658</v>
      </c>
      <c r="C22" s="18" t="s">
        <v>23</v>
      </c>
    </row>
    <row r="23" spans="1:3" x14ac:dyDescent="0.4">
      <c r="A23" s="9" t="s">
        <v>49</v>
      </c>
      <c r="B23" s="21">
        <v>0.61875528822916781</v>
      </c>
      <c r="C23" s="20" t="s">
        <v>24</v>
      </c>
    </row>
    <row r="24" spans="1:3" x14ac:dyDescent="0.4">
      <c r="A24" s="17" t="s">
        <v>119</v>
      </c>
      <c r="B24" s="21">
        <v>0.61544113413123069</v>
      </c>
      <c r="C24" s="19">
        <v>2018</v>
      </c>
    </row>
    <row r="25" spans="1:3" x14ac:dyDescent="0.4">
      <c r="A25" s="9" t="s">
        <v>3</v>
      </c>
      <c r="B25" s="21">
        <v>0.61420636857157329</v>
      </c>
      <c r="C25" s="20" t="s">
        <v>24</v>
      </c>
    </row>
    <row r="26" spans="1:3" x14ac:dyDescent="0.4">
      <c r="A26" s="10" t="s">
        <v>76</v>
      </c>
      <c r="B26" s="21">
        <v>0.59928812953257216</v>
      </c>
      <c r="C26" s="20" t="s">
        <v>24</v>
      </c>
    </row>
    <row r="27" spans="1:3" x14ac:dyDescent="0.4">
      <c r="A27" s="9" t="s">
        <v>2</v>
      </c>
      <c r="B27" s="21">
        <v>0.59656008063733879</v>
      </c>
      <c r="C27" s="18" t="s">
        <v>23</v>
      </c>
    </row>
    <row r="28" spans="1:3" x14ac:dyDescent="0.4">
      <c r="A28" s="16" t="s">
        <v>100</v>
      </c>
      <c r="B28" s="21">
        <v>0.59374792462874426</v>
      </c>
      <c r="C28" s="18" t="s">
        <v>23</v>
      </c>
    </row>
    <row r="29" spans="1:3" x14ac:dyDescent="0.4">
      <c r="A29" s="16" t="s">
        <v>101</v>
      </c>
      <c r="B29" s="21">
        <v>0.59282661354440902</v>
      </c>
      <c r="C29" s="18" t="s">
        <v>23</v>
      </c>
    </row>
    <row r="30" spans="1:3" x14ac:dyDescent="0.4">
      <c r="A30" s="9" t="s">
        <v>79</v>
      </c>
      <c r="B30" s="21">
        <v>0.59274535925770722</v>
      </c>
      <c r="C30" s="18" t="s">
        <v>23</v>
      </c>
    </row>
    <row r="31" spans="1:3" x14ac:dyDescent="0.4">
      <c r="A31" s="14" t="s">
        <v>94</v>
      </c>
      <c r="B31" s="21">
        <v>0.59092150563067003</v>
      </c>
      <c r="C31" s="19">
        <v>2018</v>
      </c>
    </row>
    <row r="32" spans="1:3" x14ac:dyDescent="0.4">
      <c r="A32" s="9" t="s">
        <v>81</v>
      </c>
      <c r="B32" s="21">
        <v>0.58093439315333584</v>
      </c>
      <c r="C32" s="18" t="s">
        <v>24</v>
      </c>
    </row>
    <row r="33" spans="1:3" x14ac:dyDescent="0.4">
      <c r="A33" s="17" t="s">
        <v>12</v>
      </c>
      <c r="B33" s="21">
        <v>0.57839082169311995</v>
      </c>
      <c r="C33" s="20" t="s">
        <v>24</v>
      </c>
    </row>
    <row r="34" spans="1:3" x14ac:dyDescent="0.4">
      <c r="A34" s="17" t="s">
        <v>136</v>
      </c>
      <c r="B34" s="21">
        <v>0.57402581969409427</v>
      </c>
      <c r="C34" s="18" t="s">
        <v>24</v>
      </c>
    </row>
    <row r="35" spans="1:3" x14ac:dyDescent="0.4">
      <c r="A35" s="10" t="s">
        <v>36</v>
      </c>
      <c r="B35" s="21">
        <v>0.57371259524905116</v>
      </c>
      <c r="C35" s="20" t="s">
        <v>24</v>
      </c>
    </row>
    <row r="36" spans="1:3" x14ac:dyDescent="0.4">
      <c r="A36" s="9" t="s">
        <v>78</v>
      </c>
      <c r="B36" s="21">
        <v>0.56061675495292373</v>
      </c>
      <c r="C36" s="18" t="s">
        <v>23</v>
      </c>
    </row>
    <row r="37" spans="1:3" x14ac:dyDescent="0.4">
      <c r="A37" s="17" t="s">
        <v>123</v>
      </c>
      <c r="B37" s="21">
        <v>0.55911551847708274</v>
      </c>
      <c r="C37" s="18" t="s">
        <v>23</v>
      </c>
    </row>
    <row r="38" spans="1:3" x14ac:dyDescent="0.4">
      <c r="A38" s="17" t="s">
        <v>129</v>
      </c>
      <c r="B38" s="21">
        <v>0.55511081084867653</v>
      </c>
      <c r="C38" s="18" t="s">
        <v>24</v>
      </c>
    </row>
    <row r="39" spans="1:3" x14ac:dyDescent="0.4">
      <c r="A39" s="9" t="s">
        <v>48</v>
      </c>
      <c r="B39" s="21">
        <v>0.55312172693400985</v>
      </c>
      <c r="C39" s="18" t="s">
        <v>23</v>
      </c>
    </row>
    <row r="40" spans="1:3" x14ac:dyDescent="0.4">
      <c r="A40" s="16" t="s">
        <v>108</v>
      </c>
      <c r="B40" s="21">
        <v>0.55256344523772705</v>
      </c>
      <c r="C40" s="20" t="s">
        <v>24</v>
      </c>
    </row>
    <row r="41" spans="1:3" x14ac:dyDescent="0.4">
      <c r="A41" s="10" t="s">
        <v>68</v>
      </c>
      <c r="B41" s="21">
        <v>0.54853127685436287</v>
      </c>
      <c r="C41" s="18" t="s">
        <v>25</v>
      </c>
    </row>
    <row r="42" spans="1:3" x14ac:dyDescent="0.4">
      <c r="A42" s="17" t="s">
        <v>135</v>
      </c>
      <c r="B42" s="21">
        <v>0.5471280828084657</v>
      </c>
      <c r="C42" s="18" t="s">
        <v>23</v>
      </c>
    </row>
    <row r="43" spans="1:3" x14ac:dyDescent="0.4">
      <c r="A43" s="9" t="s">
        <v>72</v>
      </c>
      <c r="B43" s="21">
        <v>0.54186680221729988</v>
      </c>
      <c r="C43" s="18" t="s">
        <v>25</v>
      </c>
    </row>
    <row r="44" spans="1:3" x14ac:dyDescent="0.4">
      <c r="A44" s="9" t="s">
        <v>39</v>
      </c>
      <c r="B44" s="21">
        <v>0.5416979472660266</v>
      </c>
      <c r="C44" s="18" t="s">
        <v>23</v>
      </c>
    </row>
    <row r="45" spans="1:3" x14ac:dyDescent="0.4">
      <c r="A45" s="17" t="s">
        <v>124</v>
      </c>
      <c r="B45" s="21">
        <v>0.54110612099851962</v>
      </c>
      <c r="C45" s="18" t="s">
        <v>23</v>
      </c>
    </row>
    <row r="46" spans="1:3" x14ac:dyDescent="0.4">
      <c r="A46" s="16" t="s">
        <v>111</v>
      </c>
      <c r="B46" s="21">
        <v>0.54052723831737037</v>
      </c>
      <c r="C46" s="20" t="s">
        <v>24</v>
      </c>
    </row>
    <row r="47" spans="1:3" x14ac:dyDescent="0.4">
      <c r="A47" s="9" t="s">
        <v>74</v>
      </c>
      <c r="B47" s="21">
        <v>0.5398057333115337</v>
      </c>
      <c r="C47" s="18" t="s">
        <v>23</v>
      </c>
    </row>
    <row r="48" spans="1:3" x14ac:dyDescent="0.4">
      <c r="A48" s="9" t="s">
        <v>47</v>
      </c>
      <c r="B48" s="21">
        <v>0.53946104662378858</v>
      </c>
      <c r="C48" s="20" t="s">
        <v>24</v>
      </c>
    </row>
    <row r="49" spans="1:3" x14ac:dyDescent="0.4">
      <c r="A49" s="9" t="s">
        <v>27</v>
      </c>
      <c r="B49" s="21">
        <v>0.53662058982735283</v>
      </c>
      <c r="C49" s="18">
        <v>2018</v>
      </c>
    </row>
    <row r="50" spans="1:3" x14ac:dyDescent="0.4">
      <c r="A50" s="10" t="s">
        <v>28</v>
      </c>
      <c r="B50" s="21">
        <v>0.53461256725023565</v>
      </c>
      <c r="C50" s="18">
        <v>2018</v>
      </c>
    </row>
    <row r="51" spans="1:3" x14ac:dyDescent="0.4">
      <c r="A51" s="9" t="s">
        <v>64</v>
      </c>
      <c r="B51" s="21">
        <v>0.52937942733194321</v>
      </c>
      <c r="C51" s="18" t="s">
        <v>24</v>
      </c>
    </row>
    <row r="52" spans="1:3" x14ac:dyDescent="0.4">
      <c r="A52" s="10" t="s">
        <v>92</v>
      </c>
      <c r="B52" s="21">
        <v>0.52626631860037021</v>
      </c>
      <c r="C52" s="18" t="s">
        <v>23</v>
      </c>
    </row>
    <row r="53" spans="1:3" x14ac:dyDescent="0.4">
      <c r="A53" s="9" t="s">
        <v>44</v>
      </c>
      <c r="B53" s="21">
        <v>0.52548958437943183</v>
      </c>
      <c r="C53" s="18">
        <v>2018</v>
      </c>
    </row>
    <row r="54" spans="1:3" x14ac:dyDescent="0.4">
      <c r="A54" s="9" t="s">
        <v>14</v>
      </c>
      <c r="B54" s="21">
        <v>0.52307258805883305</v>
      </c>
      <c r="C54" s="20" t="s">
        <v>25</v>
      </c>
    </row>
    <row r="55" spans="1:3" x14ac:dyDescent="0.4">
      <c r="A55" s="10" t="s">
        <v>66</v>
      </c>
      <c r="B55" s="21">
        <v>0.51828421276381054</v>
      </c>
      <c r="C55" s="18">
        <v>2018</v>
      </c>
    </row>
    <row r="56" spans="1:3" x14ac:dyDescent="0.4">
      <c r="A56" s="9" t="s">
        <v>89</v>
      </c>
      <c r="B56" s="21">
        <v>0.51634209537754128</v>
      </c>
      <c r="C56" s="20" t="s">
        <v>25</v>
      </c>
    </row>
    <row r="57" spans="1:3" x14ac:dyDescent="0.4">
      <c r="A57" s="9" t="s">
        <v>91</v>
      </c>
      <c r="B57" s="21">
        <v>0.51623596054225462</v>
      </c>
      <c r="C57" s="18" t="s">
        <v>24</v>
      </c>
    </row>
    <row r="58" spans="1:3" x14ac:dyDescent="0.4">
      <c r="A58" s="9" t="s">
        <v>85</v>
      </c>
      <c r="B58" s="21">
        <v>0.5158833368454887</v>
      </c>
      <c r="C58" s="18" t="s">
        <v>25</v>
      </c>
    </row>
    <row r="59" spans="1:3" x14ac:dyDescent="0.4">
      <c r="A59" s="16" t="s">
        <v>97</v>
      </c>
      <c r="B59" s="21">
        <v>0.51283796571879336</v>
      </c>
      <c r="C59" s="18" t="s">
        <v>24</v>
      </c>
    </row>
    <row r="60" spans="1:3" x14ac:dyDescent="0.4">
      <c r="A60" s="9" t="s">
        <v>77</v>
      </c>
      <c r="B60" s="21">
        <v>0.51198817399385732</v>
      </c>
      <c r="C60" s="18" t="s">
        <v>23</v>
      </c>
    </row>
    <row r="61" spans="1:3" x14ac:dyDescent="0.4">
      <c r="A61" s="17" t="s">
        <v>10</v>
      </c>
      <c r="B61" s="21">
        <v>0.50917908786457089</v>
      </c>
      <c r="C61" s="18" t="s">
        <v>24</v>
      </c>
    </row>
    <row r="62" spans="1:3" x14ac:dyDescent="0.4">
      <c r="A62" s="16" t="s">
        <v>109</v>
      </c>
      <c r="B62" s="21">
        <v>0.50782144043007171</v>
      </c>
      <c r="C62" s="18" t="s">
        <v>24</v>
      </c>
    </row>
    <row r="63" spans="1:3" x14ac:dyDescent="0.4">
      <c r="A63" s="17" t="s">
        <v>121</v>
      </c>
      <c r="B63" s="21">
        <v>0.5058364844156007</v>
      </c>
      <c r="C63" s="20" t="s">
        <v>25</v>
      </c>
    </row>
    <row r="64" spans="1:3" x14ac:dyDescent="0.4">
      <c r="A64" s="16" t="s">
        <v>103</v>
      </c>
      <c r="B64" s="21">
        <v>0.50563589034399592</v>
      </c>
      <c r="C64" s="20" t="s">
        <v>25</v>
      </c>
    </row>
    <row r="65" spans="1:3" x14ac:dyDescent="0.4">
      <c r="A65" s="9" t="s">
        <v>42</v>
      </c>
      <c r="B65" s="21">
        <v>0.50224470292231682</v>
      </c>
      <c r="C65" s="18" t="s">
        <v>24</v>
      </c>
    </row>
    <row r="66" spans="1:3" x14ac:dyDescent="0.4">
      <c r="A66" s="9" t="s">
        <v>87</v>
      </c>
      <c r="B66" s="21">
        <v>0.49901120327763282</v>
      </c>
      <c r="C66" s="18" t="s">
        <v>24</v>
      </c>
    </row>
    <row r="67" spans="1:3" x14ac:dyDescent="0.4">
      <c r="A67" s="9" t="s">
        <v>52</v>
      </c>
      <c r="B67" s="21">
        <v>0.4912106299398562</v>
      </c>
      <c r="C67" s="18" t="s">
        <v>25</v>
      </c>
    </row>
    <row r="68" spans="1:3" x14ac:dyDescent="0.4">
      <c r="A68" s="17" t="s">
        <v>128</v>
      </c>
      <c r="B68" s="21">
        <v>0.49078367798524491</v>
      </c>
      <c r="C68" s="18" t="s">
        <v>24</v>
      </c>
    </row>
    <row r="69" spans="1:3" x14ac:dyDescent="0.4">
      <c r="A69" s="16" t="s">
        <v>107</v>
      </c>
      <c r="B69" s="21">
        <v>0.4903103291646122</v>
      </c>
      <c r="C69" s="20" t="s">
        <v>24</v>
      </c>
    </row>
    <row r="70" spans="1:3" x14ac:dyDescent="0.4">
      <c r="A70" s="17" t="s">
        <v>133</v>
      </c>
      <c r="B70" s="21">
        <v>0.48893189952446303</v>
      </c>
      <c r="C70" s="18" t="s">
        <v>23</v>
      </c>
    </row>
    <row r="71" spans="1:3" x14ac:dyDescent="0.4">
      <c r="A71" s="17" t="s">
        <v>132</v>
      </c>
      <c r="B71" s="21">
        <v>0.48701687941404814</v>
      </c>
      <c r="C71" s="18" t="s">
        <v>23</v>
      </c>
    </row>
    <row r="72" spans="1:3" x14ac:dyDescent="0.4">
      <c r="A72" s="16" t="s">
        <v>99</v>
      </c>
      <c r="B72" s="21">
        <v>0.48347196226670819</v>
      </c>
      <c r="C72" s="19">
        <v>2018</v>
      </c>
    </row>
    <row r="73" spans="1:3" x14ac:dyDescent="0.4">
      <c r="A73" s="17" t="s">
        <v>13</v>
      </c>
      <c r="B73" s="21">
        <v>0.48270947839567274</v>
      </c>
      <c r="C73" s="18" t="s">
        <v>24</v>
      </c>
    </row>
    <row r="74" spans="1:3" x14ac:dyDescent="0.4">
      <c r="A74" s="9" t="s">
        <v>6</v>
      </c>
      <c r="B74" s="21">
        <v>0.48128975779878175</v>
      </c>
      <c r="C74" s="18">
        <v>2018</v>
      </c>
    </row>
    <row r="75" spans="1:3" x14ac:dyDescent="0.4">
      <c r="A75" s="10" t="s">
        <v>4</v>
      </c>
      <c r="B75" s="21">
        <v>0.48088223533984448</v>
      </c>
      <c r="C75" s="18">
        <v>2018</v>
      </c>
    </row>
    <row r="76" spans="1:3" x14ac:dyDescent="0.4">
      <c r="A76" s="16" t="s">
        <v>112</v>
      </c>
      <c r="B76" s="21">
        <v>0.47985809026889903</v>
      </c>
      <c r="C76" s="20" t="s">
        <v>25</v>
      </c>
    </row>
    <row r="77" spans="1:3" x14ac:dyDescent="0.4">
      <c r="A77" s="10" t="s">
        <v>60</v>
      </c>
      <c r="B77" s="21">
        <v>0.47939243086028027</v>
      </c>
      <c r="C77" s="18">
        <v>2018</v>
      </c>
    </row>
    <row r="78" spans="1:3" x14ac:dyDescent="0.4">
      <c r="A78" s="9" t="s">
        <v>61</v>
      </c>
      <c r="B78" s="21">
        <v>0.47921381831252041</v>
      </c>
      <c r="C78" s="18">
        <v>2018</v>
      </c>
    </row>
    <row r="79" spans="1:3" x14ac:dyDescent="0.4">
      <c r="A79" s="9" t="s">
        <v>7</v>
      </c>
      <c r="B79" s="21">
        <v>0.47752575265138419</v>
      </c>
      <c r="C79" s="18">
        <v>2018</v>
      </c>
    </row>
    <row r="80" spans="1:3" s="13" customFormat="1" x14ac:dyDescent="0.4">
      <c r="A80" s="9" t="s">
        <v>54</v>
      </c>
      <c r="B80" s="21">
        <v>0.4772547127711283</v>
      </c>
      <c r="C80" s="20" t="s">
        <v>24</v>
      </c>
    </row>
    <row r="81" spans="1:3" x14ac:dyDescent="0.4">
      <c r="A81" s="10" t="s">
        <v>69</v>
      </c>
      <c r="B81" s="21">
        <v>0.4746418368229503</v>
      </c>
      <c r="C81" s="18">
        <v>2018</v>
      </c>
    </row>
    <row r="82" spans="1:3" x14ac:dyDescent="0.4">
      <c r="A82" s="17" t="s">
        <v>11</v>
      </c>
      <c r="B82" s="21">
        <v>0.47230690917440005</v>
      </c>
      <c r="C82" s="19">
        <v>2018</v>
      </c>
    </row>
    <row r="83" spans="1:3" x14ac:dyDescent="0.4">
      <c r="A83" s="16" t="s">
        <v>9</v>
      </c>
      <c r="B83" s="21">
        <v>0.47147221133492134</v>
      </c>
      <c r="C83" s="18" t="s">
        <v>24</v>
      </c>
    </row>
    <row r="84" spans="1:3" x14ac:dyDescent="0.4">
      <c r="A84" s="9" t="s">
        <v>43</v>
      </c>
      <c r="B84" s="21">
        <v>0.47084434884579068</v>
      </c>
      <c r="C84" s="18">
        <v>2018</v>
      </c>
    </row>
    <row r="85" spans="1:3" x14ac:dyDescent="0.4">
      <c r="A85" s="10" t="s">
        <v>1</v>
      </c>
      <c r="B85" s="21">
        <v>0.46762374695017517</v>
      </c>
      <c r="C85" s="18" t="s">
        <v>24</v>
      </c>
    </row>
    <row r="86" spans="1:3" x14ac:dyDescent="0.4">
      <c r="A86" s="9" t="s">
        <v>88</v>
      </c>
      <c r="B86" s="21">
        <v>0.46696687144726245</v>
      </c>
      <c r="C86" s="18">
        <v>2018</v>
      </c>
    </row>
    <row r="87" spans="1:3" x14ac:dyDescent="0.4">
      <c r="A87" s="10" t="s">
        <v>58</v>
      </c>
      <c r="B87" s="21">
        <v>0.46673751231712463</v>
      </c>
      <c r="C87" s="18">
        <v>2018</v>
      </c>
    </row>
    <row r="88" spans="1:3" x14ac:dyDescent="0.4">
      <c r="A88" s="10" t="s">
        <v>63</v>
      </c>
      <c r="B88" s="21">
        <v>0.46622117434805654</v>
      </c>
      <c r="C88" s="18" t="s">
        <v>25</v>
      </c>
    </row>
    <row r="89" spans="1:3" x14ac:dyDescent="0.4">
      <c r="A89" s="9" t="s">
        <v>83</v>
      </c>
      <c r="B89" s="21">
        <v>0.46316942837757802</v>
      </c>
      <c r="C89" s="18" t="s">
        <v>25</v>
      </c>
    </row>
    <row r="90" spans="1:3" x14ac:dyDescent="0.4">
      <c r="A90" s="10" t="s">
        <v>5</v>
      </c>
      <c r="B90" s="21">
        <v>0.46032065236720054</v>
      </c>
      <c r="C90" s="18" t="s">
        <v>24</v>
      </c>
    </row>
    <row r="91" spans="1:3" x14ac:dyDescent="0.4">
      <c r="A91" s="10" t="s">
        <v>55</v>
      </c>
      <c r="B91" s="21">
        <v>0.46022527828141563</v>
      </c>
      <c r="C91" s="18">
        <v>2018</v>
      </c>
    </row>
    <row r="92" spans="1:3" x14ac:dyDescent="0.4">
      <c r="A92" s="17" t="s">
        <v>18</v>
      </c>
      <c r="B92" s="21">
        <v>0.45825584861622437</v>
      </c>
      <c r="C92" s="19">
        <v>2018</v>
      </c>
    </row>
    <row r="93" spans="1:3" x14ac:dyDescent="0.4">
      <c r="A93" s="9" t="s">
        <v>80</v>
      </c>
      <c r="B93" s="21">
        <v>0.45698863615115159</v>
      </c>
      <c r="C93" s="18" t="s">
        <v>25</v>
      </c>
    </row>
    <row r="94" spans="1:3" x14ac:dyDescent="0.4">
      <c r="A94" s="9" t="s">
        <v>75</v>
      </c>
      <c r="B94" s="21">
        <v>0.45274698775401906</v>
      </c>
      <c r="C94" s="18" t="s">
        <v>24</v>
      </c>
    </row>
    <row r="95" spans="1:3" x14ac:dyDescent="0.4">
      <c r="A95" s="17" t="s">
        <v>120</v>
      </c>
      <c r="B95" s="21">
        <v>0.45267868852878679</v>
      </c>
      <c r="C95" s="20" t="s">
        <v>24</v>
      </c>
    </row>
    <row r="96" spans="1:3" x14ac:dyDescent="0.4">
      <c r="A96" s="16" t="s">
        <v>98</v>
      </c>
      <c r="B96" s="21">
        <v>0.45151855777223276</v>
      </c>
      <c r="C96" s="19">
        <v>2018</v>
      </c>
    </row>
    <row r="97" spans="1:3" x14ac:dyDescent="0.4">
      <c r="A97" s="10" t="s">
        <v>53</v>
      </c>
      <c r="B97" s="21">
        <v>0.4511110264801399</v>
      </c>
      <c r="C97" s="18" t="s">
        <v>25</v>
      </c>
    </row>
    <row r="98" spans="1:3" x14ac:dyDescent="0.4">
      <c r="A98" s="9" t="s">
        <v>51</v>
      </c>
      <c r="B98" s="21">
        <v>0.44893274293763091</v>
      </c>
      <c r="C98" s="18">
        <v>2018</v>
      </c>
    </row>
    <row r="99" spans="1:3" x14ac:dyDescent="0.4">
      <c r="A99" s="10" t="s">
        <v>82</v>
      </c>
      <c r="B99" s="21">
        <v>0.44811712843622087</v>
      </c>
      <c r="C99" s="18" t="s">
        <v>25</v>
      </c>
    </row>
    <row r="100" spans="1:3" s="13" customFormat="1" x14ac:dyDescent="0.4">
      <c r="A100" s="10" t="s">
        <v>30</v>
      </c>
      <c r="B100" s="21">
        <v>0.44795183741575867</v>
      </c>
      <c r="C100" s="18">
        <v>2018</v>
      </c>
    </row>
    <row r="101" spans="1:3" x14ac:dyDescent="0.4">
      <c r="A101" s="17" t="s">
        <v>116</v>
      </c>
      <c r="B101" s="21">
        <v>0.44507997125804977</v>
      </c>
      <c r="C101" s="20" t="s">
        <v>25</v>
      </c>
    </row>
    <row r="102" spans="1:3" s="13" customFormat="1" x14ac:dyDescent="0.4">
      <c r="A102" s="17" t="s">
        <v>122</v>
      </c>
      <c r="B102" s="21">
        <v>0.4376134725746233</v>
      </c>
      <c r="C102" s="18" t="s">
        <v>23</v>
      </c>
    </row>
    <row r="103" spans="1:3" x14ac:dyDescent="0.4">
      <c r="A103" s="10" t="s">
        <v>33</v>
      </c>
      <c r="B103" s="21">
        <v>0.43658887129902446</v>
      </c>
      <c r="C103" s="18" t="s">
        <v>25</v>
      </c>
    </row>
    <row r="104" spans="1:3" x14ac:dyDescent="0.4">
      <c r="A104" s="9" t="s">
        <v>45</v>
      </c>
      <c r="B104" s="21">
        <v>0.43594216262866864</v>
      </c>
      <c r="C104" s="18">
        <v>2018</v>
      </c>
    </row>
    <row r="105" spans="1:3" x14ac:dyDescent="0.4">
      <c r="A105" s="9" t="s">
        <v>59</v>
      </c>
      <c r="B105" s="21">
        <v>0.43535606575817465</v>
      </c>
      <c r="C105" s="18">
        <v>2018</v>
      </c>
    </row>
    <row r="106" spans="1:3" x14ac:dyDescent="0.4">
      <c r="A106" s="17" t="s">
        <v>117</v>
      </c>
      <c r="B106" s="21">
        <v>0.4346321599973032</v>
      </c>
      <c r="C106" s="18" t="s">
        <v>24</v>
      </c>
    </row>
    <row r="107" spans="1:3" x14ac:dyDescent="0.4">
      <c r="A107" s="11" t="s">
        <v>29</v>
      </c>
      <c r="B107" s="21">
        <v>0.43408308975929233</v>
      </c>
      <c r="C107" s="18" t="s">
        <v>23</v>
      </c>
    </row>
    <row r="108" spans="1:3" x14ac:dyDescent="0.4">
      <c r="A108" s="9" t="s">
        <v>86</v>
      </c>
      <c r="B108" s="21">
        <v>0.43219782222109587</v>
      </c>
      <c r="C108" s="18">
        <v>2018</v>
      </c>
    </row>
    <row r="109" spans="1:3" x14ac:dyDescent="0.4">
      <c r="A109" s="16" t="s">
        <v>15</v>
      </c>
      <c r="B109" s="21">
        <v>0.43038845595290831</v>
      </c>
      <c r="C109" s="18" t="s">
        <v>24</v>
      </c>
    </row>
    <row r="110" spans="1:3" x14ac:dyDescent="0.4">
      <c r="A110" s="9" t="s">
        <v>57</v>
      </c>
      <c r="B110" s="21">
        <v>0.42994083515057069</v>
      </c>
      <c r="C110" s="18">
        <v>2018</v>
      </c>
    </row>
    <row r="111" spans="1:3" x14ac:dyDescent="0.4">
      <c r="A111" s="10" t="s">
        <v>31</v>
      </c>
      <c r="B111" s="21">
        <v>0.42591768696817195</v>
      </c>
      <c r="C111" s="18" t="s">
        <v>23</v>
      </c>
    </row>
    <row r="112" spans="1:3" x14ac:dyDescent="0.4">
      <c r="A112" s="9" t="s">
        <v>8</v>
      </c>
      <c r="B112" s="21">
        <v>0.4226204020668885</v>
      </c>
      <c r="C112" s="18">
        <v>2018</v>
      </c>
    </row>
    <row r="113" spans="1:3" x14ac:dyDescent="0.4">
      <c r="A113" s="16" t="s">
        <v>96</v>
      </c>
      <c r="B113" s="21">
        <v>0.42053779793161383</v>
      </c>
      <c r="C113" s="19">
        <v>2018</v>
      </c>
    </row>
    <row r="114" spans="1:3" x14ac:dyDescent="0.4">
      <c r="A114" s="10" t="s">
        <v>62</v>
      </c>
      <c r="B114" s="21">
        <v>0.4145548413589577</v>
      </c>
      <c r="C114" s="18">
        <v>2018</v>
      </c>
    </row>
    <row r="115" spans="1:3" x14ac:dyDescent="0.4">
      <c r="A115" s="17" t="s">
        <v>131</v>
      </c>
      <c r="B115" s="21">
        <v>0.41410731160753489</v>
      </c>
      <c r="C115" s="19">
        <v>2018</v>
      </c>
    </row>
    <row r="116" spans="1:3" x14ac:dyDescent="0.4">
      <c r="A116" s="17" t="s">
        <v>113</v>
      </c>
      <c r="B116" s="21">
        <v>0.41153638899260764</v>
      </c>
      <c r="C116" s="20" t="s">
        <v>25</v>
      </c>
    </row>
    <row r="117" spans="1:3" x14ac:dyDescent="0.4">
      <c r="A117" s="16" t="s">
        <v>110</v>
      </c>
      <c r="B117" s="21">
        <v>0.41011100068308137</v>
      </c>
      <c r="C117" s="20" t="s">
        <v>24</v>
      </c>
    </row>
    <row r="118" spans="1:3" x14ac:dyDescent="0.4">
      <c r="A118" s="10" t="s">
        <v>40</v>
      </c>
      <c r="B118" s="21">
        <v>0.40269706831655605</v>
      </c>
      <c r="C118" s="18" t="s">
        <v>25</v>
      </c>
    </row>
    <row r="119" spans="1:3" x14ac:dyDescent="0.4">
      <c r="A119" s="17" t="s">
        <v>114</v>
      </c>
      <c r="B119" s="21">
        <v>0.40189924005341243</v>
      </c>
      <c r="C119" s="19">
        <v>2018</v>
      </c>
    </row>
    <row r="120" spans="1:3" x14ac:dyDescent="0.4">
      <c r="A120" s="9" t="s">
        <v>46</v>
      </c>
      <c r="B120" s="21">
        <v>0.39809872683425429</v>
      </c>
      <c r="C120" s="18">
        <v>2018</v>
      </c>
    </row>
    <row r="121" spans="1:3" x14ac:dyDescent="0.4">
      <c r="A121" s="9" t="s">
        <v>84</v>
      </c>
      <c r="B121" s="21">
        <v>0.3969714363201019</v>
      </c>
      <c r="C121" s="18">
        <v>2018</v>
      </c>
    </row>
    <row r="122" spans="1:3" x14ac:dyDescent="0.4">
      <c r="A122" s="16" t="s">
        <v>105</v>
      </c>
      <c r="B122" s="21">
        <v>0.39696202381361784</v>
      </c>
      <c r="C122" s="20" t="s">
        <v>25</v>
      </c>
    </row>
    <row r="123" spans="1:3" x14ac:dyDescent="0.4">
      <c r="A123" s="16" t="s">
        <v>102</v>
      </c>
      <c r="B123" s="21">
        <v>0.39573117649748663</v>
      </c>
      <c r="C123" s="19">
        <v>2018</v>
      </c>
    </row>
    <row r="124" spans="1:3" x14ac:dyDescent="0.4">
      <c r="A124" s="10" t="s">
        <v>35</v>
      </c>
      <c r="B124" s="21">
        <v>0.39405868954728129</v>
      </c>
      <c r="C124" s="18" t="s">
        <v>25</v>
      </c>
    </row>
    <row r="125" spans="1:3" x14ac:dyDescent="0.4">
      <c r="A125" s="16" t="s">
        <v>106</v>
      </c>
      <c r="B125" s="21">
        <v>0.39348653097949426</v>
      </c>
      <c r="C125" s="19">
        <v>2018</v>
      </c>
    </row>
    <row r="126" spans="1:3" x14ac:dyDescent="0.4">
      <c r="A126" s="17" t="s">
        <v>118</v>
      </c>
      <c r="B126" s="21">
        <v>0.39274867530332247</v>
      </c>
      <c r="C126" s="19">
        <v>2018</v>
      </c>
    </row>
    <row r="127" spans="1:3" x14ac:dyDescent="0.4">
      <c r="A127" s="17" t="s">
        <v>115</v>
      </c>
      <c r="B127" s="21">
        <v>0.39117587837446444</v>
      </c>
      <c r="C127" s="19">
        <v>2018</v>
      </c>
    </row>
    <row r="128" spans="1:3" x14ac:dyDescent="0.4">
      <c r="A128" s="9" t="s">
        <v>50</v>
      </c>
      <c r="B128" s="21">
        <v>0.39116634873831413</v>
      </c>
      <c r="C128" s="18">
        <v>2018</v>
      </c>
    </row>
    <row r="129" spans="1:3" x14ac:dyDescent="0.4">
      <c r="A129" s="9" t="s">
        <v>93</v>
      </c>
      <c r="B129" s="21">
        <v>0.3879818151848583</v>
      </c>
      <c r="C129" s="18">
        <v>2018</v>
      </c>
    </row>
    <row r="130" spans="1:3" x14ac:dyDescent="0.4">
      <c r="A130" s="10" t="s">
        <v>41</v>
      </c>
      <c r="B130" s="21">
        <v>0.38789074652166228</v>
      </c>
      <c r="C130" s="18">
        <v>2018</v>
      </c>
    </row>
    <row r="131" spans="1:3" x14ac:dyDescent="0.4">
      <c r="A131" s="15" t="s">
        <v>95</v>
      </c>
      <c r="B131" s="21">
        <v>0.38336618491350993</v>
      </c>
      <c r="C131" s="18" t="s">
        <v>24</v>
      </c>
    </row>
    <row r="132" spans="1:3" x14ac:dyDescent="0.4">
      <c r="A132" s="17" t="s">
        <v>17</v>
      </c>
      <c r="B132" s="21">
        <v>0.38126336215865864</v>
      </c>
      <c r="C132" s="19">
        <v>2018</v>
      </c>
    </row>
    <row r="133" spans="1:3" x14ac:dyDescent="0.4">
      <c r="A133" s="17" t="s">
        <v>16</v>
      </c>
      <c r="B133" s="21">
        <v>0.38023524209628035</v>
      </c>
      <c r="C133" s="19">
        <v>2018</v>
      </c>
    </row>
    <row r="134" spans="1:3" x14ac:dyDescent="0.4">
      <c r="A134" s="10" t="s">
        <v>90</v>
      </c>
      <c r="B134" s="21">
        <v>0.37895340792033427</v>
      </c>
      <c r="C134" s="18">
        <v>2018</v>
      </c>
    </row>
    <row r="135" spans="1:3" x14ac:dyDescent="0.4">
      <c r="A135" s="17" t="s">
        <v>130</v>
      </c>
      <c r="B135" s="21">
        <v>0.37779135989420443</v>
      </c>
      <c r="C135" s="19">
        <v>2018</v>
      </c>
    </row>
    <row r="136" spans="1:3" x14ac:dyDescent="0.4">
      <c r="A136" s="9" t="s">
        <v>19</v>
      </c>
      <c r="B136" s="21">
        <v>0.37643793776919132</v>
      </c>
      <c r="C136" s="18">
        <v>2018</v>
      </c>
    </row>
    <row r="137" spans="1:3" x14ac:dyDescent="0.4">
      <c r="A137" s="9" t="s">
        <v>70</v>
      </c>
      <c r="B137" s="21">
        <v>0.35099512832254376</v>
      </c>
      <c r="C137" s="18">
        <v>2018</v>
      </c>
    </row>
    <row r="138" spans="1:3" x14ac:dyDescent="0.4">
      <c r="A138" s="10" t="s">
        <v>38</v>
      </c>
      <c r="B138" s="21">
        <v>0.34410615856875493</v>
      </c>
      <c r="C138" s="18">
        <v>2018</v>
      </c>
    </row>
    <row r="139" spans="1:3" x14ac:dyDescent="0.4">
      <c r="A139" s="9" t="s">
        <v>37</v>
      </c>
      <c r="B139" s="21">
        <v>0.34336185676643294</v>
      </c>
      <c r="C139" s="18">
        <v>2018</v>
      </c>
    </row>
    <row r="140" spans="1:3" x14ac:dyDescent="0.4">
      <c r="A140" s="9" t="s">
        <v>71</v>
      </c>
      <c r="B140" s="21">
        <v>0.33899333633898759</v>
      </c>
      <c r="C140" s="18">
        <v>2018</v>
      </c>
    </row>
    <row r="141" spans="1:3" x14ac:dyDescent="0.4">
      <c r="A141" s="10" t="s">
        <v>34</v>
      </c>
      <c r="B141" s="21">
        <v>0.33040248002692602</v>
      </c>
      <c r="C141" s="18">
        <v>2018</v>
      </c>
    </row>
    <row r="142" spans="1:3" x14ac:dyDescent="0.4">
      <c r="B142" s="27"/>
    </row>
  </sheetData>
  <sortState xmlns:xlrd2="http://schemas.microsoft.com/office/spreadsheetml/2017/richdata2" ref="A12:C141">
    <sortCondition descending="1" ref="B12:B141"/>
  </sortState>
  <mergeCells count="2">
    <mergeCell ref="B8:C8"/>
    <mergeCell ref="B9:C9"/>
  </mergeCells>
  <phoneticPr fontId="16" type="noConversion"/>
  <pageMargins left="0.75" right="0.75" top="1" bottom="1" header="0.5" footer="0.5"/>
  <pageSetup scale="24" orientation="portrait"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2991E-C9EF-4E0F-9A48-6688AE4796CB}">
  <dimension ref="A1:D131"/>
  <sheetViews>
    <sheetView zoomScale="40" zoomScaleNormal="40" workbookViewId="0"/>
  </sheetViews>
  <sheetFormatPr defaultRowHeight="15.5" x14ac:dyDescent="0.35"/>
  <cols>
    <col min="1" max="1" width="5.5" customWidth="1"/>
    <col min="2" max="2" width="18.08203125" customWidth="1"/>
    <col min="3" max="3" width="10.5" customWidth="1"/>
    <col min="4" max="4" width="21.25" customWidth="1"/>
  </cols>
  <sheetData>
    <row r="1" spans="1:4" ht="36" x14ac:dyDescent="0.4">
      <c r="A1" s="28" t="s">
        <v>141</v>
      </c>
      <c r="B1" s="34" t="s">
        <v>140</v>
      </c>
      <c r="C1" s="7" t="s">
        <v>137</v>
      </c>
      <c r="D1" s="8" t="s">
        <v>26</v>
      </c>
    </row>
    <row r="2" spans="1:4" ht="18" x14ac:dyDescent="0.4">
      <c r="A2" s="28">
        <v>1</v>
      </c>
      <c r="B2" s="29" t="s">
        <v>125</v>
      </c>
      <c r="C2" s="23">
        <v>0.76081699634810984</v>
      </c>
      <c r="D2" s="18" t="s">
        <v>23</v>
      </c>
    </row>
    <row r="3" spans="1:4" ht="18" x14ac:dyDescent="0.4">
      <c r="A3" s="28">
        <v>2</v>
      </c>
      <c r="B3" s="29" t="s">
        <v>126</v>
      </c>
      <c r="C3" s="21">
        <v>0.75941371551395132</v>
      </c>
      <c r="D3" s="20" t="s">
        <v>24</v>
      </c>
    </row>
    <row r="4" spans="1:4" ht="18" x14ac:dyDescent="0.4">
      <c r="A4" s="28">
        <v>3</v>
      </c>
      <c r="B4" s="30" t="s">
        <v>73</v>
      </c>
      <c r="C4" s="21">
        <v>0.71291064159435713</v>
      </c>
      <c r="D4" s="18" t="s">
        <v>23</v>
      </c>
    </row>
    <row r="5" spans="1:4" ht="18" x14ac:dyDescent="0.4">
      <c r="A5" s="28">
        <v>4</v>
      </c>
      <c r="B5" s="30" t="s">
        <v>104</v>
      </c>
      <c r="C5" s="21">
        <v>0.7030594684545417</v>
      </c>
      <c r="D5" s="18" t="s">
        <v>23</v>
      </c>
    </row>
    <row r="6" spans="1:4" ht="18" x14ac:dyDescent="0.4">
      <c r="A6" s="28">
        <v>5</v>
      </c>
      <c r="B6" s="31" t="s">
        <v>65</v>
      </c>
      <c r="C6" s="21">
        <v>0.699706847553351</v>
      </c>
      <c r="D6" s="18" t="s">
        <v>23</v>
      </c>
    </row>
    <row r="7" spans="1:4" ht="18" x14ac:dyDescent="0.4">
      <c r="A7" s="28">
        <v>6</v>
      </c>
      <c r="B7" s="30" t="s">
        <v>67</v>
      </c>
      <c r="C7" s="21">
        <v>0.68901693887204107</v>
      </c>
      <c r="D7" s="18" t="s">
        <v>23</v>
      </c>
    </row>
    <row r="8" spans="1:4" ht="18" x14ac:dyDescent="0.4">
      <c r="A8" s="28">
        <v>7</v>
      </c>
      <c r="B8" s="30" t="s">
        <v>56</v>
      </c>
      <c r="C8" s="21">
        <v>0.6800354819251444</v>
      </c>
      <c r="D8" s="18" t="s">
        <v>23</v>
      </c>
    </row>
    <row r="9" spans="1:4" ht="18" x14ac:dyDescent="0.4">
      <c r="A9" s="28">
        <v>8</v>
      </c>
      <c r="B9" s="29" t="s">
        <v>127</v>
      </c>
      <c r="C9" s="21">
        <v>0.66687869164894731</v>
      </c>
      <c r="D9" s="18" t="s">
        <v>24</v>
      </c>
    </row>
    <row r="10" spans="1:4" ht="18" x14ac:dyDescent="0.4">
      <c r="A10" s="28">
        <v>9</v>
      </c>
      <c r="B10" s="29" t="s">
        <v>32</v>
      </c>
      <c r="C10" s="21">
        <v>0.64794361383024202</v>
      </c>
      <c r="D10" s="20" t="s">
        <v>24</v>
      </c>
    </row>
    <row r="11" spans="1:4" ht="18" x14ac:dyDescent="0.4">
      <c r="A11" s="28">
        <v>10</v>
      </c>
      <c r="B11" s="30" t="s">
        <v>0</v>
      </c>
      <c r="C11" s="21">
        <v>0.640500376859507</v>
      </c>
      <c r="D11" s="18" t="s">
        <v>23</v>
      </c>
    </row>
    <row r="12" spans="1:4" ht="18" x14ac:dyDescent="0.4">
      <c r="A12" s="28">
        <v>11</v>
      </c>
      <c r="B12" s="29" t="s">
        <v>134</v>
      </c>
      <c r="C12" s="21">
        <v>0.62295319212719658</v>
      </c>
      <c r="D12" s="18" t="s">
        <v>23</v>
      </c>
    </row>
    <row r="13" spans="1:4" ht="18" x14ac:dyDescent="0.4">
      <c r="A13" s="28">
        <v>12</v>
      </c>
      <c r="B13" s="30" t="s">
        <v>49</v>
      </c>
      <c r="C13" s="21">
        <v>0.61875528822916781</v>
      </c>
      <c r="D13" s="20" t="s">
        <v>24</v>
      </c>
    </row>
    <row r="14" spans="1:4" ht="18" x14ac:dyDescent="0.4">
      <c r="A14" s="28">
        <v>13</v>
      </c>
      <c r="B14" s="29" t="s">
        <v>119</v>
      </c>
      <c r="C14" s="21">
        <v>0.61544113413123069</v>
      </c>
      <c r="D14" s="19">
        <v>2018</v>
      </c>
    </row>
    <row r="15" spans="1:4" ht="18" x14ac:dyDescent="0.4">
      <c r="A15" s="28">
        <v>14</v>
      </c>
      <c r="B15" s="30" t="s">
        <v>3</v>
      </c>
      <c r="C15" s="21">
        <v>0.61420636857157329</v>
      </c>
      <c r="D15" s="20" t="s">
        <v>24</v>
      </c>
    </row>
    <row r="16" spans="1:4" ht="18" x14ac:dyDescent="0.4">
      <c r="A16" s="28">
        <v>15</v>
      </c>
      <c r="B16" s="29" t="s">
        <v>76</v>
      </c>
      <c r="C16" s="21">
        <v>0.59928812953257216</v>
      </c>
      <c r="D16" s="20" t="s">
        <v>24</v>
      </c>
    </row>
    <row r="17" spans="1:4" ht="18" x14ac:dyDescent="0.4">
      <c r="A17" s="28">
        <v>16</v>
      </c>
      <c r="B17" s="30" t="s">
        <v>2</v>
      </c>
      <c r="C17" s="21">
        <v>0.59656008063733879</v>
      </c>
      <c r="D17" s="18" t="s">
        <v>23</v>
      </c>
    </row>
    <row r="18" spans="1:4" ht="18" x14ac:dyDescent="0.4">
      <c r="A18" s="28">
        <v>17</v>
      </c>
      <c r="B18" s="30" t="s">
        <v>100</v>
      </c>
      <c r="C18" s="21">
        <v>0.59374792462874426</v>
      </c>
      <c r="D18" s="18" t="s">
        <v>23</v>
      </c>
    </row>
    <row r="19" spans="1:4" ht="18" x14ac:dyDescent="0.4">
      <c r="A19" s="28">
        <v>18</v>
      </c>
      <c r="B19" s="30" t="s">
        <v>101</v>
      </c>
      <c r="C19" s="21">
        <v>0.59282661354440902</v>
      </c>
      <c r="D19" s="18" t="s">
        <v>23</v>
      </c>
    </row>
    <row r="20" spans="1:4" ht="18" x14ac:dyDescent="0.4">
      <c r="A20" s="28">
        <v>19</v>
      </c>
      <c r="B20" s="30" t="s">
        <v>79</v>
      </c>
      <c r="C20" s="21">
        <v>0.59274535925770722</v>
      </c>
      <c r="D20" s="18" t="s">
        <v>23</v>
      </c>
    </row>
    <row r="21" spans="1:4" ht="18" x14ac:dyDescent="0.4">
      <c r="A21" s="28">
        <v>20</v>
      </c>
      <c r="B21" s="32" t="s">
        <v>94</v>
      </c>
      <c r="C21" s="21">
        <v>0.59092150563067003</v>
      </c>
      <c r="D21" s="19">
        <v>2018</v>
      </c>
    </row>
    <row r="22" spans="1:4" ht="18" x14ac:dyDescent="0.4">
      <c r="A22" s="28">
        <v>21</v>
      </c>
      <c r="B22" s="30" t="s">
        <v>81</v>
      </c>
      <c r="C22" s="21">
        <v>0.58093439315333584</v>
      </c>
      <c r="D22" s="18" t="s">
        <v>24</v>
      </c>
    </row>
    <row r="23" spans="1:4" ht="18" x14ac:dyDescent="0.4">
      <c r="A23" s="28">
        <v>22</v>
      </c>
      <c r="B23" s="29" t="s">
        <v>12</v>
      </c>
      <c r="C23" s="21">
        <v>0.57839082169311995</v>
      </c>
      <c r="D23" s="20" t="s">
        <v>24</v>
      </c>
    </row>
    <row r="24" spans="1:4" ht="18" x14ac:dyDescent="0.4">
      <c r="A24" s="28">
        <v>23</v>
      </c>
      <c r="B24" s="29" t="s">
        <v>136</v>
      </c>
      <c r="C24" s="21">
        <v>0.57402581969409427</v>
      </c>
      <c r="D24" s="18" t="s">
        <v>24</v>
      </c>
    </row>
    <row r="25" spans="1:4" ht="18" x14ac:dyDescent="0.4">
      <c r="A25" s="28">
        <v>24</v>
      </c>
      <c r="B25" s="29" t="s">
        <v>36</v>
      </c>
      <c r="C25" s="21">
        <v>0.57371259524905116</v>
      </c>
      <c r="D25" s="20" t="s">
        <v>24</v>
      </c>
    </row>
    <row r="26" spans="1:4" ht="18" x14ac:dyDescent="0.4">
      <c r="A26" s="28">
        <v>25</v>
      </c>
      <c r="B26" s="30" t="s">
        <v>78</v>
      </c>
      <c r="C26" s="21">
        <v>0.56061675495292373</v>
      </c>
      <c r="D26" s="18" t="s">
        <v>23</v>
      </c>
    </row>
    <row r="27" spans="1:4" ht="18" x14ac:dyDescent="0.4">
      <c r="A27" s="28">
        <v>26</v>
      </c>
      <c r="B27" s="29" t="s">
        <v>123</v>
      </c>
      <c r="C27" s="21">
        <v>0.55911551847708274</v>
      </c>
      <c r="D27" s="18" t="s">
        <v>23</v>
      </c>
    </row>
    <row r="28" spans="1:4" ht="18" x14ac:dyDescent="0.4">
      <c r="A28" s="28">
        <v>27</v>
      </c>
      <c r="B28" s="29" t="s">
        <v>129</v>
      </c>
      <c r="C28" s="21">
        <v>0.55511081084867653</v>
      </c>
      <c r="D28" s="18" t="s">
        <v>24</v>
      </c>
    </row>
    <row r="29" spans="1:4" ht="18" x14ac:dyDescent="0.4">
      <c r="A29" s="28">
        <v>28</v>
      </c>
      <c r="B29" s="30" t="s">
        <v>48</v>
      </c>
      <c r="C29" s="21">
        <v>0.55312172693400985</v>
      </c>
      <c r="D29" s="18" t="s">
        <v>23</v>
      </c>
    </row>
    <row r="30" spans="1:4" ht="18" x14ac:dyDescent="0.4">
      <c r="A30" s="28">
        <v>29</v>
      </c>
      <c r="B30" s="30" t="s">
        <v>108</v>
      </c>
      <c r="C30" s="21">
        <v>0.55256344523772705</v>
      </c>
      <c r="D30" s="20" t="s">
        <v>24</v>
      </c>
    </row>
    <row r="31" spans="1:4" ht="18" x14ac:dyDescent="0.4">
      <c r="A31" s="28">
        <v>30</v>
      </c>
      <c r="B31" s="29" t="s">
        <v>68</v>
      </c>
      <c r="C31" s="21">
        <v>0.54853127685436287</v>
      </c>
      <c r="D31" s="18" t="s">
        <v>25</v>
      </c>
    </row>
    <row r="32" spans="1:4" ht="18" x14ac:dyDescent="0.4">
      <c r="A32" s="28">
        <v>31</v>
      </c>
      <c r="B32" s="29" t="s">
        <v>135</v>
      </c>
      <c r="C32" s="21">
        <v>0.5471280828084657</v>
      </c>
      <c r="D32" s="18" t="s">
        <v>23</v>
      </c>
    </row>
    <row r="33" spans="1:4" ht="18" x14ac:dyDescent="0.4">
      <c r="A33" s="28">
        <v>32</v>
      </c>
      <c r="B33" s="30" t="s">
        <v>72</v>
      </c>
      <c r="C33" s="21">
        <v>0.54186680221729988</v>
      </c>
      <c r="D33" s="18" t="s">
        <v>25</v>
      </c>
    </row>
    <row r="34" spans="1:4" ht="18" x14ac:dyDescent="0.4">
      <c r="A34" s="28">
        <v>33</v>
      </c>
      <c r="B34" s="30" t="s">
        <v>39</v>
      </c>
      <c r="C34" s="21">
        <v>0.5416979472660266</v>
      </c>
      <c r="D34" s="18" t="s">
        <v>23</v>
      </c>
    </row>
    <row r="35" spans="1:4" ht="18" x14ac:dyDescent="0.4">
      <c r="A35" s="28">
        <v>34</v>
      </c>
      <c r="B35" s="29" t="s">
        <v>124</v>
      </c>
      <c r="C35" s="21">
        <v>0.54110612099851962</v>
      </c>
      <c r="D35" s="18" t="s">
        <v>23</v>
      </c>
    </row>
    <row r="36" spans="1:4" ht="18" x14ac:dyDescent="0.4">
      <c r="A36" s="28">
        <v>35</v>
      </c>
      <c r="B36" s="30" t="s">
        <v>111</v>
      </c>
      <c r="C36" s="21">
        <v>0.54052723831737037</v>
      </c>
      <c r="D36" s="20" t="s">
        <v>24</v>
      </c>
    </row>
    <row r="37" spans="1:4" ht="18" x14ac:dyDescent="0.4">
      <c r="A37" s="28">
        <v>36</v>
      </c>
      <c r="B37" s="30" t="s">
        <v>74</v>
      </c>
      <c r="C37" s="21">
        <v>0.5398057333115337</v>
      </c>
      <c r="D37" s="18" t="s">
        <v>23</v>
      </c>
    </row>
    <row r="38" spans="1:4" ht="18" x14ac:dyDescent="0.4">
      <c r="A38" s="28">
        <v>37</v>
      </c>
      <c r="B38" s="30" t="s">
        <v>47</v>
      </c>
      <c r="C38" s="21">
        <v>0.53946104662378858</v>
      </c>
      <c r="D38" s="20" t="s">
        <v>24</v>
      </c>
    </row>
    <row r="39" spans="1:4" ht="18" x14ac:dyDescent="0.4">
      <c r="A39" s="28">
        <v>38</v>
      </c>
      <c r="B39" s="30" t="s">
        <v>27</v>
      </c>
      <c r="C39" s="21">
        <v>0.53662058982735283</v>
      </c>
      <c r="D39" s="18">
        <v>2018</v>
      </c>
    </row>
    <row r="40" spans="1:4" ht="18" x14ac:dyDescent="0.4">
      <c r="A40" s="28">
        <v>39</v>
      </c>
      <c r="B40" s="29" t="s">
        <v>28</v>
      </c>
      <c r="C40" s="21">
        <v>0.53461256725023565</v>
      </c>
      <c r="D40" s="18">
        <v>2018</v>
      </c>
    </row>
    <row r="41" spans="1:4" ht="18" x14ac:dyDescent="0.4">
      <c r="A41" s="28">
        <v>40</v>
      </c>
      <c r="B41" s="30" t="s">
        <v>64</v>
      </c>
      <c r="C41" s="21">
        <v>0.52937942733194321</v>
      </c>
      <c r="D41" s="18" t="s">
        <v>24</v>
      </c>
    </row>
    <row r="42" spans="1:4" ht="18" x14ac:dyDescent="0.4">
      <c r="A42" s="28">
        <v>41</v>
      </c>
      <c r="B42" s="29" t="s">
        <v>92</v>
      </c>
      <c r="C42" s="21">
        <v>0.52626631860037021</v>
      </c>
      <c r="D42" s="18" t="s">
        <v>23</v>
      </c>
    </row>
    <row r="43" spans="1:4" ht="18" x14ac:dyDescent="0.4">
      <c r="A43" s="28">
        <v>42</v>
      </c>
      <c r="B43" s="30" t="s">
        <v>44</v>
      </c>
      <c r="C43" s="21">
        <v>0.52548958437943183</v>
      </c>
      <c r="D43" s="18">
        <v>2018</v>
      </c>
    </row>
    <row r="44" spans="1:4" ht="18" x14ac:dyDescent="0.4">
      <c r="A44" s="28">
        <v>43</v>
      </c>
      <c r="B44" s="30" t="s">
        <v>14</v>
      </c>
      <c r="C44" s="21">
        <v>0.52307258805883305</v>
      </c>
      <c r="D44" s="20" t="s">
        <v>25</v>
      </c>
    </row>
    <row r="45" spans="1:4" ht="18" x14ac:dyDescent="0.4">
      <c r="A45" s="28">
        <v>44</v>
      </c>
      <c r="B45" s="29" t="s">
        <v>66</v>
      </c>
      <c r="C45" s="21">
        <v>0.51828421276381054</v>
      </c>
      <c r="D45" s="18">
        <v>2018</v>
      </c>
    </row>
    <row r="46" spans="1:4" ht="18" x14ac:dyDescent="0.4">
      <c r="A46" s="28">
        <v>45</v>
      </c>
      <c r="B46" s="30" t="s">
        <v>89</v>
      </c>
      <c r="C46" s="21">
        <v>0.51634209537754128</v>
      </c>
      <c r="D46" s="20" t="s">
        <v>25</v>
      </c>
    </row>
    <row r="47" spans="1:4" ht="18" x14ac:dyDescent="0.4">
      <c r="A47" s="28">
        <v>46</v>
      </c>
      <c r="B47" s="30" t="s">
        <v>91</v>
      </c>
      <c r="C47" s="21">
        <v>0.51623596054225462</v>
      </c>
      <c r="D47" s="18" t="s">
        <v>24</v>
      </c>
    </row>
    <row r="48" spans="1:4" ht="18" x14ac:dyDescent="0.4">
      <c r="A48" s="28">
        <v>47</v>
      </c>
      <c r="B48" s="30" t="s">
        <v>85</v>
      </c>
      <c r="C48" s="21">
        <v>0.5158833368454887</v>
      </c>
      <c r="D48" s="18" t="s">
        <v>25</v>
      </c>
    </row>
    <row r="49" spans="1:4" ht="18" x14ac:dyDescent="0.4">
      <c r="A49" s="28">
        <v>48</v>
      </c>
      <c r="B49" s="30" t="s">
        <v>97</v>
      </c>
      <c r="C49" s="21">
        <v>0.51283796571879336</v>
      </c>
      <c r="D49" s="18" t="s">
        <v>24</v>
      </c>
    </row>
    <row r="50" spans="1:4" ht="18" x14ac:dyDescent="0.4">
      <c r="A50" s="28">
        <v>49</v>
      </c>
      <c r="B50" s="30" t="s">
        <v>77</v>
      </c>
      <c r="C50" s="21">
        <v>0.51198817399385732</v>
      </c>
      <c r="D50" s="18" t="s">
        <v>23</v>
      </c>
    </row>
    <row r="51" spans="1:4" ht="18" x14ac:dyDescent="0.4">
      <c r="A51" s="28">
        <v>50</v>
      </c>
      <c r="B51" s="29" t="s">
        <v>10</v>
      </c>
      <c r="C51" s="21">
        <v>0.50917908786457089</v>
      </c>
      <c r="D51" s="18" t="s">
        <v>24</v>
      </c>
    </row>
    <row r="52" spans="1:4" ht="18" x14ac:dyDescent="0.4">
      <c r="A52" s="28">
        <v>51</v>
      </c>
      <c r="B52" s="30" t="s">
        <v>109</v>
      </c>
      <c r="C52" s="21">
        <v>0.50782144043007171</v>
      </c>
      <c r="D52" s="18" t="s">
        <v>24</v>
      </c>
    </row>
    <row r="53" spans="1:4" ht="18" x14ac:dyDescent="0.4">
      <c r="A53" s="28">
        <v>52</v>
      </c>
      <c r="B53" s="29" t="s">
        <v>121</v>
      </c>
      <c r="C53" s="21">
        <v>0.5058364844156007</v>
      </c>
      <c r="D53" s="20" t="s">
        <v>25</v>
      </c>
    </row>
    <row r="54" spans="1:4" ht="18" x14ac:dyDescent="0.4">
      <c r="A54" s="28">
        <v>53</v>
      </c>
      <c r="B54" s="30" t="s">
        <v>103</v>
      </c>
      <c r="C54" s="21">
        <v>0.50563589034399592</v>
      </c>
      <c r="D54" s="20" t="s">
        <v>25</v>
      </c>
    </row>
    <row r="55" spans="1:4" ht="18" x14ac:dyDescent="0.4">
      <c r="A55" s="28">
        <v>54</v>
      </c>
      <c r="B55" s="30" t="s">
        <v>42</v>
      </c>
      <c r="C55" s="21">
        <v>0.50224470292231682</v>
      </c>
      <c r="D55" s="18" t="s">
        <v>24</v>
      </c>
    </row>
    <row r="56" spans="1:4" ht="18" x14ac:dyDescent="0.4">
      <c r="A56" s="28">
        <v>55</v>
      </c>
      <c r="B56" s="30" t="s">
        <v>87</v>
      </c>
      <c r="C56" s="21">
        <v>0.49901120327763282</v>
      </c>
      <c r="D56" s="18" t="s">
        <v>24</v>
      </c>
    </row>
    <row r="57" spans="1:4" ht="18" x14ac:dyDescent="0.4">
      <c r="A57" s="28">
        <v>56</v>
      </c>
      <c r="B57" s="30" t="s">
        <v>52</v>
      </c>
      <c r="C57" s="21">
        <v>0.4912106299398562</v>
      </c>
      <c r="D57" s="18" t="s">
        <v>25</v>
      </c>
    </row>
    <row r="58" spans="1:4" ht="18" x14ac:dyDescent="0.4">
      <c r="A58" s="28">
        <v>57</v>
      </c>
      <c r="B58" s="29" t="s">
        <v>128</v>
      </c>
      <c r="C58" s="21">
        <v>0.49078367798524491</v>
      </c>
      <c r="D58" s="18" t="s">
        <v>24</v>
      </c>
    </row>
    <row r="59" spans="1:4" ht="18" x14ac:dyDescent="0.4">
      <c r="A59" s="28">
        <v>58</v>
      </c>
      <c r="B59" s="30" t="s">
        <v>107</v>
      </c>
      <c r="C59" s="21">
        <v>0.4903103291646122</v>
      </c>
      <c r="D59" s="20" t="s">
        <v>24</v>
      </c>
    </row>
    <row r="60" spans="1:4" ht="18" x14ac:dyDescent="0.4">
      <c r="A60" s="28">
        <v>59</v>
      </c>
      <c r="B60" s="29" t="s">
        <v>133</v>
      </c>
      <c r="C60" s="21">
        <v>0.48893189952446303</v>
      </c>
      <c r="D60" s="18" t="s">
        <v>23</v>
      </c>
    </row>
    <row r="61" spans="1:4" ht="18" x14ac:dyDescent="0.4">
      <c r="A61" s="28">
        <v>60</v>
      </c>
      <c r="B61" s="29" t="s">
        <v>132</v>
      </c>
      <c r="C61" s="21">
        <v>0.48701687941404814</v>
      </c>
      <c r="D61" s="18" t="s">
        <v>23</v>
      </c>
    </row>
    <row r="62" spans="1:4" ht="18" x14ac:dyDescent="0.4">
      <c r="A62" s="28">
        <v>61</v>
      </c>
      <c r="B62" s="30" t="s">
        <v>99</v>
      </c>
      <c r="C62" s="21">
        <v>0.48347196226670819</v>
      </c>
      <c r="D62" s="19">
        <v>2018</v>
      </c>
    </row>
    <row r="63" spans="1:4" ht="18" x14ac:dyDescent="0.4">
      <c r="A63" s="28">
        <v>62</v>
      </c>
      <c r="B63" s="29" t="s">
        <v>13</v>
      </c>
      <c r="C63" s="21">
        <v>0.48270947839567274</v>
      </c>
      <c r="D63" s="18" t="s">
        <v>24</v>
      </c>
    </row>
    <row r="64" spans="1:4" ht="18" x14ac:dyDescent="0.4">
      <c r="A64" s="28">
        <v>63</v>
      </c>
      <c r="B64" s="30" t="s">
        <v>6</v>
      </c>
      <c r="C64" s="21">
        <v>0.48128975779878175</v>
      </c>
      <c r="D64" s="18">
        <v>2018</v>
      </c>
    </row>
    <row r="65" spans="1:4" ht="18" x14ac:dyDescent="0.4">
      <c r="A65" s="28">
        <v>64</v>
      </c>
      <c r="B65" s="29" t="s">
        <v>4</v>
      </c>
      <c r="C65" s="21">
        <v>0.48088223533984448</v>
      </c>
      <c r="D65" s="18">
        <v>2018</v>
      </c>
    </row>
    <row r="66" spans="1:4" ht="18" x14ac:dyDescent="0.4">
      <c r="A66" s="28">
        <v>65</v>
      </c>
      <c r="B66" s="30" t="s">
        <v>112</v>
      </c>
      <c r="C66" s="21">
        <v>0.47985809026889903</v>
      </c>
      <c r="D66" s="20" t="s">
        <v>25</v>
      </c>
    </row>
    <row r="67" spans="1:4" ht="18" x14ac:dyDescent="0.4">
      <c r="A67" s="28">
        <v>66</v>
      </c>
      <c r="B67" s="29" t="s">
        <v>60</v>
      </c>
      <c r="C67" s="21">
        <v>0.47939243086028027</v>
      </c>
      <c r="D67" s="18">
        <v>2018</v>
      </c>
    </row>
    <row r="68" spans="1:4" ht="18" x14ac:dyDescent="0.4">
      <c r="A68" s="28">
        <v>67</v>
      </c>
      <c r="B68" s="30" t="s">
        <v>61</v>
      </c>
      <c r="C68" s="21">
        <v>0.47921381831252041</v>
      </c>
      <c r="D68" s="18">
        <v>2018</v>
      </c>
    </row>
    <row r="69" spans="1:4" ht="18" x14ac:dyDescent="0.4">
      <c r="A69" s="28">
        <v>68</v>
      </c>
      <c r="B69" s="30" t="s">
        <v>7</v>
      </c>
      <c r="C69" s="21">
        <v>0.47752575265138419</v>
      </c>
      <c r="D69" s="18">
        <v>2018</v>
      </c>
    </row>
    <row r="70" spans="1:4" ht="18" x14ac:dyDescent="0.4">
      <c r="A70" s="28">
        <v>69</v>
      </c>
      <c r="B70" s="30" t="s">
        <v>54</v>
      </c>
      <c r="C70" s="21">
        <v>0.4772547127711283</v>
      </c>
      <c r="D70" s="20" t="s">
        <v>24</v>
      </c>
    </row>
    <row r="71" spans="1:4" ht="18" x14ac:dyDescent="0.4">
      <c r="A71" s="28">
        <v>70</v>
      </c>
      <c r="B71" s="29" t="s">
        <v>69</v>
      </c>
      <c r="C71" s="21">
        <v>0.4746418368229503</v>
      </c>
      <c r="D71" s="18">
        <v>2018</v>
      </c>
    </row>
    <row r="72" spans="1:4" ht="18" x14ac:dyDescent="0.4">
      <c r="A72" s="28">
        <v>71</v>
      </c>
      <c r="B72" s="29" t="s">
        <v>11</v>
      </c>
      <c r="C72" s="21">
        <v>0.47230690917440005</v>
      </c>
      <c r="D72" s="19">
        <v>2018</v>
      </c>
    </row>
    <row r="73" spans="1:4" ht="18" x14ac:dyDescent="0.4">
      <c r="A73" s="28">
        <v>72</v>
      </c>
      <c r="B73" s="30" t="s">
        <v>9</v>
      </c>
      <c r="C73" s="21">
        <v>0.47147221133492134</v>
      </c>
      <c r="D73" s="18" t="s">
        <v>24</v>
      </c>
    </row>
    <row r="74" spans="1:4" ht="18" x14ac:dyDescent="0.4">
      <c r="A74" s="28">
        <v>73</v>
      </c>
      <c r="B74" s="30" t="s">
        <v>43</v>
      </c>
      <c r="C74" s="21">
        <v>0.47084434884579068</v>
      </c>
      <c r="D74" s="18">
        <v>2018</v>
      </c>
    </row>
    <row r="75" spans="1:4" ht="18" x14ac:dyDescent="0.4">
      <c r="A75" s="28">
        <v>74</v>
      </c>
      <c r="B75" s="29" t="s">
        <v>1</v>
      </c>
      <c r="C75" s="21">
        <v>0.46762374695017517</v>
      </c>
      <c r="D75" s="18" t="s">
        <v>24</v>
      </c>
    </row>
    <row r="76" spans="1:4" ht="18" x14ac:dyDescent="0.4">
      <c r="A76" s="28">
        <v>75</v>
      </c>
      <c r="B76" s="30" t="s">
        <v>88</v>
      </c>
      <c r="C76" s="21">
        <v>0.46696687144726245</v>
      </c>
      <c r="D76" s="18">
        <v>2018</v>
      </c>
    </row>
    <row r="77" spans="1:4" ht="18" x14ac:dyDescent="0.4">
      <c r="A77" s="28">
        <v>76</v>
      </c>
      <c r="B77" s="29" t="s">
        <v>58</v>
      </c>
      <c r="C77" s="21">
        <v>0.46673751231712463</v>
      </c>
      <c r="D77" s="18">
        <v>2018</v>
      </c>
    </row>
    <row r="78" spans="1:4" ht="18" x14ac:dyDescent="0.4">
      <c r="A78" s="28">
        <v>77</v>
      </c>
      <c r="B78" s="29" t="s">
        <v>63</v>
      </c>
      <c r="C78" s="21">
        <v>0.46622117434805654</v>
      </c>
      <c r="D78" s="18" t="s">
        <v>25</v>
      </c>
    </row>
    <row r="79" spans="1:4" ht="18" x14ac:dyDescent="0.4">
      <c r="A79" s="28">
        <v>78</v>
      </c>
      <c r="B79" s="30" t="s">
        <v>83</v>
      </c>
      <c r="C79" s="21">
        <v>0.46316942837757802</v>
      </c>
      <c r="D79" s="18" t="s">
        <v>25</v>
      </c>
    </row>
    <row r="80" spans="1:4" ht="18" x14ac:dyDescent="0.4">
      <c r="A80" s="28">
        <v>79</v>
      </c>
      <c r="B80" s="29" t="s">
        <v>5</v>
      </c>
      <c r="C80" s="21">
        <v>0.46032065236720054</v>
      </c>
      <c r="D80" s="18" t="s">
        <v>24</v>
      </c>
    </row>
    <row r="81" spans="1:4" ht="18" x14ac:dyDescent="0.4">
      <c r="A81" s="28">
        <v>80</v>
      </c>
      <c r="B81" s="29" t="s">
        <v>55</v>
      </c>
      <c r="C81" s="21">
        <v>0.46022527828141563</v>
      </c>
      <c r="D81" s="18">
        <v>2018</v>
      </c>
    </row>
    <row r="82" spans="1:4" ht="18" x14ac:dyDescent="0.4">
      <c r="A82" s="28">
        <v>81</v>
      </c>
      <c r="B82" s="29" t="s">
        <v>18</v>
      </c>
      <c r="C82" s="21">
        <v>0.45825584861622437</v>
      </c>
      <c r="D82" s="19">
        <v>2018</v>
      </c>
    </row>
    <row r="83" spans="1:4" ht="18" x14ac:dyDescent="0.4">
      <c r="A83" s="28">
        <v>82</v>
      </c>
      <c r="B83" s="30" t="s">
        <v>80</v>
      </c>
      <c r="C83" s="21">
        <v>0.45698863615115159</v>
      </c>
      <c r="D83" s="18" t="s">
        <v>25</v>
      </c>
    </row>
    <row r="84" spans="1:4" ht="18" x14ac:dyDescent="0.4">
      <c r="A84" s="28">
        <v>83</v>
      </c>
      <c r="B84" s="30" t="s">
        <v>75</v>
      </c>
      <c r="C84" s="21">
        <v>0.45274698775401906</v>
      </c>
      <c r="D84" s="18" t="s">
        <v>24</v>
      </c>
    </row>
    <row r="85" spans="1:4" ht="18" x14ac:dyDescent="0.4">
      <c r="A85" s="28">
        <v>84</v>
      </c>
      <c r="B85" s="29" t="s">
        <v>120</v>
      </c>
      <c r="C85" s="21">
        <v>0.45267868852878679</v>
      </c>
      <c r="D85" s="20" t="s">
        <v>24</v>
      </c>
    </row>
    <row r="86" spans="1:4" ht="18" x14ac:dyDescent="0.4">
      <c r="A86" s="28">
        <v>85</v>
      </c>
      <c r="B86" s="30" t="s">
        <v>98</v>
      </c>
      <c r="C86" s="21">
        <v>0.45151855777223276</v>
      </c>
      <c r="D86" s="19">
        <v>2018</v>
      </c>
    </row>
    <row r="87" spans="1:4" ht="18" x14ac:dyDescent="0.4">
      <c r="A87" s="28">
        <v>86</v>
      </c>
      <c r="B87" s="29" t="s">
        <v>53</v>
      </c>
      <c r="C87" s="21">
        <v>0.4511110264801399</v>
      </c>
      <c r="D87" s="18" t="s">
        <v>25</v>
      </c>
    </row>
    <row r="88" spans="1:4" ht="18" x14ac:dyDescent="0.4">
      <c r="A88" s="28">
        <v>87</v>
      </c>
      <c r="B88" s="30" t="s">
        <v>51</v>
      </c>
      <c r="C88" s="21">
        <v>0.44893274293763091</v>
      </c>
      <c r="D88" s="18">
        <v>2018</v>
      </c>
    </row>
    <row r="89" spans="1:4" ht="18" x14ac:dyDescent="0.4">
      <c r="A89" s="28">
        <v>88</v>
      </c>
      <c r="B89" s="29" t="s">
        <v>82</v>
      </c>
      <c r="C89" s="21">
        <v>0.44811712843622087</v>
      </c>
      <c r="D89" s="18" t="s">
        <v>25</v>
      </c>
    </row>
    <row r="90" spans="1:4" ht="18" x14ac:dyDescent="0.4">
      <c r="A90" s="28">
        <v>89</v>
      </c>
      <c r="B90" s="29" t="s">
        <v>30</v>
      </c>
      <c r="C90" s="21">
        <v>0.44795183741575867</v>
      </c>
      <c r="D90" s="18">
        <v>2018</v>
      </c>
    </row>
    <row r="91" spans="1:4" ht="18" x14ac:dyDescent="0.4">
      <c r="A91" s="28">
        <v>90</v>
      </c>
      <c r="B91" s="29" t="s">
        <v>116</v>
      </c>
      <c r="C91" s="21">
        <v>0.44507997125804977</v>
      </c>
      <c r="D91" s="20" t="s">
        <v>25</v>
      </c>
    </row>
    <row r="92" spans="1:4" ht="18" x14ac:dyDescent="0.4">
      <c r="A92" s="28">
        <v>91</v>
      </c>
      <c r="B92" s="29" t="s">
        <v>122</v>
      </c>
      <c r="C92" s="21">
        <v>0.4376134725746233</v>
      </c>
      <c r="D92" s="18" t="s">
        <v>23</v>
      </c>
    </row>
    <row r="93" spans="1:4" ht="18" x14ac:dyDescent="0.4">
      <c r="A93" s="28">
        <v>92</v>
      </c>
      <c r="B93" s="29" t="s">
        <v>33</v>
      </c>
      <c r="C93" s="21">
        <v>0.43658887129902446</v>
      </c>
      <c r="D93" s="18" t="s">
        <v>25</v>
      </c>
    </row>
    <row r="94" spans="1:4" ht="18" x14ac:dyDescent="0.4">
      <c r="A94" s="28">
        <v>93</v>
      </c>
      <c r="B94" s="30" t="s">
        <v>45</v>
      </c>
      <c r="C94" s="21">
        <v>0.43594216262866864</v>
      </c>
      <c r="D94" s="18">
        <v>2018</v>
      </c>
    </row>
    <row r="95" spans="1:4" ht="18" x14ac:dyDescent="0.4">
      <c r="A95" s="28">
        <v>94</v>
      </c>
      <c r="B95" s="30" t="s">
        <v>59</v>
      </c>
      <c r="C95" s="21">
        <v>0.43535606575817465</v>
      </c>
      <c r="D95" s="18">
        <v>2018</v>
      </c>
    </row>
    <row r="96" spans="1:4" ht="18" x14ac:dyDescent="0.4">
      <c r="A96" s="28">
        <v>95</v>
      </c>
      <c r="B96" s="29" t="s">
        <v>117</v>
      </c>
      <c r="C96" s="21">
        <v>0.4346321599973032</v>
      </c>
      <c r="D96" s="18" t="s">
        <v>24</v>
      </c>
    </row>
    <row r="97" spans="1:4" ht="18" x14ac:dyDescent="0.4">
      <c r="A97" s="28">
        <v>96</v>
      </c>
      <c r="B97" s="33" t="s">
        <v>29</v>
      </c>
      <c r="C97" s="21">
        <v>0.43408308975929233</v>
      </c>
      <c r="D97" s="18" t="s">
        <v>23</v>
      </c>
    </row>
    <row r="98" spans="1:4" ht="18" x14ac:dyDescent="0.4">
      <c r="A98" s="28">
        <v>97</v>
      </c>
      <c r="B98" s="30" t="s">
        <v>86</v>
      </c>
      <c r="C98" s="21">
        <v>0.43219782222109587</v>
      </c>
      <c r="D98" s="18">
        <v>2018</v>
      </c>
    </row>
    <row r="99" spans="1:4" ht="18" x14ac:dyDescent="0.4">
      <c r="A99" s="28">
        <v>98</v>
      </c>
      <c r="B99" s="30" t="s">
        <v>15</v>
      </c>
      <c r="C99" s="21">
        <v>0.43038845595290831</v>
      </c>
      <c r="D99" s="18" t="s">
        <v>24</v>
      </c>
    </row>
    <row r="100" spans="1:4" ht="18" x14ac:dyDescent="0.4">
      <c r="A100" s="28">
        <v>99</v>
      </c>
      <c r="B100" s="30" t="s">
        <v>57</v>
      </c>
      <c r="C100" s="21">
        <v>0.42994083515057069</v>
      </c>
      <c r="D100" s="18">
        <v>2018</v>
      </c>
    </row>
    <row r="101" spans="1:4" ht="18" x14ac:dyDescent="0.4">
      <c r="A101" s="28">
        <v>100</v>
      </c>
      <c r="B101" s="29" t="s">
        <v>31</v>
      </c>
      <c r="C101" s="21">
        <v>0.42591768696817195</v>
      </c>
      <c r="D101" s="18" t="s">
        <v>23</v>
      </c>
    </row>
    <row r="102" spans="1:4" ht="18" x14ac:dyDescent="0.4">
      <c r="A102" s="28">
        <v>101</v>
      </c>
      <c r="B102" s="30" t="s">
        <v>8</v>
      </c>
      <c r="C102" s="21">
        <v>0.4226204020668885</v>
      </c>
      <c r="D102" s="18">
        <v>2018</v>
      </c>
    </row>
    <row r="103" spans="1:4" ht="18" x14ac:dyDescent="0.4">
      <c r="A103" s="28">
        <v>102</v>
      </c>
      <c r="B103" s="30" t="s">
        <v>96</v>
      </c>
      <c r="C103" s="21">
        <v>0.42053779793161383</v>
      </c>
      <c r="D103" s="19">
        <v>2018</v>
      </c>
    </row>
    <row r="104" spans="1:4" ht="18" x14ac:dyDescent="0.4">
      <c r="A104" s="28">
        <v>103</v>
      </c>
      <c r="B104" s="29" t="s">
        <v>62</v>
      </c>
      <c r="C104" s="21">
        <v>0.4145548413589577</v>
      </c>
      <c r="D104" s="18">
        <v>2018</v>
      </c>
    </row>
    <row r="105" spans="1:4" ht="18" x14ac:dyDescent="0.4">
      <c r="A105" s="28">
        <v>104</v>
      </c>
      <c r="B105" s="29" t="s">
        <v>131</v>
      </c>
      <c r="C105" s="21">
        <v>0.41410731160753489</v>
      </c>
      <c r="D105" s="19">
        <v>2018</v>
      </c>
    </row>
    <row r="106" spans="1:4" ht="18" x14ac:dyDescent="0.4">
      <c r="A106" s="28">
        <v>105</v>
      </c>
      <c r="B106" s="29" t="s">
        <v>113</v>
      </c>
      <c r="C106" s="21">
        <v>0.41153638899260764</v>
      </c>
      <c r="D106" s="20" t="s">
        <v>25</v>
      </c>
    </row>
    <row r="107" spans="1:4" ht="18" x14ac:dyDescent="0.4">
      <c r="A107" s="28">
        <v>106</v>
      </c>
      <c r="B107" s="30" t="s">
        <v>110</v>
      </c>
      <c r="C107" s="21">
        <v>0.41011100068308137</v>
      </c>
      <c r="D107" s="20" t="s">
        <v>24</v>
      </c>
    </row>
    <row r="108" spans="1:4" ht="18" x14ac:dyDescent="0.4">
      <c r="A108" s="28">
        <v>107</v>
      </c>
      <c r="B108" s="29" t="s">
        <v>40</v>
      </c>
      <c r="C108" s="21">
        <v>0.40269706831655605</v>
      </c>
      <c r="D108" s="18" t="s">
        <v>25</v>
      </c>
    </row>
    <row r="109" spans="1:4" ht="18" x14ac:dyDescent="0.4">
      <c r="A109" s="28">
        <v>108</v>
      </c>
      <c r="B109" s="29" t="s">
        <v>114</v>
      </c>
      <c r="C109" s="21">
        <v>0.40189924005341243</v>
      </c>
      <c r="D109" s="19">
        <v>2018</v>
      </c>
    </row>
    <row r="110" spans="1:4" ht="18" x14ac:dyDescent="0.4">
      <c r="A110" s="28">
        <v>109</v>
      </c>
      <c r="B110" s="30" t="s">
        <v>46</v>
      </c>
      <c r="C110" s="21">
        <v>0.39809872683425429</v>
      </c>
      <c r="D110" s="18">
        <v>2018</v>
      </c>
    </row>
    <row r="111" spans="1:4" ht="18" x14ac:dyDescent="0.4">
      <c r="A111" s="28">
        <v>110</v>
      </c>
      <c r="B111" s="30" t="s">
        <v>84</v>
      </c>
      <c r="C111" s="21">
        <v>0.3969714363201019</v>
      </c>
      <c r="D111" s="18">
        <v>2018</v>
      </c>
    </row>
    <row r="112" spans="1:4" ht="18" x14ac:dyDescent="0.4">
      <c r="A112" s="28">
        <v>111</v>
      </c>
      <c r="B112" s="30" t="s">
        <v>105</v>
      </c>
      <c r="C112" s="21">
        <v>0.39696202381361784</v>
      </c>
      <c r="D112" s="20" t="s">
        <v>25</v>
      </c>
    </row>
    <row r="113" spans="1:4" ht="18" x14ac:dyDescent="0.4">
      <c r="A113" s="28">
        <v>112</v>
      </c>
      <c r="B113" s="30" t="s">
        <v>102</v>
      </c>
      <c r="C113" s="21">
        <v>0.39573117649748663</v>
      </c>
      <c r="D113" s="19">
        <v>2018</v>
      </c>
    </row>
    <row r="114" spans="1:4" ht="18" x14ac:dyDescent="0.4">
      <c r="A114" s="28">
        <v>113</v>
      </c>
      <c r="B114" s="29" t="s">
        <v>35</v>
      </c>
      <c r="C114" s="21">
        <v>0.39405868954728129</v>
      </c>
      <c r="D114" s="18" t="s">
        <v>25</v>
      </c>
    </row>
    <row r="115" spans="1:4" ht="18" x14ac:dyDescent="0.4">
      <c r="A115" s="28">
        <v>114</v>
      </c>
      <c r="B115" s="30" t="s">
        <v>106</v>
      </c>
      <c r="C115" s="21">
        <v>0.39348653097949426</v>
      </c>
      <c r="D115" s="19">
        <v>2018</v>
      </c>
    </row>
    <row r="116" spans="1:4" ht="18" x14ac:dyDescent="0.4">
      <c r="A116" s="28">
        <v>115</v>
      </c>
      <c r="B116" s="29" t="s">
        <v>118</v>
      </c>
      <c r="C116" s="21">
        <v>0.39274867530332247</v>
      </c>
      <c r="D116" s="19">
        <v>2018</v>
      </c>
    </row>
    <row r="117" spans="1:4" ht="18" x14ac:dyDescent="0.4">
      <c r="A117" s="28">
        <v>116</v>
      </c>
      <c r="B117" s="29" t="s">
        <v>115</v>
      </c>
      <c r="C117" s="21">
        <v>0.39117587837446444</v>
      </c>
      <c r="D117" s="19">
        <v>2018</v>
      </c>
    </row>
    <row r="118" spans="1:4" ht="18" x14ac:dyDescent="0.4">
      <c r="A118" s="28">
        <v>117</v>
      </c>
      <c r="B118" s="30" t="s">
        <v>50</v>
      </c>
      <c r="C118" s="21">
        <v>0.39116634873831413</v>
      </c>
      <c r="D118" s="18">
        <v>2018</v>
      </c>
    </row>
    <row r="119" spans="1:4" ht="18" x14ac:dyDescent="0.4">
      <c r="A119" s="28">
        <v>118</v>
      </c>
      <c r="B119" s="30" t="s">
        <v>93</v>
      </c>
      <c r="C119" s="21">
        <v>0.3879818151848583</v>
      </c>
      <c r="D119" s="18">
        <v>2018</v>
      </c>
    </row>
    <row r="120" spans="1:4" ht="18" x14ac:dyDescent="0.4">
      <c r="A120" s="28">
        <v>119</v>
      </c>
      <c r="B120" s="29" t="s">
        <v>41</v>
      </c>
      <c r="C120" s="21">
        <v>0.38789074652166228</v>
      </c>
      <c r="D120" s="18">
        <v>2018</v>
      </c>
    </row>
    <row r="121" spans="1:4" ht="18" x14ac:dyDescent="0.4">
      <c r="A121" s="28">
        <v>120</v>
      </c>
      <c r="B121" s="33" t="s">
        <v>95</v>
      </c>
      <c r="C121" s="21">
        <v>0.38336618491350993</v>
      </c>
      <c r="D121" s="18" t="s">
        <v>24</v>
      </c>
    </row>
    <row r="122" spans="1:4" ht="18" x14ac:dyDescent="0.4">
      <c r="A122" s="28">
        <v>121</v>
      </c>
      <c r="B122" s="29" t="s">
        <v>17</v>
      </c>
      <c r="C122" s="21">
        <v>0.38126336215865864</v>
      </c>
      <c r="D122" s="19">
        <v>2018</v>
      </c>
    </row>
    <row r="123" spans="1:4" ht="18" x14ac:dyDescent="0.4">
      <c r="A123" s="28">
        <v>122</v>
      </c>
      <c r="B123" s="29" t="s">
        <v>16</v>
      </c>
      <c r="C123" s="21">
        <v>0.38023524209628035</v>
      </c>
      <c r="D123" s="19">
        <v>2018</v>
      </c>
    </row>
    <row r="124" spans="1:4" ht="18" x14ac:dyDescent="0.4">
      <c r="A124" s="28">
        <v>123</v>
      </c>
      <c r="B124" s="29" t="s">
        <v>90</v>
      </c>
      <c r="C124" s="21">
        <v>0.37895340792033427</v>
      </c>
      <c r="D124" s="18">
        <v>2018</v>
      </c>
    </row>
    <row r="125" spans="1:4" ht="18" x14ac:dyDescent="0.4">
      <c r="A125" s="28">
        <v>124</v>
      </c>
      <c r="B125" s="29" t="s">
        <v>130</v>
      </c>
      <c r="C125" s="21">
        <v>0.37779135989420443</v>
      </c>
      <c r="D125" s="19">
        <v>2018</v>
      </c>
    </row>
    <row r="126" spans="1:4" ht="18" x14ac:dyDescent="0.4">
      <c r="A126" s="28">
        <v>125</v>
      </c>
      <c r="B126" s="30" t="s">
        <v>19</v>
      </c>
      <c r="C126" s="21">
        <v>0.37643793776919132</v>
      </c>
      <c r="D126" s="18">
        <v>2018</v>
      </c>
    </row>
    <row r="127" spans="1:4" ht="18" x14ac:dyDescent="0.4">
      <c r="A127" s="28">
        <v>126</v>
      </c>
      <c r="B127" s="30" t="s">
        <v>70</v>
      </c>
      <c r="C127" s="21">
        <v>0.35099512832254376</v>
      </c>
      <c r="D127" s="18">
        <v>2018</v>
      </c>
    </row>
    <row r="128" spans="1:4" ht="18" x14ac:dyDescent="0.4">
      <c r="A128" s="28">
        <v>127</v>
      </c>
      <c r="B128" s="29" t="s">
        <v>38</v>
      </c>
      <c r="C128" s="21">
        <v>0.34410615856875493</v>
      </c>
      <c r="D128" s="18">
        <v>2018</v>
      </c>
    </row>
    <row r="129" spans="1:4" ht="18" x14ac:dyDescent="0.4">
      <c r="A129" s="28">
        <v>128</v>
      </c>
      <c r="B129" s="30" t="s">
        <v>37</v>
      </c>
      <c r="C129" s="21">
        <v>0.34336185676643294</v>
      </c>
      <c r="D129" s="18">
        <v>2018</v>
      </c>
    </row>
    <row r="130" spans="1:4" ht="18" x14ac:dyDescent="0.4">
      <c r="A130" s="28">
        <v>129</v>
      </c>
      <c r="B130" s="30" t="s">
        <v>71</v>
      </c>
      <c r="C130" s="21">
        <v>0.33899333633898759</v>
      </c>
      <c r="D130" s="18">
        <v>2018</v>
      </c>
    </row>
    <row r="131" spans="1:4" ht="18" x14ac:dyDescent="0.4">
      <c r="A131" s="28">
        <v>130</v>
      </c>
      <c r="B131" s="29" t="s">
        <v>34</v>
      </c>
      <c r="C131" s="21">
        <v>0.33040248002692602</v>
      </c>
      <c r="D131" s="18">
        <v>2018</v>
      </c>
    </row>
  </sheetData>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85E5-3BC6-4B0A-B6BB-0A251FA0D773}">
  <dimension ref="G3:M134"/>
  <sheetViews>
    <sheetView zoomScale="40" zoomScaleNormal="40" workbookViewId="0"/>
  </sheetViews>
  <sheetFormatPr defaultRowHeight="15.5" x14ac:dyDescent="0.35"/>
  <sheetData>
    <row r="3" spans="7:13" x14ac:dyDescent="0.35">
      <c r="G3" t="s">
        <v>165</v>
      </c>
      <c r="K3" t="s">
        <v>156</v>
      </c>
    </row>
    <row r="4" spans="7:13" x14ac:dyDescent="0.35">
      <c r="H4" t="s">
        <v>140</v>
      </c>
      <c r="I4" t="s">
        <v>137</v>
      </c>
      <c r="K4" t="s">
        <v>145</v>
      </c>
      <c r="L4" t="s">
        <v>149</v>
      </c>
      <c r="M4" t="s">
        <v>150</v>
      </c>
    </row>
    <row r="5" spans="7:13" x14ac:dyDescent="0.35">
      <c r="G5" t="s">
        <v>27</v>
      </c>
      <c r="H5">
        <v>0.53662058982735283</v>
      </c>
      <c r="J5" t="s">
        <v>32</v>
      </c>
      <c r="K5" t="s">
        <v>151</v>
      </c>
      <c r="L5" t="s">
        <v>151</v>
      </c>
    </row>
    <row r="6" spans="7:13" x14ac:dyDescent="0.35">
      <c r="G6" t="s">
        <v>28</v>
      </c>
      <c r="H6">
        <v>0.53461256725023565</v>
      </c>
      <c r="J6" t="s">
        <v>36</v>
      </c>
      <c r="K6">
        <v>62.6</v>
      </c>
      <c r="L6">
        <v>60.66</v>
      </c>
    </row>
    <row r="7" spans="7:13" x14ac:dyDescent="0.35">
      <c r="G7" t="s">
        <v>29</v>
      </c>
      <c r="H7">
        <v>0.43408308975929233</v>
      </c>
      <c r="J7" t="s">
        <v>147</v>
      </c>
      <c r="K7">
        <v>43.9</v>
      </c>
      <c r="L7">
        <v>46.26</v>
      </c>
    </row>
    <row r="8" spans="7:13" x14ac:dyDescent="0.35">
      <c r="G8" t="s">
        <v>30</v>
      </c>
      <c r="H8">
        <v>0.44795183741575867</v>
      </c>
      <c r="J8" t="s">
        <v>52</v>
      </c>
      <c r="K8">
        <v>80.7</v>
      </c>
      <c r="L8">
        <v>86.12</v>
      </c>
    </row>
    <row r="9" spans="7:13" x14ac:dyDescent="0.35">
      <c r="G9" t="s">
        <v>31</v>
      </c>
      <c r="H9">
        <v>0.42591768696817195</v>
      </c>
      <c r="J9" t="s">
        <v>53</v>
      </c>
      <c r="K9">
        <v>100</v>
      </c>
      <c r="L9">
        <v>100</v>
      </c>
    </row>
    <row r="10" spans="7:13" x14ac:dyDescent="0.35">
      <c r="G10" t="s">
        <v>32</v>
      </c>
      <c r="H10">
        <v>0.64794361383024202</v>
      </c>
      <c r="J10" t="s">
        <v>54</v>
      </c>
      <c r="K10">
        <v>52.4</v>
      </c>
      <c r="L10">
        <v>62.2</v>
      </c>
    </row>
    <row r="11" spans="7:13" x14ac:dyDescent="0.35">
      <c r="G11" t="s">
        <v>33</v>
      </c>
      <c r="H11">
        <v>0.43658887129902446</v>
      </c>
      <c r="J11" t="s">
        <v>56</v>
      </c>
      <c r="K11">
        <v>35.200000000000003</v>
      </c>
      <c r="L11">
        <v>33.270000000000003</v>
      </c>
    </row>
    <row r="12" spans="7:13" x14ac:dyDescent="0.35">
      <c r="G12" t="s">
        <v>34</v>
      </c>
      <c r="H12">
        <v>0.33040248002692602</v>
      </c>
      <c r="J12" t="s">
        <v>63</v>
      </c>
      <c r="K12">
        <v>80.8</v>
      </c>
      <c r="L12">
        <v>82.5</v>
      </c>
    </row>
    <row r="13" spans="7:13" x14ac:dyDescent="0.35">
      <c r="G13" t="s">
        <v>35</v>
      </c>
      <c r="H13">
        <v>0.39405868954728129</v>
      </c>
      <c r="J13" t="s">
        <v>65</v>
      </c>
      <c r="K13">
        <v>25.6</v>
      </c>
      <c r="L13">
        <v>25.6</v>
      </c>
    </row>
    <row r="14" spans="7:13" x14ac:dyDescent="0.35">
      <c r="G14" t="s">
        <v>36</v>
      </c>
      <c r="H14">
        <v>0.57371259524905116</v>
      </c>
      <c r="J14" t="s">
        <v>0</v>
      </c>
      <c r="K14">
        <v>82.5</v>
      </c>
      <c r="L14">
        <v>79.900000000000006</v>
      </c>
    </row>
    <row r="15" spans="7:13" x14ac:dyDescent="0.35">
      <c r="G15" t="s">
        <v>37</v>
      </c>
      <c r="H15">
        <v>0.34336185676643294</v>
      </c>
      <c r="J15" t="s">
        <v>67</v>
      </c>
      <c r="K15">
        <v>33.5</v>
      </c>
      <c r="L15">
        <v>32.200000000000003</v>
      </c>
    </row>
    <row r="16" spans="7:13" x14ac:dyDescent="0.35">
      <c r="G16" t="s">
        <v>38</v>
      </c>
      <c r="H16">
        <v>0.34410615856875493</v>
      </c>
      <c r="J16" t="s">
        <v>68</v>
      </c>
      <c r="K16">
        <v>72</v>
      </c>
      <c r="L16">
        <v>58.65</v>
      </c>
    </row>
    <row r="17" spans="7:12" x14ac:dyDescent="0.35">
      <c r="G17" t="s">
        <v>39</v>
      </c>
      <c r="H17">
        <v>0.5416979472660266</v>
      </c>
      <c r="J17" t="s">
        <v>72</v>
      </c>
      <c r="K17">
        <v>52.9</v>
      </c>
      <c r="L17">
        <v>51.28</v>
      </c>
    </row>
    <row r="18" spans="7:12" x14ac:dyDescent="0.35">
      <c r="G18" t="s">
        <v>40</v>
      </c>
      <c r="H18">
        <v>0.40269706831655605</v>
      </c>
      <c r="J18" t="s">
        <v>76</v>
      </c>
      <c r="K18">
        <v>47</v>
      </c>
      <c r="L18">
        <v>43</v>
      </c>
    </row>
    <row r="19" spans="7:12" x14ac:dyDescent="0.35">
      <c r="G19" t="s">
        <v>1</v>
      </c>
      <c r="H19">
        <v>0.46762374695017517</v>
      </c>
      <c r="J19" t="s">
        <v>78</v>
      </c>
      <c r="K19">
        <v>24</v>
      </c>
      <c r="L19">
        <v>19</v>
      </c>
    </row>
    <row r="20" spans="7:12" x14ac:dyDescent="0.35">
      <c r="G20" t="s">
        <v>41</v>
      </c>
      <c r="H20">
        <v>0.38789074652166228</v>
      </c>
      <c r="J20" t="s">
        <v>148</v>
      </c>
      <c r="K20">
        <v>96</v>
      </c>
      <c r="L20">
        <v>96.62</v>
      </c>
    </row>
    <row r="21" spans="7:12" x14ac:dyDescent="0.35">
      <c r="G21" t="s">
        <v>42</v>
      </c>
      <c r="H21">
        <v>0.50224470292231682</v>
      </c>
      <c r="J21" t="s">
        <v>83</v>
      </c>
      <c r="K21">
        <v>58.6</v>
      </c>
      <c r="L21">
        <v>47.05</v>
      </c>
    </row>
    <row r="22" spans="7:12" x14ac:dyDescent="0.35">
      <c r="G22" t="s">
        <v>43</v>
      </c>
      <c r="H22">
        <v>0.47084434884579068</v>
      </c>
      <c r="J22" t="s">
        <v>85</v>
      </c>
      <c r="K22">
        <v>14.3</v>
      </c>
      <c r="L22">
        <v>14.2</v>
      </c>
    </row>
    <row r="23" spans="7:12" x14ac:dyDescent="0.35">
      <c r="G23" t="s">
        <v>2</v>
      </c>
      <c r="H23">
        <v>0.59656008063733879</v>
      </c>
      <c r="J23" t="s">
        <v>14</v>
      </c>
      <c r="K23">
        <v>18</v>
      </c>
      <c r="L23">
        <v>17.84</v>
      </c>
    </row>
    <row r="24" spans="7:12" x14ac:dyDescent="0.35">
      <c r="G24" t="s">
        <v>44</v>
      </c>
      <c r="H24">
        <v>0.52548958437943183</v>
      </c>
      <c r="J24" t="s">
        <v>89</v>
      </c>
      <c r="K24">
        <v>100</v>
      </c>
      <c r="L24">
        <v>61</v>
      </c>
    </row>
    <row r="25" spans="7:12" x14ac:dyDescent="0.35">
      <c r="G25" t="s">
        <v>45</v>
      </c>
      <c r="H25">
        <v>0.43594216262866864</v>
      </c>
      <c r="J25" t="s">
        <v>93</v>
      </c>
      <c r="K25">
        <v>80.5</v>
      </c>
      <c r="L25">
        <v>79.790000000000006</v>
      </c>
    </row>
    <row r="26" spans="7:12" x14ac:dyDescent="0.35">
      <c r="G26" t="s">
        <v>46</v>
      </c>
      <c r="H26">
        <v>0.39809872683425429</v>
      </c>
      <c r="J26" t="s">
        <v>96</v>
      </c>
      <c r="K26">
        <v>97.7</v>
      </c>
      <c r="L26">
        <v>95.96</v>
      </c>
    </row>
    <row r="27" spans="7:12" x14ac:dyDescent="0.35">
      <c r="G27" t="s">
        <v>47</v>
      </c>
      <c r="H27">
        <v>0.53946104662378858</v>
      </c>
      <c r="J27" t="s">
        <v>146</v>
      </c>
      <c r="K27">
        <v>81.3</v>
      </c>
      <c r="L27">
        <v>78.03</v>
      </c>
    </row>
    <row r="28" spans="7:12" x14ac:dyDescent="0.35">
      <c r="G28" t="s">
        <v>48</v>
      </c>
      <c r="H28">
        <v>0.55312172693400985</v>
      </c>
      <c r="J28" t="s">
        <v>104</v>
      </c>
      <c r="K28">
        <v>33.299999999999997</v>
      </c>
      <c r="L28">
        <v>30.6</v>
      </c>
    </row>
    <row r="29" spans="7:12" x14ac:dyDescent="0.35">
      <c r="G29" t="s">
        <v>49</v>
      </c>
      <c r="H29">
        <v>0.61875528822916781</v>
      </c>
      <c r="J29" t="s">
        <v>110</v>
      </c>
      <c r="K29">
        <v>16</v>
      </c>
      <c r="L29">
        <v>17.649999999999999</v>
      </c>
    </row>
    <row r="30" spans="7:12" x14ac:dyDescent="0.35">
      <c r="G30" t="s">
        <v>50</v>
      </c>
      <c r="H30">
        <v>0.39116634873831413</v>
      </c>
      <c r="J30" t="s">
        <v>111</v>
      </c>
      <c r="K30">
        <v>47</v>
      </c>
      <c r="L30">
        <v>39.5</v>
      </c>
    </row>
    <row r="31" spans="7:12" x14ac:dyDescent="0.35">
      <c r="G31" t="s">
        <v>19</v>
      </c>
      <c r="H31">
        <v>0.37643793776919132</v>
      </c>
      <c r="J31" t="s">
        <v>112</v>
      </c>
      <c r="K31">
        <v>28.5</v>
      </c>
      <c r="L31">
        <v>23.1</v>
      </c>
    </row>
    <row r="32" spans="7:12" x14ac:dyDescent="0.35">
      <c r="G32" t="s">
        <v>3</v>
      </c>
      <c r="H32">
        <v>0.61420636857157329</v>
      </c>
      <c r="J32" t="s">
        <v>118</v>
      </c>
      <c r="K32">
        <v>98.9</v>
      </c>
      <c r="L32">
        <v>98.55</v>
      </c>
    </row>
    <row r="33" spans="7:13" x14ac:dyDescent="0.35">
      <c r="G33" t="s">
        <v>51</v>
      </c>
      <c r="H33">
        <v>0.44893274293763091</v>
      </c>
      <c r="J33" t="s">
        <v>143</v>
      </c>
      <c r="K33">
        <v>71.3</v>
      </c>
      <c r="L33">
        <v>71.39</v>
      </c>
    </row>
    <row r="34" spans="7:13" x14ac:dyDescent="0.35">
      <c r="G34" t="s">
        <v>52</v>
      </c>
      <c r="H34">
        <v>0.4912106299398562</v>
      </c>
      <c r="J34" t="s">
        <v>121</v>
      </c>
      <c r="K34">
        <v>53.9</v>
      </c>
      <c r="L34">
        <v>48.52</v>
      </c>
    </row>
    <row r="35" spans="7:13" x14ac:dyDescent="0.35">
      <c r="H35" t="s">
        <v>53</v>
      </c>
      <c r="I35">
        <v>0.4511110264801399</v>
      </c>
      <c r="K35" t="s">
        <v>124</v>
      </c>
      <c r="L35">
        <v>25.4</v>
      </c>
      <c r="M35">
        <v>22.5</v>
      </c>
    </row>
    <row r="36" spans="7:13" x14ac:dyDescent="0.35">
      <c r="H36" t="s">
        <v>54</v>
      </c>
      <c r="I36">
        <v>0.4772547127711283</v>
      </c>
      <c r="K36" t="s">
        <v>125</v>
      </c>
      <c r="L36">
        <v>42</v>
      </c>
      <c r="M36">
        <v>42.4</v>
      </c>
    </row>
    <row r="37" spans="7:13" x14ac:dyDescent="0.35">
      <c r="H37" t="s">
        <v>55</v>
      </c>
      <c r="I37">
        <v>0.46022527828141563</v>
      </c>
      <c r="K37" t="s">
        <v>132</v>
      </c>
      <c r="L37" t="s">
        <v>151</v>
      </c>
      <c r="M37" t="s">
        <v>151</v>
      </c>
    </row>
    <row r="38" spans="7:13" x14ac:dyDescent="0.35">
      <c r="H38" t="s">
        <v>56</v>
      </c>
      <c r="I38">
        <v>0.6800354819251444</v>
      </c>
      <c r="K38" t="s">
        <v>134</v>
      </c>
      <c r="L38" t="s">
        <v>151</v>
      </c>
      <c r="M38" t="s">
        <v>151</v>
      </c>
    </row>
    <row r="39" spans="7:13" x14ac:dyDescent="0.35">
      <c r="H39" t="s">
        <v>57</v>
      </c>
      <c r="I39">
        <v>0.42994083515057069</v>
      </c>
    </row>
    <row r="40" spans="7:13" x14ac:dyDescent="0.35">
      <c r="H40" t="s">
        <v>58</v>
      </c>
      <c r="I40">
        <v>0.46673751231712463</v>
      </c>
    </row>
    <row r="41" spans="7:13" x14ac:dyDescent="0.35">
      <c r="H41" t="s">
        <v>59</v>
      </c>
      <c r="I41">
        <v>0.43535606575817465</v>
      </c>
    </row>
    <row r="42" spans="7:13" x14ac:dyDescent="0.35">
      <c r="H42" t="s">
        <v>60</v>
      </c>
      <c r="I42">
        <v>0.47939243086028027</v>
      </c>
    </row>
    <row r="43" spans="7:13" x14ac:dyDescent="0.35">
      <c r="H43" t="s">
        <v>61</v>
      </c>
      <c r="I43">
        <v>0.47921381831252041</v>
      </c>
    </row>
    <row r="44" spans="7:13" x14ac:dyDescent="0.35">
      <c r="H44" t="s">
        <v>62</v>
      </c>
      <c r="I44">
        <v>0.4145548413589577</v>
      </c>
    </row>
    <row r="45" spans="7:13" x14ac:dyDescent="0.35">
      <c r="H45" t="s">
        <v>63</v>
      </c>
      <c r="I45">
        <v>0.46622117434805654</v>
      </c>
    </row>
    <row r="46" spans="7:13" x14ac:dyDescent="0.35">
      <c r="H46" t="s">
        <v>64</v>
      </c>
      <c r="I46">
        <v>0.52937942733194321</v>
      </c>
    </row>
    <row r="47" spans="7:13" x14ac:dyDescent="0.35">
      <c r="H47" t="s">
        <v>65</v>
      </c>
      <c r="I47">
        <v>0.699706847553351</v>
      </c>
    </row>
    <row r="48" spans="7:13" x14ac:dyDescent="0.35">
      <c r="H48" t="s">
        <v>0</v>
      </c>
      <c r="I48">
        <v>0.640500376859507</v>
      </c>
    </row>
    <row r="49" spans="8:9" x14ac:dyDescent="0.35">
      <c r="H49" t="s">
        <v>4</v>
      </c>
      <c r="I49">
        <v>0.48088223533984448</v>
      </c>
    </row>
    <row r="50" spans="8:9" x14ac:dyDescent="0.35">
      <c r="H50" t="s">
        <v>66</v>
      </c>
      <c r="I50">
        <v>0.51828421276381054</v>
      </c>
    </row>
    <row r="51" spans="8:9" x14ac:dyDescent="0.35">
      <c r="H51" t="s">
        <v>67</v>
      </c>
      <c r="I51">
        <v>0.68901693887204107</v>
      </c>
    </row>
    <row r="52" spans="8:9" x14ac:dyDescent="0.35">
      <c r="H52" t="s">
        <v>5</v>
      </c>
      <c r="I52">
        <v>0.46032065236720054</v>
      </c>
    </row>
    <row r="53" spans="8:9" x14ac:dyDescent="0.35">
      <c r="H53" t="s">
        <v>68</v>
      </c>
      <c r="I53">
        <v>0.54853127685436287</v>
      </c>
    </row>
    <row r="54" spans="8:9" x14ac:dyDescent="0.35">
      <c r="H54" t="s">
        <v>69</v>
      </c>
      <c r="I54">
        <v>0.4746418368229503</v>
      </c>
    </row>
    <row r="55" spans="8:9" x14ac:dyDescent="0.35">
      <c r="H55" t="s">
        <v>70</v>
      </c>
      <c r="I55">
        <v>0.35099512832254376</v>
      </c>
    </row>
    <row r="56" spans="8:9" x14ac:dyDescent="0.35">
      <c r="H56" t="s">
        <v>71</v>
      </c>
      <c r="I56">
        <v>0.33899333633898759</v>
      </c>
    </row>
    <row r="57" spans="8:9" x14ac:dyDescent="0.35">
      <c r="H57" t="s">
        <v>72</v>
      </c>
      <c r="I57">
        <v>0.54186680221729988</v>
      </c>
    </row>
    <row r="58" spans="8:9" x14ac:dyDescent="0.35">
      <c r="H58" t="s">
        <v>73</v>
      </c>
      <c r="I58">
        <v>0.71291064159435713</v>
      </c>
    </row>
    <row r="59" spans="8:9" x14ac:dyDescent="0.35">
      <c r="H59" t="s">
        <v>74</v>
      </c>
      <c r="I59">
        <v>0.5398057333115337</v>
      </c>
    </row>
    <row r="60" spans="8:9" x14ac:dyDescent="0.35">
      <c r="H60" t="s">
        <v>75</v>
      </c>
      <c r="I60">
        <v>0.45274698775401906</v>
      </c>
    </row>
    <row r="61" spans="8:9" x14ac:dyDescent="0.35">
      <c r="H61" t="s">
        <v>76</v>
      </c>
      <c r="I61">
        <v>0.59928812953257216</v>
      </c>
    </row>
    <row r="62" spans="8:9" x14ac:dyDescent="0.35">
      <c r="H62" t="s">
        <v>77</v>
      </c>
      <c r="I62">
        <v>0.51198817399385732</v>
      </c>
    </row>
    <row r="63" spans="8:9" x14ac:dyDescent="0.35">
      <c r="H63" t="s">
        <v>78</v>
      </c>
      <c r="I63">
        <v>0.56061675495292373</v>
      </c>
    </row>
    <row r="64" spans="8:9" x14ac:dyDescent="0.35">
      <c r="H64" t="s">
        <v>79</v>
      </c>
      <c r="I64">
        <v>0.59274535925770722</v>
      </c>
    </row>
    <row r="65" spans="8:9" x14ac:dyDescent="0.35">
      <c r="H65" t="s">
        <v>80</v>
      </c>
      <c r="I65">
        <v>0.45698863615115159</v>
      </c>
    </row>
    <row r="66" spans="8:9" x14ac:dyDescent="0.35">
      <c r="H66" t="s">
        <v>81</v>
      </c>
      <c r="I66">
        <v>0.58093439315333584</v>
      </c>
    </row>
    <row r="67" spans="8:9" x14ac:dyDescent="0.35">
      <c r="H67" t="s">
        <v>82</v>
      </c>
      <c r="I67">
        <v>0.44811712843622087</v>
      </c>
    </row>
    <row r="68" spans="8:9" x14ac:dyDescent="0.35">
      <c r="H68" t="s">
        <v>6</v>
      </c>
      <c r="I68">
        <v>0.48128975779878175</v>
      </c>
    </row>
    <row r="69" spans="8:9" x14ac:dyDescent="0.35">
      <c r="H69" t="s">
        <v>83</v>
      </c>
      <c r="I69">
        <v>0.46316942837757802</v>
      </c>
    </row>
    <row r="70" spans="8:9" x14ac:dyDescent="0.35">
      <c r="H70" t="s">
        <v>84</v>
      </c>
      <c r="I70">
        <v>0.3969714363201019</v>
      </c>
    </row>
    <row r="71" spans="8:9" x14ac:dyDescent="0.35">
      <c r="H71" t="s">
        <v>85</v>
      </c>
      <c r="I71">
        <v>0.5158833368454887</v>
      </c>
    </row>
    <row r="72" spans="8:9" x14ac:dyDescent="0.35">
      <c r="H72" t="s">
        <v>14</v>
      </c>
      <c r="I72">
        <v>0.52307258805883305</v>
      </c>
    </row>
    <row r="73" spans="8:9" x14ac:dyDescent="0.35">
      <c r="H73" t="s">
        <v>86</v>
      </c>
      <c r="I73">
        <v>0.43219782222109587</v>
      </c>
    </row>
    <row r="74" spans="8:9" x14ac:dyDescent="0.35">
      <c r="H74" t="s">
        <v>7</v>
      </c>
      <c r="I74">
        <v>0.47752575265138419</v>
      </c>
    </row>
    <row r="75" spans="8:9" x14ac:dyDescent="0.35">
      <c r="H75" t="s">
        <v>87</v>
      </c>
      <c r="I75">
        <v>0.49901120327763282</v>
      </c>
    </row>
    <row r="76" spans="8:9" x14ac:dyDescent="0.35">
      <c r="H76" t="s">
        <v>88</v>
      </c>
      <c r="I76">
        <v>0.46696687144726245</v>
      </c>
    </row>
    <row r="77" spans="8:9" x14ac:dyDescent="0.35">
      <c r="H77" t="s">
        <v>8</v>
      </c>
      <c r="I77">
        <v>0.4226204020668885</v>
      </c>
    </row>
    <row r="78" spans="8:9" x14ac:dyDescent="0.35">
      <c r="H78" t="s">
        <v>89</v>
      </c>
      <c r="I78">
        <v>0.51634209537754128</v>
      </c>
    </row>
    <row r="79" spans="8:9" x14ac:dyDescent="0.35">
      <c r="H79" t="s">
        <v>90</v>
      </c>
      <c r="I79">
        <v>0.37895340792033427</v>
      </c>
    </row>
    <row r="80" spans="8:9" x14ac:dyDescent="0.35">
      <c r="H80" t="s">
        <v>91</v>
      </c>
      <c r="I80">
        <v>0.51623596054225462</v>
      </c>
    </row>
    <row r="81" spans="8:9" x14ac:dyDescent="0.35">
      <c r="H81" t="s">
        <v>92</v>
      </c>
      <c r="I81">
        <v>0.52626631860037021</v>
      </c>
    </row>
    <row r="82" spans="8:9" x14ac:dyDescent="0.35">
      <c r="H82" t="s">
        <v>93</v>
      </c>
      <c r="I82">
        <v>0.3879818151848583</v>
      </c>
    </row>
    <row r="83" spans="8:9" x14ac:dyDescent="0.35">
      <c r="H83" t="s">
        <v>94</v>
      </c>
      <c r="I83">
        <v>0.59092150563067003</v>
      </c>
    </row>
    <row r="84" spans="8:9" x14ac:dyDescent="0.35">
      <c r="H84" t="s">
        <v>95</v>
      </c>
      <c r="I84">
        <v>0.38336618491350993</v>
      </c>
    </row>
    <row r="85" spans="8:9" x14ac:dyDescent="0.35">
      <c r="H85" t="s">
        <v>96</v>
      </c>
      <c r="I85">
        <v>0.42053779793161383</v>
      </c>
    </row>
    <row r="86" spans="8:9" x14ac:dyDescent="0.35">
      <c r="H86" t="s">
        <v>97</v>
      </c>
      <c r="I86">
        <v>0.51283796571879336</v>
      </c>
    </row>
    <row r="87" spans="8:9" x14ac:dyDescent="0.35">
      <c r="H87" t="s">
        <v>15</v>
      </c>
      <c r="I87">
        <v>0.43038845595290831</v>
      </c>
    </row>
    <row r="88" spans="8:9" x14ac:dyDescent="0.35">
      <c r="H88" t="s">
        <v>98</v>
      </c>
      <c r="I88">
        <v>0.45151855777223276</v>
      </c>
    </row>
    <row r="89" spans="8:9" x14ac:dyDescent="0.35">
      <c r="H89" t="s">
        <v>99</v>
      </c>
      <c r="I89">
        <v>0.48347196226670819</v>
      </c>
    </row>
    <row r="90" spans="8:9" x14ac:dyDescent="0.35">
      <c r="H90" t="s">
        <v>100</v>
      </c>
      <c r="I90">
        <v>0.59374792462874426</v>
      </c>
    </row>
    <row r="91" spans="8:9" x14ac:dyDescent="0.35">
      <c r="H91" t="s">
        <v>101</v>
      </c>
      <c r="I91">
        <v>0.59282661354440902</v>
      </c>
    </row>
    <row r="92" spans="8:9" x14ac:dyDescent="0.35">
      <c r="H92" t="s">
        <v>102</v>
      </c>
      <c r="I92">
        <v>0.39573117649748663</v>
      </c>
    </row>
    <row r="93" spans="8:9" x14ac:dyDescent="0.35">
      <c r="H93" t="s">
        <v>103</v>
      </c>
      <c r="I93">
        <v>0.50563589034399592</v>
      </c>
    </row>
    <row r="94" spans="8:9" x14ac:dyDescent="0.35">
      <c r="H94" t="s">
        <v>104</v>
      </c>
      <c r="I94">
        <v>0.7030594684545417</v>
      </c>
    </row>
    <row r="95" spans="8:9" x14ac:dyDescent="0.35">
      <c r="H95" t="s">
        <v>105</v>
      </c>
      <c r="I95">
        <v>0.39696202381361784</v>
      </c>
    </row>
    <row r="96" spans="8:9" x14ac:dyDescent="0.35">
      <c r="H96" t="s">
        <v>106</v>
      </c>
      <c r="I96">
        <v>0.39348653097949426</v>
      </c>
    </row>
    <row r="97" spans="8:9" x14ac:dyDescent="0.35">
      <c r="H97" t="s">
        <v>107</v>
      </c>
      <c r="I97">
        <v>0.4903103291646122</v>
      </c>
    </row>
    <row r="98" spans="8:9" x14ac:dyDescent="0.35">
      <c r="H98" t="s">
        <v>108</v>
      </c>
      <c r="I98">
        <v>0.55256344523772705</v>
      </c>
    </row>
    <row r="99" spans="8:9" x14ac:dyDescent="0.35">
      <c r="H99" t="s">
        <v>109</v>
      </c>
      <c r="I99">
        <v>0.50782144043007171</v>
      </c>
    </row>
    <row r="100" spans="8:9" x14ac:dyDescent="0.35">
      <c r="H100" t="s">
        <v>110</v>
      </c>
      <c r="I100">
        <v>0.41011100068308137</v>
      </c>
    </row>
    <row r="101" spans="8:9" x14ac:dyDescent="0.35">
      <c r="H101" t="s">
        <v>111</v>
      </c>
      <c r="I101">
        <v>0.54052723831737037</v>
      </c>
    </row>
    <row r="102" spans="8:9" x14ac:dyDescent="0.35">
      <c r="H102" t="s">
        <v>9</v>
      </c>
      <c r="I102">
        <v>0.47147221133492134</v>
      </c>
    </row>
    <row r="103" spans="8:9" x14ac:dyDescent="0.35">
      <c r="H103" t="s">
        <v>112</v>
      </c>
      <c r="I103">
        <v>0.47985809026889903</v>
      </c>
    </row>
    <row r="104" spans="8:9" x14ac:dyDescent="0.35">
      <c r="H104" t="s">
        <v>113</v>
      </c>
      <c r="I104">
        <v>0.41153638899260764</v>
      </c>
    </row>
    <row r="105" spans="8:9" x14ac:dyDescent="0.35">
      <c r="H105" t="s">
        <v>10</v>
      </c>
      <c r="I105">
        <v>0.50917908786457089</v>
      </c>
    </row>
    <row r="106" spans="8:9" x14ac:dyDescent="0.35">
      <c r="H106" t="s">
        <v>114</v>
      </c>
      <c r="I106">
        <v>0.40189924005341243</v>
      </c>
    </row>
    <row r="107" spans="8:9" x14ac:dyDescent="0.35">
      <c r="H107" t="s">
        <v>115</v>
      </c>
      <c r="I107">
        <v>0.39117587837446444</v>
      </c>
    </row>
    <row r="108" spans="8:9" x14ac:dyDescent="0.35">
      <c r="H108" t="s">
        <v>116</v>
      </c>
      <c r="I108">
        <v>0.44507997125804977</v>
      </c>
    </row>
    <row r="109" spans="8:9" x14ac:dyDescent="0.35">
      <c r="H109" t="s">
        <v>117</v>
      </c>
      <c r="I109">
        <v>0.4346321599973032</v>
      </c>
    </row>
    <row r="110" spans="8:9" x14ac:dyDescent="0.35">
      <c r="H110" t="s">
        <v>118</v>
      </c>
      <c r="I110">
        <v>0.39274867530332247</v>
      </c>
    </row>
    <row r="111" spans="8:9" x14ac:dyDescent="0.35">
      <c r="H111" t="s">
        <v>11</v>
      </c>
      <c r="I111">
        <v>0.47230690917440005</v>
      </c>
    </row>
    <row r="112" spans="8:9" x14ac:dyDescent="0.35">
      <c r="H112" t="s">
        <v>119</v>
      </c>
      <c r="I112">
        <v>0.61544113413123069</v>
      </c>
    </row>
    <row r="113" spans="8:9" x14ac:dyDescent="0.35">
      <c r="H113" t="s">
        <v>120</v>
      </c>
      <c r="I113">
        <v>0.45267868852878679</v>
      </c>
    </row>
    <row r="114" spans="8:9" x14ac:dyDescent="0.35">
      <c r="H114" t="s">
        <v>121</v>
      </c>
      <c r="I114">
        <v>0.5058364844156007</v>
      </c>
    </row>
    <row r="115" spans="8:9" x14ac:dyDescent="0.35">
      <c r="H115" t="s">
        <v>122</v>
      </c>
      <c r="I115">
        <v>0.4376134725746233</v>
      </c>
    </row>
    <row r="116" spans="8:9" x14ac:dyDescent="0.35">
      <c r="H116" t="s">
        <v>123</v>
      </c>
      <c r="I116">
        <v>0.55911551847708274</v>
      </c>
    </row>
    <row r="117" spans="8:9" x14ac:dyDescent="0.35">
      <c r="H117" t="s">
        <v>124</v>
      </c>
      <c r="I117">
        <v>0.54110612099851962</v>
      </c>
    </row>
    <row r="118" spans="8:9" x14ac:dyDescent="0.35">
      <c r="H118" t="s">
        <v>125</v>
      </c>
      <c r="I118">
        <v>0.76081699634810984</v>
      </c>
    </row>
    <row r="119" spans="8:9" x14ac:dyDescent="0.35">
      <c r="H119" t="s">
        <v>126</v>
      </c>
      <c r="I119">
        <v>0.75941371551395132</v>
      </c>
    </row>
    <row r="120" spans="8:9" x14ac:dyDescent="0.35">
      <c r="H120" t="s">
        <v>127</v>
      </c>
      <c r="I120">
        <v>0.66687869164894731</v>
      </c>
    </row>
    <row r="121" spans="8:9" x14ac:dyDescent="0.35">
      <c r="H121" t="s">
        <v>128</v>
      </c>
      <c r="I121">
        <v>0.49078367798524491</v>
      </c>
    </row>
    <row r="122" spans="8:9" x14ac:dyDescent="0.35">
      <c r="H122" t="s">
        <v>129</v>
      </c>
      <c r="I122">
        <v>0.55511081084867653</v>
      </c>
    </row>
    <row r="123" spans="8:9" x14ac:dyDescent="0.35">
      <c r="H123" t="s">
        <v>16</v>
      </c>
      <c r="I123">
        <v>0.38023524209628035</v>
      </c>
    </row>
    <row r="124" spans="8:9" x14ac:dyDescent="0.35">
      <c r="H124" t="s">
        <v>130</v>
      </c>
      <c r="I124">
        <v>0.37779135989420443</v>
      </c>
    </row>
    <row r="125" spans="8:9" x14ac:dyDescent="0.35">
      <c r="H125" t="s">
        <v>131</v>
      </c>
      <c r="I125">
        <v>0.41410731160753489</v>
      </c>
    </row>
    <row r="126" spans="8:9" x14ac:dyDescent="0.35">
      <c r="H126" t="s">
        <v>132</v>
      </c>
      <c r="I126">
        <v>0.48701687941404814</v>
      </c>
    </row>
    <row r="127" spans="8:9" x14ac:dyDescent="0.35">
      <c r="H127" t="s">
        <v>17</v>
      </c>
      <c r="I127">
        <v>0.38126336215865864</v>
      </c>
    </row>
    <row r="128" spans="8:9" x14ac:dyDescent="0.35">
      <c r="H128" t="s">
        <v>133</v>
      </c>
      <c r="I128">
        <v>0.48893189952446303</v>
      </c>
    </row>
    <row r="129" spans="8:9" x14ac:dyDescent="0.35">
      <c r="H129" t="s">
        <v>134</v>
      </c>
      <c r="I129">
        <v>0.62295319212719658</v>
      </c>
    </row>
    <row r="130" spans="8:9" x14ac:dyDescent="0.35">
      <c r="H130" t="s">
        <v>135</v>
      </c>
      <c r="I130">
        <v>0.5471280828084657</v>
      </c>
    </row>
    <row r="131" spans="8:9" x14ac:dyDescent="0.35">
      <c r="H131" t="s">
        <v>12</v>
      </c>
      <c r="I131">
        <v>0.57839082169311995</v>
      </c>
    </row>
    <row r="132" spans="8:9" x14ac:dyDescent="0.35">
      <c r="H132" t="s">
        <v>18</v>
      </c>
      <c r="I132">
        <v>0.45825584861622437</v>
      </c>
    </row>
    <row r="133" spans="8:9" x14ac:dyDescent="0.35">
      <c r="H133" t="s">
        <v>13</v>
      </c>
      <c r="I133">
        <v>0.48270947839567274</v>
      </c>
    </row>
    <row r="134" spans="8:9" x14ac:dyDescent="0.35">
      <c r="H134" t="s">
        <v>136</v>
      </c>
      <c r="I134">
        <v>0.57402581969409427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8041-A067-4F7B-B758-9C0E47A988AE}">
  <dimension ref="A1:BE134"/>
  <sheetViews>
    <sheetView zoomScale="40" zoomScaleNormal="40" workbookViewId="0"/>
  </sheetViews>
  <sheetFormatPr defaultRowHeight="15.5" x14ac:dyDescent="0.35"/>
  <cols>
    <col min="1" max="1" width="11.58203125" customWidth="1"/>
    <col min="2" max="2" width="20.58203125" customWidth="1"/>
    <col min="16" max="16" width="11.75" bestFit="1" customWidth="1"/>
    <col min="17" max="23" width="8.58203125" style="44"/>
    <col min="24" max="24" width="17.83203125" style="44" customWidth="1"/>
    <col min="25" max="25" width="15.58203125" style="44" customWidth="1"/>
    <col min="26" max="26" width="8.58203125" style="44"/>
    <col min="27" max="27" width="13.5" style="44" bestFit="1" customWidth="1"/>
    <col min="28" max="42" width="8.58203125" style="44"/>
    <col min="43" max="57" width="8.58203125" style="43"/>
  </cols>
  <sheetData>
    <row r="1" spans="1:29" x14ac:dyDescent="0.35">
      <c r="B1" t="s">
        <v>179</v>
      </c>
      <c r="C1" t="s">
        <v>180</v>
      </c>
      <c r="D1" t="s">
        <v>181</v>
      </c>
      <c r="E1" t="s">
        <v>182</v>
      </c>
      <c r="F1" t="s">
        <v>183</v>
      </c>
      <c r="G1" t="s">
        <v>184</v>
      </c>
      <c r="H1" t="s">
        <v>185</v>
      </c>
      <c r="I1" t="s">
        <v>186</v>
      </c>
      <c r="J1" t="s">
        <v>187</v>
      </c>
      <c r="K1" t="s">
        <v>188</v>
      </c>
      <c r="L1" t="s">
        <v>189</v>
      </c>
      <c r="M1" t="s">
        <v>190</v>
      </c>
      <c r="N1" t="s">
        <v>191</v>
      </c>
      <c r="O1" t="s">
        <v>192</v>
      </c>
      <c r="P1" t="s">
        <v>193</v>
      </c>
    </row>
    <row r="2" spans="1:29" x14ac:dyDescent="0.35">
      <c r="B2" t="s">
        <v>176</v>
      </c>
      <c r="C2" s="42">
        <v>1</v>
      </c>
      <c r="D2" s="42">
        <v>1</v>
      </c>
      <c r="E2" s="42">
        <v>1</v>
      </c>
      <c r="F2" s="42">
        <v>1</v>
      </c>
      <c r="G2" s="42">
        <v>1</v>
      </c>
      <c r="H2" s="42">
        <v>1</v>
      </c>
      <c r="I2" s="42">
        <v>1</v>
      </c>
      <c r="J2" s="42">
        <v>1</v>
      </c>
      <c r="K2" s="42">
        <v>0</v>
      </c>
      <c r="L2" s="42">
        <v>0</v>
      </c>
      <c r="M2" s="42">
        <v>1</v>
      </c>
      <c r="N2" s="42">
        <v>1</v>
      </c>
      <c r="O2" s="42">
        <v>1</v>
      </c>
      <c r="P2" t="s">
        <v>194</v>
      </c>
    </row>
    <row r="3" spans="1:29" x14ac:dyDescent="0.35">
      <c r="B3" t="s">
        <v>175</v>
      </c>
      <c r="C3" s="42" t="s">
        <v>177</v>
      </c>
      <c r="D3" s="42" t="s">
        <v>177</v>
      </c>
      <c r="E3" s="42" t="s">
        <v>195</v>
      </c>
      <c r="F3" s="42" t="s">
        <v>195</v>
      </c>
      <c r="G3" s="42" t="s">
        <v>195</v>
      </c>
      <c r="H3" s="42" t="s">
        <v>195</v>
      </c>
      <c r="I3" s="42" t="s">
        <v>195</v>
      </c>
      <c r="J3" s="42" t="s">
        <v>195</v>
      </c>
      <c r="K3" s="42" t="s">
        <v>196</v>
      </c>
      <c r="L3" s="42" t="s">
        <v>196</v>
      </c>
      <c r="M3" s="42" t="s">
        <v>197</v>
      </c>
      <c r="N3" s="42" t="s">
        <v>197</v>
      </c>
      <c r="O3" s="42" t="s">
        <v>197</v>
      </c>
      <c r="P3" s="42" t="s">
        <v>194</v>
      </c>
      <c r="W3" s="45" t="s">
        <v>165</v>
      </c>
      <c r="X3" s="45"/>
      <c r="Y3" s="45"/>
      <c r="Z3" s="45"/>
      <c r="AA3" s="45" t="s">
        <v>156</v>
      </c>
      <c r="AB3" s="45"/>
      <c r="AC3" s="45"/>
    </row>
    <row r="4" spans="1:29" ht="217" x14ac:dyDescent="0.35">
      <c r="A4" t="s">
        <v>178</v>
      </c>
      <c r="B4" t="s">
        <v>140</v>
      </c>
      <c r="C4" s="38" t="s">
        <v>144</v>
      </c>
      <c r="D4" s="39" t="s">
        <v>152</v>
      </c>
      <c r="E4" s="40" t="s">
        <v>153</v>
      </c>
      <c r="F4" s="38" t="s">
        <v>154</v>
      </c>
      <c r="G4" s="39" t="s">
        <v>155</v>
      </c>
      <c r="H4" s="40" t="s">
        <v>157</v>
      </c>
      <c r="I4" s="41" t="s">
        <v>158</v>
      </c>
      <c r="J4" s="41" t="s">
        <v>159</v>
      </c>
      <c r="K4" s="38" t="s">
        <v>160</v>
      </c>
      <c r="L4" s="38" t="s">
        <v>161</v>
      </c>
      <c r="M4" s="38" t="s">
        <v>162</v>
      </c>
      <c r="N4" s="38" t="s">
        <v>163</v>
      </c>
      <c r="O4" s="38" t="s">
        <v>164</v>
      </c>
      <c r="P4" t="s">
        <v>142</v>
      </c>
      <c r="W4" s="45"/>
      <c r="X4" s="45" t="s">
        <v>140</v>
      </c>
      <c r="Y4" s="45" t="s">
        <v>137</v>
      </c>
      <c r="Z4" s="46"/>
      <c r="AA4" s="47" t="s">
        <v>145</v>
      </c>
      <c r="AB4" s="45" t="s">
        <v>149</v>
      </c>
      <c r="AC4" s="45" t="s">
        <v>150</v>
      </c>
    </row>
    <row r="5" spans="1:29" x14ac:dyDescent="0.35">
      <c r="A5">
        <v>1</v>
      </c>
      <c r="B5" t="s">
        <v>32</v>
      </c>
      <c r="C5" s="35">
        <v>56.6</v>
      </c>
      <c r="D5" s="35">
        <v>55.5</v>
      </c>
      <c r="E5" s="36">
        <v>3419.01</v>
      </c>
      <c r="F5" s="36">
        <v>3503.32</v>
      </c>
      <c r="G5" s="36">
        <v>3196.46</v>
      </c>
      <c r="H5" s="36">
        <v>12.28</v>
      </c>
      <c r="I5" s="36">
        <v>34.909999999999997</v>
      </c>
      <c r="J5" s="36">
        <v>32.6</v>
      </c>
      <c r="K5">
        <v>1.94</v>
      </c>
      <c r="L5">
        <v>1.94</v>
      </c>
      <c r="M5">
        <v>123.7</v>
      </c>
      <c r="N5">
        <v>120.4</v>
      </c>
      <c r="O5">
        <v>120.7</v>
      </c>
      <c r="P5">
        <v>0.64794361383024202</v>
      </c>
      <c r="W5" s="45" t="s">
        <v>27</v>
      </c>
      <c r="X5" s="45">
        <v>0.53662058982735283</v>
      </c>
      <c r="Y5" s="45"/>
      <c r="Z5" s="47" t="s">
        <v>32</v>
      </c>
      <c r="AA5" s="46" t="s">
        <v>151</v>
      </c>
      <c r="AB5" s="45" t="s">
        <v>151</v>
      </c>
      <c r="AC5" s="45"/>
    </row>
    <row r="6" spans="1:29" x14ac:dyDescent="0.35">
      <c r="A6">
        <v>2</v>
      </c>
      <c r="B6" t="s">
        <v>36</v>
      </c>
      <c r="C6" s="37">
        <v>62.6</v>
      </c>
      <c r="D6" s="37">
        <v>60.66</v>
      </c>
      <c r="E6" s="36">
        <v>2688.91</v>
      </c>
      <c r="F6" s="36">
        <v>2580.04</v>
      </c>
      <c r="G6" s="36">
        <v>2513.9</v>
      </c>
      <c r="H6" s="36">
        <v>23.26</v>
      </c>
      <c r="I6" s="36">
        <v>16.86</v>
      </c>
      <c r="J6" s="36">
        <v>33.119999999999997</v>
      </c>
      <c r="K6">
        <v>8.4390000000000001</v>
      </c>
      <c r="L6">
        <v>11.18</v>
      </c>
      <c r="M6">
        <v>117.9</v>
      </c>
      <c r="N6">
        <v>115.9</v>
      </c>
      <c r="O6">
        <v>115.9</v>
      </c>
      <c r="P6">
        <v>0.57371259524905116</v>
      </c>
      <c r="W6" s="45" t="s">
        <v>28</v>
      </c>
      <c r="X6" s="45">
        <v>0.53461256725023565</v>
      </c>
      <c r="Y6" s="45"/>
      <c r="Z6" s="47" t="s">
        <v>36</v>
      </c>
      <c r="AA6" s="46">
        <v>62.6</v>
      </c>
      <c r="AB6" s="45">
        <v>60.66</v>
      </c>
      <c r="AC6" s="45"/>
    </row>
    <row r="7" spans="1:29" x14ac:dyDescent="0.35">
      <c r="A7">
        <v>3</v>
      </c>
      <c r="B7" t="s">
        <v>40</v>
      </c>
      <c r="C7" s="37">
        <v>0</v>
      </c>
      <c r="D7" s="37">
        <v>0</v>
      </c>
      <c r="E7" s="36">
        <v>2426.5300000000002</v>
      </c>
      <c r="F7" s="36">
        <v>2532.62</v>
      </c>
      <c r="G7" s="36">
        <v>2357.9299999999998</v>
      </c>
      <c r="H7" s="36">
        <v>183.45</v>
      </c>
      <c r="I7" s="36">
        <v>206.96</v>
      </c>
      <c r="J7" s="36">
        <v>125.54</v>
      </c>
      <c r="K7">
        <v>2.601</v>
      </c>
      <c r="L7">
        <v>2.601</v>
      </c>
      <c r="M7">
        <v>130.30000000000001</v>
      </c>
      <c r="N7">
        <v>125.8</v>
      </c>
      <c r="O7">
        <v>126.1</v>
      </c>
      <c r="P7">
        <v>0.40269706831655605</v>
      </c>
      <c r="W7" s="45" t="s">
        <v>29</v>
      </c>
      <c r="X7" s="45">
        <v>0.43408308975929233</v>
      </c>
      <c r="Y7" s="45"/>
      <c r="Z7" s="47" t="s">
        <v>147</v>
      </c>
      <c r="AA7" s="46">
        <v>43.9</v>
      </c>
      <c r="AB7" s="45">
        <v>46.26</v>
      </c>
      <c r="AC7" s="45"/>
    </row>
    <row r="8" spans="1:29" x14ac:dyDescent="0.35">
      <c r="A8">
        <v>4</v>
      </c>
      <c r="B8" t="s">
        <v>52</v>
      </c>
      <c r="C8" s="37">
        <v>80.7</v>
      </c>
      <c r="D8" s="37">
        <v>86.12</v>
      </c>
      <c r="E8" s="36">
        <v>2272.64</v>
      </c>
      <c r="F8" s="36">
        <v>2330.5500000000002</v>
      </c>
      <c r="G8" s="36">
        <v>2148.1799999999998</v>
      </c>
      <c r="H8" s="36">
        <v>113.73</v>
      </c>
      <c r="I8" s="36">
        <v>206.69</v>
      </c>
      <c r="J8" s="36">
        <v>144.58000000000001</v>
      </c>
      <c r="K8">
        <v>2.0299999999999998</v>
      </c>
      <c r="L8">
        <v>2.0350000000000001</v>
      </c>
      <c r="M8">
        <v>112.8</v>
      </c>
      <c r="N8">
        <v>111.5</v>
      </c>
      <c r="O8">
        <v>113.1</v>
      </c>
      <c r="P8">
        <v>0.4912106299398562</v>
      </c>
      <c r="W8" s="45" t="s">
        <v>30</v>
      </c>
      <c r="X8" s="45">
        <v>0.44795183741575867</v>
      </c>
      <c r="Y8" s="45"/>
      <c r="Z8" s="47" t="s">
        <v>52</v>
      </c>
      <c r="AA8" s="46">
        <v>80.7</v>
      </c>
      <c r="AB8" s="45">
        <v>86.12</v>
      </c>
      <c r="AC8" s="45"/>
    </row>
    <row r="9" spans="1:29" x14ac:dyDescent="0.35">
      <c r="A9">
        <v>5</v>
      </c>
      <c r="B9" t="s">
        <v>53</v>
      </c>
      <c r="C9" s="37">
        <v>100</v>
      </c>
      <c r="D9" s="37">
        <v>100</v>
      </c>
      <c r="E9" s="36">
        <v>680.48</v>
      </c>
      <c r="F9" s="36">
        <v>720.73</v>
      </c>
      <c r="G9" s="36">
        <v>476.88</v>
      </c>
      <c r="H9" s="36">
        <v>732.63</v>
      </c>
      <c r="I9" s="36">
        <v>702.58</v>
      </c>
      <c r="J9" s="36">
        <v>805.71</v>
      </c>
      <c r="K9">
        <v>0</v>
      </c>
      <c r="L9">
        <v>0.498</v>
      </c>
      <c r="M9">
        <v>125.7</v>
      </c>
      <c r="N9">
        <v>123.5</v>
      </c>
      <c r="O9">
        <v>122.2</v>
      </c>
      <c r="P9">
        <f t="shared" ref="P9:P17" si="0">VLOOKUP(B9,X8:Y138,2,FALSE)</f>
        <v>0.4511110264801399</v>
      </c>
      <c r="W9" s="45" t="s">
        <v>31</v>
      </c>
      <c r="X9" s="45">
        <v>0.42591768696817195</v>
      </c>
      <c r="Y9" s="45"/>
      <c r="Z9" s="47" t="s">
        <v>53</v>
      </c>
      <c r="AA9" s="46">
        <v>100</v>
      </c>
      <c r="AB9" s="45">
        <v>100</v>
      </c>
      <c r="AC9" s="45"/>
    </row>
    <row r="10" spans="1:29" x14ac:dyDescent="0.35">
      <c r="A10">
        <v>6</v>
      </c>
      <c r="B10" t="s">
        <v>54</v>
      </c>
      <c r="C10" s="37">
        <v>52.4</v>
      </c>
      <c r="D10" s="37">
        <v>62.2</v>
      </c>
      <c r="E10" s="36">
        <v>3247.27</v>
      </c>
      <c r="F10" s="36">
        <v>3310.47</v>
      </c>
      <c r="G10" s="36">
        <v>2996.42</v>
      </c>
      <c r="H10" s="36">
        <v>10.4</v>
      </c>
      <c r="I10" s="36">
        <v>22.27</v>
      </c>
      <c r="J10" s="36">
        <v>45.81</v>
      </c>
      <c r="K10">
        <v>1.702</v>
      </c>
      <c r="L10">
        <v>2.133</v>
      </c>
      <c r="M10">
        <v>126.3</v>
      </c>
      <c r="N10">
        <v>121.2</v>
      </c>
      <c r="O10">
        <v>124.4</v>
      </c>
      <c r="P10">
        <f t="shared" si="0"/>
        <v>0.4772547127711283</v>
      </c>
      <c r="W10" s="45" t="s">
        <v>32</v>
      </c>
      <c r="X10" s="45">
        <v>0.64794361383024202</v>
      </c>
      <c r="Y10" s="45"/>
      <c r="Z10" s="46" t="s">
        <v>54</v>
      </c>
      <c r="AA10" s="46">
        <v>52.4</v>
      </c>
      <c r="AB10" s="45">
        <v>62.2</v>
      </c>
      <c r="AC10" s="45"/>
    </row>
    <row r="11" spans="1:29" x14ac:dyDescent="0.35">
      <c r="A11">
        <v>7</v>
      </c>
      <c r="B11" t="s">
        <v>56</v>
      </c>
      <c r="C11" s="37">
        <v>35.200000000000003</v>
      </c>
      <c r="D11" s="37">
        <v>33.270000000000003</v>
      </c>
      <c r="E11" s="36">
        <v>3136.44</v>
      </c>
      <c r="F11" s="36">
        <v>3117.46</v>
      </c>
      <c r="G11" s="36">
        <v>3051.11</v>
      </c>
      <c r="H11" s="36">
        <v>0.46</v>
      </c>
      <c r="I11" s="36">
        <v>0</v>
      </c>
      <c r="J11" s="36">
        <v>13.95</v>
      </c>
      <c r="K11">
        <v>3.1890000000000001</v>
      </c>
      <c r="L11">
        <v>3.2370000000000001</v>
      </c>
      <c r="M11">
        <v>106.2</v>
      </c>
      <c r="N11">
        <v>106</v>
      </c>
      <c r="O11">
        <v>107.1</v>
      </c>
      <c r="P11">
        <f t="shared" si="0"/>
        <v>0.6800354819251444</v>
      </c>
      <c r="W11" s="45" t="s">
        <v>33</v>
      </c>
      <c r="X11" s="45">
        <v>0.43658887129902446</v>
      </c>
      <c r="Y11" s="45"/>
      <c r="Z11" s="47" t="s">
        <v>56</v>
      </c>
      <c r="AA11" s="46">
        <v>35.200000000000003</v>
      </c>
      <c r="AB11" s="45">
        <v>33.270000000000003</v>
      </c>
      <c r="AC11" s="45"/>
    </row>
    <row r="12" spans="1:29" x14ac:dyDescent="0.35">
      <c r="A12">
        <v>8</v>
      </c>
      <c r="B12" t="s">
        <v>63</v>
      </c>
      <c r="C12" s="37">
        <v>80.8</v>
      </c>
      <c r="D12" s="37">
        <v>82.5</v>
      </c>
      <c r="E12" s="36">
        <v>4208.1499999999996</v>
      </c>
      <c r="F12" s="36">
        <v>4208.16</v>
      </c>
      <c r="G12" s="36">
        <v>4064.73</v>
      </c>
      <c r="H12" s="36">
        <v>1.62</v>
      </c>
      <c r="I12" s="36">
        <v>0</v>
      </c>
      <c r="J12" s="36">
        <v>25.57</v>
      </c>
      <c r="K12">
        <v>1E-3</v>
      </c>
      <c r="L12">
        <v>0.53500000000000003</v>
      </c>
      <c r="M12">
        <v>137.19999999999999</v>
      </c>
      <c r="N12">
        <v>133.9</v>
      </c>
      <c r="O12">
        <v>132.80000000000001</v>
      </c>
      <c r="P12">
        <f t="shared" si="0"/>
        <v>0.46622117434805654</v>
      </c>
      <c r="W12" s="45" t="s">
        <v>34</v>
      </c>
      <c r="X12" s="45">
        <v>0.33040248002692602</v>
      </c>
      <c r="Y12" s="45"/>
      <c r="Z12" s="47" t="s">
        <v>63</v>
      </c>
      <c r="AA12" s="46">
        <v>80.8</v>
      </c>
      <c r="AB12" s="45">
        <v>82.5</v>
      </c>
      <c r="AC12" s="45"/>
    </row>
    <row r="13" spans="1:29" x14ac:dyDescent="0.35">
      <c r="A13">
        <v>9</v>
      </c>
      <c r="B13" t="s">
        <v>65</v>
      </c>
      <c r="C13" s="37">
        <v>25.6</v>
      </c>
      <c r="D13" s="37">
        <v>25.6</v>
      </c>
      <c r="E13" s="36">
        <v>5337.55</v>
      </c>
      <c r="F13" s="36">
        <v>5524.31</v>
      </c>
      <c r="G13" s="36">
        <v>5363.53</v>
      </c>
      <c r="H13" s="36">
        <v>0</v>
      </c>
      <c r="I13" s="36">
        <v>0</v>
      </c>
      <c r="J13" s="36">
        <v>8.76</v>
      </c>
      <c r="K13">
        <v>2.1960000000000002</v>
      </c>
      <c r="L13">
        <v>2.1960000000000002</v>
      </c>
      <c r="M13">
        <v>123</v>
      </c>
      <c r="N13">
        <v>120</v>
      </c>
      <c r="O13">
        <v>118.2</v>
      </c>
      <c r="P13">
        <f t="shared" si="0"/>
        <v>0.699706847553351</v>
      </c>
      <c r="W13" s="45" t="s">
        <v>35</v>
      </c>
      <c r="X13" s="45">
        <v>0.39405868954728129</v>
      </c>
      <c r="Y13" s="45"/>
      <c r="Z13" s="47" t="s">
        <v>65</v>
      </c>
      <c r="AA13" s="46">
        <v>25.6</v>
      </c>
      <c r="AB13" s="45">
        <v>25.6</v>
      </c>
      <c r="AC13" s="45"/>
    </row>
    <row r="14" spans="1:29" x14ac:dyDescent="0.35">
      <c r="A14">
        <v>10</v>
      </c>
      <c r="B14" t="s">
        <v>0</v>
      </c>
      <c r="C14" s="37">
        <v>82.5</v>
      </c>
      <c r="D14" s="37">
        <v>79.900000000000006</v>
      </c>
      <c r="E14" s="36">
        <v>2397.83</v>
      </c>
      <c r="F14" s="36">
        <v>2337.9499999999998</v>
      </c>
      <c r="G14" s="36">
        <v>2183.5500000000002</v>
      </c>
      <c r="H14" s="36">
        <v>47.98</v>
      </c>
      <c r="I14" s="36">
        <v>66.400000000000006</v>
      </c>
      <c r="J14" s="36">
        <v>64.86</v>
      </c>
      <c r="K14">
        <v>15.711</v>
      </c>
      <c r="L14">
        <v>15.871</v>
      </c>
      <c r="M14">
        <v>111</v>
      </c>
      <c r="N14">
        <v>109.8</v>
      </c>
      <c r="O14">
        <v>110.4</v>
      </c>
      <c r="P14">
        <f t="shared" si="0"/>
        <v>0.640500376859507</v>
      </c>
      <c r="W14" s="45" t="s">
        <v>36</v>
      </c>
      <c r="X14" s="45">
        <v>0.57371259524905116</v>
      </c>
      <c r="Y14" s="45"/>
      <c r="Z14" s="47" t="s">
        <v>0</v>
      </c>
      <c r="AA14" s="46">
        <v>82.5</v>
      </c>
      <c r="AB14" s="45">
        <v>79.900000000000006</v>
      </c>
      <c r="AC14" s="45"/>
    </row>
    <row r="15" spans="1:29" x14ac:dyDescent="0.35">
      <c r="A15">
        <v>11</v>
      </c>
      <c r="B15" t="s">
        <v>67</v>
      </c>
      <c r="C15" s="37">
        <v>33.5</v>
      </c>
      <c r="D15" s="37">
        <v>32.200000000000003</v>
      </c>
      <c r="E15" s="36">
        <v>3005.03</v>
      </c>
      <c r="F15" s="36">
        <v>2964.25</v>
      </c>
      <c r="G15" s="36">
        <v>2775.78</v>
      </c>
      <c r="H15" s="36">
        <v>15.7</v>
      </c>
      <c r="I15" s="36">
        <v>8.82</v>
      </c>
      <c r="J15" s="36">
        <v>51.22</v>
      </c>
      <c r="K15">
        <v>18.173999999999999</v>
      </c>
      <c r="L15">
        <v>18.800999999999998</v>
      </c>
      <c r="M15">
        <v>128.30000000000001</v>
      </c>
      <c r="N15">
        <v>126.9</v>
      </c>
      <c r="O15">
        <v>127.1</v>
      </c>
      <c r="P15">
        <f t="shared" si="0"/>
        <v>0.68901693887204107</v>
      </c>
      <c r="W15" s="45" t="s">
        <v>37</v>
      </c>
      <c r="X15" s="45">
        <v>0.34336185676643294</v>
      </c>
      <c r="Y15" s="45"/>
      <c r="Z15" s="47" t="s">
        <v>67</v>
      </c>
      <c r="AA15" s="46">
        <v>33.5</v>
      </c>
      <c r="AB15" s="45">
        <v>32.200000000000003</v>
      </c>
      <c r="AC15" s="45"/>
    </row>
    <row r="16" spans="1:29" x14ac:dyDescent="0.35">
      <c r="A16">
        <v>12</v>
      </c>
      <c r="B16" t="s">
        <v>68</v>
      </c>
      <c r="C16" s="37">
        <v>72</v>
      </c>
      <c r="D16" s="37">
        <v>58.65</v>
      </c>
      <c r="E16" s="36">
        <v>1463.71</v>
      </c>
      <c r="F16" s="36">
        <v>1657.68</v>
      </c>
      <c r="G16" s="36">
        <v>1382.68</v>
      </c>
      <c r="H16" s="36">
        <v>349.51</v>
      </c>
      <c r="I16" s="36">
        <v>349.63</v>
      </c>
      <c r="J16" s="36">
        <v>306.2</v>
      </c>
      <c r="K16">
        <v>6.0309999999999997</v>
      </c>
      <c r="L16">
        <v>6.51</v>
      </c>
      <c r="M16">
        <v>106.4</v>
      </c>
      <c r="N16">
        <v>106.3</v>
      </c>
      <c r="O16">
        <v>108.8</v>
      </c>
      <c r="P16">
        <f t="shared" si="0"/>
        <v>0.54853127685436287</v>
      </c>
      <c r="W16" s="45" t="s">
        <v>38</v>
      </c>
      <c r="X16" s="45">
        <v>0.34410615856875493</v>
      </c>
      <c r="Y16" s="45"/>
      <c r="Z16" s="47" t="s">
        <v>68</v>
      </c>
      <c r="AA16" s="46">
        <v>72</v>
      </c>
      <c r="AB16" s="45">
        <v>58.65</v>
      </c>
      <c r="AC16" s="45"/>
    </row>
    <row r="17" spans="1:29" x14ac:dyDescent="0.35">
      <c r="A17">
        <v>13</v>
      </c>
      <c r="B17" t="s">
        <v>72</v>
      </c>
      <c r="C17" s="37">
        <v>52.9</v>
      </c>
      <c r="D17" s="37">
        <v>51.28</v>
      </c>
      <c r="E17" s="36">
        <v>2706.57</v>
      </c>
      <c r="F17" s="36">
        <v>2742.05</v>
      </c>
      <c r="G17" s="36">
        <v>2471.63</v>
      </c>
      <c r="H17" s="36">
        <v>63.23</v>
      </c>
      <c r="I17" s="36">
        <v>142.91</v>
      </c>
      <c r="J17" s="36">
        <v>124.49</v>
      </c>
      <c r="K17">
        <v>3.32</v>
      </c>
      <c r="L17">
        <v>3.7149999999999999</v>
      </c>
      <c r="M17">
        <v>129.6</v>
      </c>
      <c r="N17">
        <v>125.9</v>
      </c>
      <c r="O17">
        <v>125.6</v>
      </c>
      <c r="P17">
        <f t="shared" si="0"/>
        <v>0.54186680221729988</v>
      </c>
      <c r="W17" s="45" t="s">
        <v>39</v>
      </c>
      <c r="X17" s="45">
        <v>0.5416979472660266</v>
      </c>
      <c r="Y17" s="45"/>
      <c r="Z17" s="47" t="s">
        <v>72</v>
      </c>
      <c r="AA17" s="46">
        <v>52.9</v>
      </c>
      <c r="AB17" s="45">
        <v>51.28</v>
      </c>
      <c r="AC17" s="45"/>
    </row>
    <row r="18" spans="1:29" x14ac:dyDescent="0.35">
      <c r="A18">
        <v>14</v>
      </c>
      <c r="B18" t="s">
        <v>76</v>
      </c>
      <c r="C18" s="37">
        <v>47</v>
      </c>
      <c r="D18" s="37">
        <v>43</v>
      </c>
      <c r="E18" s="36">
        <v>2746.32</v>
      </c>
      <c r="F18" s="36">
        <v>2670.21</v>
      </c>
      <c r="G18" s="36">
        <v>2756.01</v>
      </c>
      <c r="H18" s="36">
        <v>0</v>
      </c>
      <c r="I18" s="36">
        <v>0</v>
      </c>
      <c r="J18" s="36">
        <v>0</v>
      </c>
      <c r="K18">
        <v>2.359</v>
      </c>
      <c r="L18">
        <v>2.484</v>
      </c>
      <c r="M18">
        <v>114.1</v>
      </c>
      <c r="N18">
        <v>112</v>
      </c>
      <c r="O18">
        <v>111.6</v>
      </c>
      <c r="P18">
        <f t="shared" ref="P18:P23" si="1">VLOOKUP(B18,X18:Y148,2,FALSE)</f>
        <v>0.59928812953257216</v>
      </c>
      <c r="W18" s="45" t="s">
        <v>40</v>
      </c>
      <c r="X18" s="45">
        <v>0.40269706831655605</v>
      </c>
      <c r="Y18" s="45"/>
      <c r="Z18" s="47" t="s">
        <v>76</v>
      </c>
      <c r="AA18" s="46">
        <v>47</v>
      </c>
      <c r="AB18" s="45">
        <v>43</v>
      </c>
      <c r="AC18" s="45"/>
    </row>
    <row r="19" spans="1:29" x14ac:dyDescent="0.35">
      <c r="A19">
        <v>15</v>
      </c>
      <c r="B19" t="s">
        <v>78</v>
      </c>
      <c r="C19" s="37">
        <v>24</v>
      </c>
      <c r="D19" s="37">
        <v>19</v>
      </c>
      <c r="E19" s="36">
        <v>1762.23</v>
      </c>
      <c r="F19" s="36">
        <v>1878.2</v>
      </c>
      <c r="G19" s="36">
        <v>1753.68</v>
      </c>
      <c r="H19" s="36">
        <v>200.83</v>
      </c>
      <c r="I19" s="36">
        <v>295.39999999999998</v>
      </c>
      <c r="J19" s="36">
        <v>232.67</v>
      </c>
      <c r="K19">
        <v>41.097000000000001</v>
      </c>
      <c r="L19">
        <v>45.003999999999998</v>
      </c>
      <c r="M19">
        <v>115.2</v>
      </c>
      <c r="N19">
        <v>113.3</v>
      </c>
      <c r="O19">
        <v>113.4</v>
      </c>
      <c r="P19">
        <f t="shared" si="1"/>
        <v>0.56061675495292373</v>
      </c>
      <c r="W19" s="45" t="s">
        <v>1</v>
      </c>
      <c r="X19" s="45">
        <v>0.46762374695017517</v>
      </c>
      <c r="Y19" s="45"/>
      <c r="Z19" s="47" t="s">
        <v>78</v>
      </c>
      <c r="AA19" s="46">
        <v>24</v>
      </c>
      <c r="AB19" s="45">
        <v>19</v>
      </c>
      <c r="AC19" s="45"/>
    </row>
    <row r="20" spans="1:29" x14ac:dyDescent="0.35">
      <c r="A20">
        <v>16</v>
      </c>
      <c r="B20" t="s">
        <v>83</v>
      </c>
      <c r="C20" s="37">
        <v>58.6</v>
      </c>
      <c r="D20" s="37">
        <v>47.05</v>
      </c>
      <c r="E20" s="36">
        <v>4002.7</v>
      </c>
      <c r="F20" s="36">
        <v>4016.22</v>
      </c>
      <c r="G20" s="36">
        <v>3890.73</v>
      </c>
      <c r="H20" s="36">
        <v>4.75</v>
      </c>
      <c r="I20" s="36">
        <v>0.63</v>
      </c>
      <c r="J20" s="36">
        <v>23.48</v>
      </c>
      <c r="K20">
        <v>1.206</v>
      </c>
      <c r="L20">
        <v>1.1970000000000001</v>
      </c>
      <c r="M20">
        <v>137.1</v>
      </c>
      <c r="N20">
        <v>128.9</v>
      </c>
      <c r="O20">
        <v>128.80000000000001</v>
      </c>
      <c r="P20">
        <f t="shared" si="1"/>
        <v>0.46316942837757802</v>
      </c>
      <c r="W20" s="45" t="s">
        <v>41</v>
      </c>
      <c r="X20" s="45">
        <v>0.38789074652166228</v>
      </c>
      <c r="Y20" s="45"/>
      <c r="Z20" s="47" t="s">
        <v>148</v>
      </c>
      <c r="AA20" s="46">
        <v>96</v>
      </c>
      <c r="AB20" s="45">
        <v>96.62</v>
      </c>
      <c r="AC20" s="45"/>
    </row>
    <row r="21" spans="1:29" x14ac:dyDescent="0.35">
      <c r="A21">
        <v>17</v>
      </c>
      <c r="B21" t="s">
        <v>85</v>
      </c>
      <c r="C21" s="37">
        <v>14.3</v>
      </c>
      <c r="D21" s="37">
        <v>14.2</v>
      </c>
      <c r="E21" s="36">
        <v>3826.89</v>
      </c>
      <c r="F21" s="36">
        <v>3830.39</v>
      </c>
      <c r="G21" s="36">
        <v>3696.08</v>
      </c>
      <c r="H21" s="36">
        <v>7.48</v>
      </c>
      <c r="I21" s="36">
        <v>4.63</v>
      </c>
      <c r="J21" s="36">
        <v>24.68</v>
      </c>
      <c r="K21">
        <v>1.407</v>
      </c>
      <c r="L21">
        <v>1.407</v>
      </c>
      <c r="M21">
        <v>130</v>
      </c>
      <c r="N21">
        <v>126.2</v>
      </c>
      <c r="O21">
        <v>127.4</v>
      </c>
      <c r="P21">
        <f t="shared" si="1"/>
        <v>0.5158833368454887</v>
      </c>
      <c r="W21" s="45" t="s">
        <v>42</v>
      </c>
      <c r="X21" s="45">
        <v>0.50224470292231682</v>
      </c>
      <c r="Y21" s="45"/>
      <c r="Z21" s="47" t="s">
        <v>83</v>
      </c>
      <c r="AA21" s="46">
        <v>58.6</v>
      </c>
      <c r="AB21" s="45">
        <v>47.05</v>
      </c>
      <c r="AC21" s="45"/>
    </row>
    <row r="22" spans="1:29" x14ac:dyDescent="0.35">
      <c r="A22">
        <v>18</v>
      </c>
      <c r="B22" t="s">
        <v>14</v>
      </c>
      <c r="C22" s="37">
        <v>18</v>
      </c>
      <c r="D22" s="37">
        <v>17.84</v>
      </c>
      <c r="E22" s="36">
        <v>2967.47</v>
      </c>
      <c r="F22" s="36">
        <v>2869.5</v>
      </c>
      <c r="G22" s="36">
        <v>2669.56</v>
      </c>
      <c r="H22" s="36">
        <v>19.14</v>
      </c>
      <c r="I22" s="36">
        <v>23.08</v>
      </c>
      <c r="J22" s="36">
        <v>47.19</v>
      </c>
      <c r="K22">
        <v>0</v>
      </c>
      <c r="L22">
        <v>2.3E-2</v>
      </c>
      <c r="M22">
        <v>127.5</v>
      </c>
      <c r="N22">
        <v>126.1</v>
      </c>
      <c r="O22">
        <v>127</v>
      </c>
      <c r="P22">
        <f t="shared" si="1"/>
        <v>0.52307258805883305</v>
      </c>
      <c r="W22" s="45" t="s">
        <v>43</v>
      </c>
      <c r="X22" s="45">
        <v>0.47084434884579068</v>
      </c>
      <c r="Y22" s="45"/>
      <c r="Z22" s="47" t="s">
        <v>85</v>
      </c>
      <c r="AA22" s="46">
        <v>14.3</v>
      </c>
      <c r="AB22" s="45">
        <v>14.2</v>
      </c>
      <c r="AC22" s="45"/>
    </row>
    <row r="23" spans="1:29" x14ac:dyDescent="0.35">
      <c r="A23">
        <v>19</v>
      </c>
      <c r="B23" t="s">
        <v>89</v>
      </c>
      <c r="C23" s="37">
        <v>100</v>
      </c>
      <c r="D23" s="37">
        <v>61</v>
      </c>
      <c r="E23" s="36">
        <v>322.12</v>
      </c>
      <c r="F23" s="36">
        <v>485.17</v>
      </c>
      <c r="G23" s="36">
        <v>366.13</v>
      </c>
      <c r="H23" s="36">
        <v>614.23</v>
      </c>
      <c r="I23" s="36">
        <v>673.29</v>
      </c>
      <c r="J23" s="36">
        <v>625.71</v>
      </c>
      <c r="K23">
        <v>0</v>
      </c>
      <c r="L23">
        <v>0.114</v>
      </c>
      <c r="M23">
        <v>113.3</v>
      </c>
      <c r="N23">
        <v>111.8</v>
      </c>
      <c r="O23">
        <v>110.4</v>
      </c>
      <c r="P23">
        <f t="shared" si="1"/>
        <v>0.51634209537754128</v>
      </c>
      <c r="W23" s="45" t="s">
        <v>2</v>
      </c>
      <c r="X23" s="45">
        <v>0.59656008063733879</v>
      </c>
      <c r="Y23" s="45"/>
      <c r="Z23" s="47" t="s">
        <v>14</v>
      </c>
      <c r="AA23" s="46">
        <v>18</v>
      </c>
      <c r="AB23" s="45">
        <v>17.84</v>
      </c>
      <c r="AC23" s="45"/>
    </row>
    <row r="24" spans="1:29" x14ac:dyDescent="0.35">
      <c r="A24">
        <v>20</v>
      </c>
      <c r="B24" t="s">
        <v>110</v>
      </c>
      <c r="C24" s="37">
        <v>16</v>
      </c>
      <c r="D24" s="37">
        <v>17.649999999999999</v>
      </c>
      <c r="E24" s="36">
        <v>3286.46</v>
      </c>
      <c r="F24" s="36">
        <v>3290.02</v>
      </c>
      <c r="G24" s="36">
        <v>3125.38</v>
      </c>
      <c r="H24" s="36">
        <v>16.84</v>
      </c>
      <c r="I24" s="36">
        <v>19.64</v>
      </c>
      <c r="J24" s="36">
        <v>29.66</v>
      </c>
      <c r="K24">
        <v>4.3719999999999999</v>
      </c>
      <c r="L24">
        <v>4.3620000000000001</v>
      </c>
      <c r="M24">
        <v>129.30000000000001</v>
      </c>
      <c r="N24">
        <v>125.8</v>
      </c>
      <c r="O24">
        <v>127.7</v>
      </c>
      <c r="P24">
        <f t="shared" ref="P24:P31" si="2">VLOOKUP(B24,X26:Y156,2,FALSE)</f>
        <v>0.41011100068308137</v>
      </c>
      <c r="W24" s="45" t="s">
        <v>44</v>
      </c>
      <c r="X24" s="45">
        <v>0.52548958437943183</v>
      </c>
      <c r="Y24" s="45"/>
      <c r="Z24" s="47" t="s">
        <v>89</v>
      </c>
      <c r="AA24" s="46">
        <v>100</v>
      </c>
      <c r="AB24" s="45">
        <v>61</v>
      </c>
      <c r="AC24" s="45"/>
    </row>
    <row r="25" spans="1:29" x14ac:dyDescent="0.35">
      <c r="A25">
        <v>21</v>
      </c>
      <c r="B25" t="s">
        <v>111</v>
      </c>
      <c r="C25" s="37">
        <v>47</v>
      </c>
      <c r="D25" s="37">
        <v>39.5</v>
      </c>
      <c r="E25" s="36">
        <v>1237.0999999999999</v>
      </c>
      <c r="F25" s="36">
        <v>1054.56</v>
      </c>
      <c r="G25" s="36">
        <v>1304.6099999999999</v>
      </c>
      <c r="H25" s="36">
        <v>275.88</v>
      </c>
      <c r="I25" s="36">
        <v>269.43</v>
      </c>
      <c r="J25" s="36">
        <v>233.23</v>
      </c>
      <c r="K25">
        <v>6.07</v>
      </c>
      <c r="L25">
        <v>6.0990000000000002</v>
      </c>
      <c r="M25">
        <v>105.7</v>
      </c>
      <c r="N25">
        <v>104.7</v>
      </c>
      <c r="O25">
        <v>104.6</v>
      </c>
      <c r="P25">
        <f t="shared" si="2"/>
        <v>0.54052723831737037</v>
      </c>
      <c r="W25" s="45" t="s">
        <v>45</v>
      </c>
      <c r="X25" s="45">
        <v>0.43594216262866864</v>
      </c>
      <c r="Y25" s="45"/>
      <c r="Z25" s="47" t="s">
        <v>93</v>
      </c>
      <c r="AA25" s="46">
        <v>80.5</v>
      </c>
      <c r="AB25" s="45">
        <v>79.790000000000006</v>
      </c>
      <c r="AC25" s="45"/>
    </row>
    <row r="26" spans="1:29" x14ac:dyDescent="0.35">
      <c r="A26">
        <v>22</v>
      </c>
      <c r="B26" t="s">
        <v>112</v>
      </c>
      <c r="C26" s="37">
        <v>28.5</v>
      </c>
      <c r="D26" s="37">
        <v>23.1</v>
      </c>
      <c r="E26" s="36">
        <v>2918.6</v>
      </c>
      <c r="F26" s="36">
        <v>2916.49</v>
      </c>
      <c r="G26" s="36">
        <v>2749.08</v>
      </c>
      <c r="H26" s="36">
        <v>107.72</v>
      </c>
      <c r="I26" s="36">
        <v>131.25</v>
      </c>
      <c r="J26" s="36">
        <v>84.93</v>
      </c>
      <c r="K26">
        <v>4.532</v>
      </c>
      <c r="L26">
        <v>4.9820000000000002</v>
      </c>
      <c r="M26">
        <v>125</v>
      </c>
      <c r="N26">
        <v>122</v>
      </c>
      <c r="O26">
        <v>120.6</v>
      </c>
      <c r="P26">
        <f t="shared" si="2"/>
        <v>0.47985809026889903</v>
      </c>
      <c r="W26" s="45" t="s">
        <v>46</v>
      </c>
      <c r="X26" s="45">
        <v>0.39809872683425429</v>
      </c>
      <c r="Y26" s="45"/>
      <c r="Z26" s="47" t="s">
        <v>96</v>
      </c>
      <c r="AA26" s="46">
        <v>97.7</v>
      </c>
      <c r="AB26" s="45">
        <v>95.96</v>
      </c>
      <c r="AC26" s="45"/>
    </row>
    <row r="27" spans="1:29" x14ac:dyDescent="0.35">
      <c r="A27">
        <v>23</v>
      </c>
      <c r="B27" t="s">
        <v>120</v>
      </c>
      <c r="C27" s="37">
        <v>71.3</v>
      </c>
      <c r="D27" s="37">
        <v>71.39</v>
      </c>
      <c r="E27" s="36">
        <v>3171.86</v>
      </c>
      <c r="F27" s="36">
        <v>3280.35</v>
      </c>
      <c r="G27" s="36">
        <v>2922.03</v>
      </c>
      <c r="H27" s="36">
        <v>26.99</v>
      </c>
      <c r="I27" s="36">
        <v>59.89</v>
      </c>
      <c r="J27" s="36">
        <v>53.04</v>
      </c>
      <c r="K27">
        <v>1E-3</v>
      </c>
      <c r="L27">
        <v>0.78</v>
      </c>
      <c r="M27">
        <v>127.6</v>
      </c>
      <c r="N27">
        <v>124.8</v>
      </c>
      <c r="O27">
        <v>126.1</v>
      </c>
      <c r="P27">
        <f t="shared" si="2"/>
        <v>0.45267868852878679</v>
      </c>
      <c r="W27" s="45" t="s">
        <v>47</v>
      </c>
      <c r="X27" s="45">
        <v>0.53946104662378858</v>
      </c>
      <c r="Y27" s="45"/>
      <c r="Z27" s="47" t="s">
        <v>146</v>
      </c>
      <c r="AA27" s="46">
        <v>81.3</v>
      </c>
      <c r="AB27" s="45">
        <v>78.03</v>
      </c>
      <c r="AC27" s="45"/>
    </row>
    <row r="28" spans="1:29" x14ac:dyDescent="0.35">
      <c r="A28">
        <v>24</v>
      </c>
      <c r="B28" t="s">
        <v>121</v>
      </c>
      <c r="C28" s="37">
        <v>53.9</v>
      </c>
      <c r="D28" s="37">
        <v>48.52</v>
      </c>
      <c r="E28" s="36">
        <v>2756.94</v>
      </c>
      <c r="F28" s="36">
        <v>2832.81</v>
      </c>
      <c r="G28" s="36">
        <v>2583.75</v>
      </c>
      <c r="H28" s="36">
        <v>32.409999999999997</v>
      </c>
      <c r="I28" s="36">
        <v>87.43</v>
      </c>
      <c r="J28" s="36">
        <v>51.12</v>
      </c>
      <c r="K28">
        <v>1E-3</v>
      </c>
      <c r="L28">
        <v>0.71</v>
      </c>
      <c r="M28">
        <v>119.2</v>
      </c>
      <c r="N28">
        <v>119</v>
      </c>
      <c r="O28">
        <v>119.6</v>
      </c>
      <c r="P28">
        <f t="shared" si="2"/>
        <v>0.5058364844156007</v>
      </c>
      <c r="W28" s="45" t="s">
        <v>48</v>
      </c>
      <c r="X28" s="45">
        <v>0.55312172693400985</v>
      </c>
      <c r="Y28" s="45"/>
      <c r="Z28" s="47" t="s">
        <v>104</v>
      </c>
      <c r="AA28" s="46">
        <v>33.299999999999997</v>
      </c>
      <c r="AB28" s="45">
        <v>30.6</v>
      </c>
      <c r="AC28" s="45"/>
    </row>
    <row r="29" spans="1:29" x14ac:dyDescent="0.35">
      <c r="A29">
        <v>25</v>
      </c>
      <c r="B29" t="s">
        <v>124</v>
      </c>
      <c r="C29" s="37">
        <v>25.4</v>
      </c>
      <c r="D29" s="37">
        <v>22.5</v>
      </c>
      <c r="E29" s="36">
        <v>1729.21</v>
      </c>
      <c r="F29" s="36">
        <v>1597.89</v>
      </c>
      <c r="G29" s="36">
        <v>1799.68</v>
      </c>
      <c r="H29" s="36">
        <v>278.25</v>
      </c>
      <c r="I29" s="36">
        <v>306.91000000000003</v>
      </c>
      <c r="J29" s="36">
        <v>239.15</v>
      </c>
      <c r="K29">
        <v>29.192</v>
      </c>
      <c r="L29">
        <v>30.03</v>
      </c>
      <c r="M29">
        <v>115.3</v>
      </c>
      <c r="N29">
        <v>114.4</v>
      </c>
      <c r="O29">
        <v>115</v>
      </c>
      <c r="P29">
        <f t="shared" si="2"/>
        <v>0.54110612099851962</v>
      </c>
      <c r="W29" s="45" t="s">
        <v>49</v>
      </c>
      <c r="X29" s="45">
        <v>0.61875528822916781</v>
      </c>
      <c r="Y29" s="45"/>
      <c r="Z29" s="47" t="s">
        <v>110</v>
      </c>
      <c r="AA29" s="46">
        <v>16</v>
      </c>
      <c r="AB29" s="45">
        <v>17.649999999999999</v>
      </c>
      <c r="AC29" s="45"/>
    </row>
    <row r="30" spans="1:29" x14ac:dyDescent="0.35">
      <c r="A30">
        <v>26</v>
      </c>
      <c r="B30" t="s">
        <v>125</v>
      </c>
      <c r="C30" s="37">
        <v>42</v>
      </c>
      <c r="D30" s="37">
        <v>42.4</v>
      </c>
      <c r="E30" s="36">
        <v>5125.08</v>
      </c>
      <c r="F30" s="36">
        <v>5219.8500000000004</v>
      </c>
      <c r="G30" s="36">
        <v>5162.8100000000004</v>
      </c>
      <c r="H30" s="36">
        <v>0.03</v>
      </c>
      <c r="I30" s="36">
        <v>0</v>
      </c>
      <c r="J30" s="36">
        <v>4.51</v>
      </c>
      <c r="K30">
        <v>4.3940000000000001</v>
      </c>
      <c r="L30">
        <v>4.3979999999999997</v>
      </c>
      <c r="M30">
        <v>126.3</v>
      </c>
      <c r="N30">
        <v>123.1</v>
      </c>
      <c r="O30">
        <v>122.3</v>
      </c>
      <c r="P30">
        <f t="shared" si="2"/>
        <v>0.76081699634810984</v>
      </c>
      <c r="W30" s="45" t="s">
        <v>50</v>
      </c>
      <c r="X30" s="45">
        <v>0.39116634873831413</v>
      </c>
      <c r="Y30" s="45"/>
      <c r="Z30" s="47" t="s">
        <v>111</v>
      </c>
      <c r="AA30" s="46">
        <v>47</v>
      </c>
      <c r="AB30" s="45">
        <v>39.5</v>
      </c>
      <c r="AC30" s="45"/>
    </row>
    <row r="31" spans="1:29" x14ac:dyDescent="0.35">
      <c r="A31">
        <v>27</v>
      </c>
      <c r="B31" t="s">
        <v>134</v>
      </c>
      <c r="C31" s="35">
        <v>51.7</v>
      </c>
      <c r="D31" s="35">
        <v>29.3</v>
      </c>
      <c r="E31" s="36">
        <v>2976.36</v>
      </c>
      <c r="F31" s="36">
        <v>2864.79</v>
      </c>
      <c r="G31" s="36">
        <v>2936.31</v>
      </c>
      <c r="H31" s="36">
        <v>0.41</v>
      </c>
      <c r="I31" s="36">
        <v>0.22</v>
      </c>
      <c r="J31" s="36">
        <v>1.0900000000000001</v>
      </c>
      <c r="K31">
        <v>20.811</v>
      </c>
      <c r="L31">
        <v>20.856999999999999</v>
      </c>
      <c r="M31">
        <v>121.3</v>
      </c>
      <c r="N31">
        <v>120.1</v>
      </c>
      <c r="O31">
        <v>121.1</v>
      </c>
      <c r="P31">
        <f t="shared" si="2"/>
        <v>0.62295319212719658</v>
      </c>
      <c r="W31" s="45" t="s">
        <v>19</v>
      </c>
      <c r="X31" s="45">
        <v>0.37643793776919132</v>
      </c>
      <c r="Y31" s="45"/>
      <c r="Z31" s="47" t="s">
        <v>112</v>
      </c>
      <c r="AA31" s="46">
        <v>28.5</v>
      </c>
      <c r="AB31" s="45">
        <v>23.1</v>
      </c>
      <c r="AC31" s="45"/>
    </row>
    <row r="32" spans="1:29" x14ac:dyDescent="0.35">
      <c r="W32" s="45" t="s">
        <v>3</v>
      </c>
      <c r="X32" s="45">
        <v>0.61420636857157329</v>
      </c>
      <c r="Y32" s="45"/>
      <c r="Z32" s="47" t="s">
        <v>118</v>
      </c>
      <c r="AA32" s="46">
        <v>98.9</v>
      </c>
      <c r="AB32" s="45">
        <v>98.55</v>
      </c>
      <c r="AC32" s="45"/>
    </row>
    <row r="33" spans="1:29" x14ac:dyDescent="0.35">
      <c r="W33" s="45" t="s">
        <v>51</v>
      </c>
      <c r="X33" s="45">
        <v>0.44893274293763091</v>
      </c>
      <c r="Y33" s="45"/>
      <c r="Z33" s="47" t="s">
        <v>143</v>
      </c>
      <c r="AA33" s="46">
        <v>71.3</v>
      </c>
      <c r="AB33" s="45">
        <v>71.39</v>
      </c>
      <c r="AC33" s="45"/>
    </row>
    <row r="34" spans="1:29" x14ac:dyDescent="0.35">
      <c r="A34" t="s">
        <v>174</v>
      </c>
      <c r="W34" s="45" t="s">
        <v>52</v>
      </c>
      <c r="X34" s="45">
        <v>0.4912106299398562</v>
      </c>
      <c r="Y34" s="45"/>
      <c r="Z34" s="47" t="s">
        <v>121</v>
      </c>
      <c r="AA34" s="46">
        <v>53.9</v>
      </c>
      <c r="AB34" s="45">
        <v>48.52</v>
      </c>
      <c r="AC34" s="45"/>
    </row>
    <row r="35" spans="1:29" x14ac:dyDescent="0.35">
      <c r="W35" s="45"/>
      <c r="X35" s="45" t="s">
        <v>53</v>
      </c>
      <c r="Y35" s="45">
        <v>0.4511110264801399</v>
      </c>
      <c r="Z35" s="46"/>
      <c r="AA35" s="47" t="s">
        <v>124</v>
      </c>
      <c r="AB35" s="45">
        <v>25.4</v>
      </c>
      <c r="AC35" s="45">
        <v>22.5</v>
      </c>
    </row>
    <row r="36" spans="1:29" x14ac:dyDescent="0.35">
      <c r="A36" t="s">
        <v>166</v>
      </c>
      <c r="H36" t="s">
        <v>171</v>
      </c>
      <c r="W36" s="45"/>
      <c r="X36" s="45" t="s">
        <v>54</v>
      </c>
      <c r="Y36" s="45">
        <v>0.4772547127711283</v>
      </c>
      <c r="Z36" s="46"/>
      <c r="AA36" s="47" t="s">
        <v>125</v>
      </c>
      <c r="AB36" s="45">
        <v>42</v>
      </c>
      <c r="AC36" s="45">
        <v>42.4</v>
      </c>
    </row>
    <row r="37" spans="1:29" x14ac:dyDescent="0.35">
      <c r="W37" s="45"/>
      <c r="X37" s="45" t="s">
        <v>55</v>
      </c>
      <c r="Y37" s="45">
        <v>0.46022527828141563</v>
      </c>
      <c r="Z37" s="46"/>
      <c r="AA37" s="47" t="s">
        <v>132</v>
      </c>
      <c r="AB37" s="45" t="s">
        <v>151</v>
      </c>
      <c r="AC37" s="45" t="s">
        <v>151</v>
      </c>
    </row>
    <row r="38" spans="1:29" x14ac:dyDescent="0.35">
      <c r="A38" t="s">
        <v>167</v>
      </c>
      <c r="H38" t="s">
        <v>172</v>
      </c>
      <c r="W38" s="45"/>
      <c r="X38" s="45" t="s">
        <v>56</v>
      </c>
      <c r="Y38" s="45">
        <v>0.6800354819251444</v>
      </c>
      <c r="Z38" s="46"/>
      <c r="AA38" s="47" t="s">
        <v>134</v>
      </c>
      <c r="AB38" s="45" t="s">
        <v>151</v>
      </c>
      <c r="AC38" s="45" t="s">
        <v>151</v>
      </c>
    </row>
    <row r="39" spans="1:29" x14ac:dyDescent="0.35">
      <c r="W39" s="45"/>
      <c r="X39" s="45" t="s">
        <v>57</v>
      </c>
      <c r="Y39" s="45">
        <v>0.42994083515057069</v>
      </c>
      <c r="Z39" s="45"/>
      <c r="AA39" s="45"/>
      <c r="AB39" s="45"/>
      <c r="AC39" s="45"/>
    </row>
    <row r="40" spans="1:29" x14ac:dyDescent="0.35">
      <c r="A40" t="s">
        <v>168</v>
      </c>
      <c r="H40" t="s">
        <v>172</v>
      </c>
      <c r="W40" s="45"/>
      <c r="X40" s="45" t="s">
        <v>58</v>
      </c>
      <c r="Y40" s="45">
        <v>0.46673751231712463</v>
      </c>
      <c r="Z40" s="45"/>
      <c r="AA40" s="45"/>
      <c r="AB40" s="45"/>
      <c r="AC40" s="45"/>
    </row>
    <row r="41" spans="1:29" x14ac:dyDescent="0.35">
      <c r="W41" s="45"/>
      <c r="X41" s="45" t="s">
        <v>59</v>
      </c>
      <c r="Y41" s="45">
        <v>0.43535606575817465</v>
      </c>
      <c r="Z41" s="45"/>
      <c r="AA41" s="45"/>
      <c r="AB41" s="45"/>
      <c r="AC41" s="45"/>
    </row>
    <row r="42" spans="1:29" x14ac:dyDescent="0.35">
      <c r="A42" t="s">
        <v>169</v>
      </c>
      <c r="H42" t="s">
        <v>173</v>
      </c>
      <c r="W42" s="45"/>
      <c r="X42" s="45" t="s">
        <v>60</v>
      </c>
      <c r="Y42" s="45">
        <v>0.47939243086028027</v>
      </c>
      <c r="Z42" s="45"/>
      <c r="AA42" s="45"/>
      <c r="AB42" s="45"/>
      <c r="AC42" s="45"/>
    </row>
    <row r="43" spans="1:29" x14ac:dyDescent="0.35">
      <c r="W43" s="45"/>
      <c r="X43" s="45" t="s">
        <v>61</v>
      </c>
      <c r="Y43" s="45">
        <v>0.47921381831252041</v>
      </c>
      <c r="Z43" s="45"/>
      <c r="AA43" s="45"/>
      <c r="AB43" s="45"/>
      <c r="AC43" s="45"/>
    </row>
    <row r="44" spans="1:29" x14ac:dyDescent="0.35">
      <c r="A44" t="s">
        <v>170</v>
      </c>
      <c r="H44" t="s">
        <v>172</v>
      </c>
      <c r="W44" s="45"/>
      <c r="X44" s="45" t="s">
        <v>62</v>
      </c>
      <c r="Y44" s="45">
        <v>0.4145548413589577</v>
      </c>
      <c r="Z44" s="45"/>
      <c r="AA44" s="45"/>
      <c r="AB44" s="45"/>
      <c r="AC44" s="45"/>
    </row>
    <row r="45" spans="1:29" x14ac:dyDescent="0.35">
      <c r="W45" s="45"/>
      <c r="X45" s="45" t="s">
        <v>63</v>
      </c>
      <c r="Y45" s="45">
        <v>0.46622117434805654</v>
      </c>
      <c r="Z45" s="45"/>
      <c r="AA45" s="45"/>
      <c r="AB45" s="45"/>
      <c r="AC45" s="45"/>
    </row>
    <row r="46" spans="1:29" x14ac:dyDescent="0.35">
      <c r="W46" s="45"/>
      <c r="X46" s="45" t="s">
        <v>64</v>
      </c>
      <c r="Y46" s="45">
        <v>0.52937942733194321</v>
      </c>
      <c r="Z46" s="45"/>
      <c r="AA46" s="45"/>
      <c r="AB46" s="45"/>
      <c r="AC46" s="45"/>
    </row>
    <row r="47" spans="1:29" x14ac:dyDescent="0.35">
      <c r="W47" s="45"/>
      <c r="X47" s="45" t="s">
        <v>65</v>
      </c>
      <c r="Y47" s="45">
        <v>0.699706847553351</v>
      </c>
      <c r="Z47" s="45"/>
      <c r="AA47" s="45"/>
      <c r="AB47" s="45"/>
      <c r="AC47" s="45"/>
    </row>
    <row r="48" spans="1:29" x14ac:dyDescent="0.35">
      <c r="W48" s="45"/>
      <c r="X48" s="45" t="s">
        <v>0</v>
      </c>
      <c r="Y48" s="45">
        <v>0.640500376859507</v>
      </c>
      <c r="Z48" s="45"/>
      <c r="AA48" s="45"/>
      <c r="AB48" s="45"/>
      <c r="AC48" s="45"/>
    </row>
    <row r="49" spans="23:29" x14ac:dyDescent="0.35">
      <c r="W49" s="45"/>
      <c r="X49" s="45" t="s">
        <v>4</v>
      </c>
      <c r="Y49" s="45">
        <v>0.48088223533984448</v>
      </c>
      <c r="Z49" s="45"/>
      <c r="AA49" s="45"/>
      <c r="AB49" s="45"/>
      <c r="AC49" s="45"/>
    </row>
    <row r="50" spans="23:29" x14ac:dyDescent="0.35">
      <c r="W50" s="45"/>
      <c r="X50" s="45" t="s">
        <v>66</v>
      </c>
      <c r="Y50" s="45">
        <v>0.51828421276381054</v>
      </c>
      <c r="Z50" s="45"/>
      <c r="AA50" s="45"/>
      <c r="AB50" s="45"/>
      <c r="AC50" s="45"/>
    </row>
    <row r="51" spans="23:29" x14ac:dyDescent="0.35">
      <c r="W51" s="45"/>
      <c r="X51" s="45" t="s">
        <v>67</v>
      </c>
      <c r="Y51" s="45">
        <v>0.68901693887204107</v>
      </c>
      <c r="Z51" s="45"/>
      <c r="AA51" s="45"/>
      <c r="AB51" s="45"/>
      <c r="AC51" s="45"/>
    </row>
    <row r="52" spans="23:29" x14ac:dyDescent="0.35">
      <c r="W52" s="45"/>
      <c r="X52" s="45" t="s">
        <v>5</v>
      </c>
      <c r="Y52" s="45">
        <v>0.46032065236720054</v>
      </c>
      <c r="Z52" s="45"/>
      <c r="AA52" s="45"/>
      <c r="AB52" s="45"/>
      <c r="AC52" s="45"/>
    </row>
    <row r="53" spans="23:29" x14ac:dyDescent="0.35">
      <c r="W53" s="45"/>
      <c r="X53" s="45" t="s">
        <v>68</v>
      </c>
      <c r="Y53" s="45">
        <v>0.54853127685436287</v>
      </c>
      <c r="Z53" s="45"/>
      <c r="AA53" s="45"/>
      <c r="AB53" s="45"/>
      <c r="AC53" s="45"/>
    </row>
    <row r="54" spans="23:29" x14ac:dyDescent="0.35">
      <c r="W54" s="45"/>
      <c r="X54" s="45" t="s">
        <v>69</v>
      </c>
      <c r="Y54" s="45">
        <v>0.4746418368229503</v>
      </c>
      <c r="Z54" s="45"/>
      <c r="AA54" s="45"/>
      <c r="AB54" s="45"/>
      <c r="AC54" s="45"/>
    </row>
    <row r="55" spans="23:29" x14ac:dyDescent="0.35">
      <c r="W55" s="45"/>
      <c r="X55" s="45" t="s">
        <v>70</v>
      </c>
      <c r="Y55" s="45">
        <v>0.35099512832254376</v>
      </c>
      <c r="Z55" s="45"/>
      <c r="AA55" s="45"/>
      <c r="AB55" s="45"/>
      <c r="AC55" s="45"/>
    </row>
    <row r="56" spans="23:29" x14ac:dyDescent="0.35">
      <c r="W56" s="45"/>
      <c r="X56" s="45" t="s">
        <v>71</v>
      </c>
      <c r="Y56" s="45">
        <v>0.33899333633898759</v>
      </c>
      <c r="Z56" s="45"/>
      <c r="AA56" s="45"/>
      <c r="AB56" s="45"/>
      <c r="AC56" s="45"/>
    </row>
    <row r="57" spans="23:29" x14ac:dyDescent="0.35">
      <c r="W57" s="45"/>
      <c r="X57" s="45" t="s">
        <v>72</v>
      </c>
      <c r="Y57" s="45">
        <v>0.54186680221729988</v>
      </c>
      <c r="Z57" s="45"/>
      <c r="AA57" s="45"/>
      <c r="AB57" s="45"/>
      <c r="AC57" s="45"/>
    </row>
    <row r="58" spans="23:29" x14ac:dyDescent="0.35">
      <c r="W58" s="45"/>
      <c r="X58" s="45" t="s">
        <v>73</v>
      </c>
      <c r="Y58" s="45">
        <v>0.71291064159435713</v>
      </c>
      <c r="Z58" s="45"/>
      <c r="AA58" s="45"/>
      <c r="AB58" s="45"/>
      <c r="AC58" s="45"/>
    </row>
    <row r="59" spans="23:29" x14ac:dyDescent="0.35">
      <c r="W59" s="45"/>
      <c r="X59" s="45" t="s">
        <v>74</v>
      </c>
      <c r="Y59" s="45">
        <v>0.5398057333115337</v>
      </c>
      <c r="Z59" s="45"/>
      <c r="AA59" s="45"/>
      <c r="AB59" s="45"/>
      <c r="AC59" s="45"/>
    </row>
    <row r="60" spans="23:29" x14ac:dyDescent="0.35">
      <c r="W60" s="45"/>
      <c r="X60" s="45" t="s">
        <v>75</v>
      </c>
      <c r="Y60" s="45">
        <v>0.45274698775401906</v>
      </c>
      <c r="Z60" s="45"/>
      <c r="AA60" s="45"/>
      <c r="AB60" s="45"/>
      <c r="AC60" s="45"/>
    </row>
    <row r="61" spans="23:29" x14ac:dyDescent="0.35">
      <c r="W61" s="45"/>
      <c r="X61" s="45" t="s">
        <v>76</v>
      </c>
      <c r="Y61" s="45">
        <v>0.59928812953257216</v>
      </c>
      <c r="Z61" s="45"/>
      <c r="AA61" s="45"/>
      <c r="AB61" s="45"/>
      <c r="AC61" s="45"/>
    </row>
    <row r="62" spans="23:29" x14ac:dyDescent="0.35">
      <c r="W62" s="45"/>
      <c r="X62" s="45" t="s">
        <v>77</v>
      </c>
      <c r="Y62" s="45">
        <v>0.51198817399385732</v>
      </c>
      <c r="Z62" s="45"/>
      <c r="AA62" s="45"/>
      <c r="AB62" s="45"/>
      <c r="AC62" s="45"/>
    </row>
    <row r="63" spans="23:29" x14ac:dyDescent="0.35">
      <c r="W63" s="45"/>
      <c r="X63" s="45" t="s">
        <v>78</v>
      </c>
      <c r="Y63" s="45">
        <v>0.56061675495292373</v>
      </c>
      <c r="Z63" s="45"/>
      <c r="AA63" s="45"/>
      <c r="AB63" s="45"/>
      <c r="AC63" s="45"/>
    </row>
    <row r="64" spans="23:29" x14ac:dyDescent="0.35">
      <c r="W64" s="45"/>
      <c r="X64" s="45" t="s">
        <v>79</v>
      </c>
      <c r="Y64" s="45">
        <v>0.59274535925770722</v>
      </c>
      <c r="Z64" s="45"/>
      <c r="AA64" s="45"/>
      <c r="AB64" s="45"/>
      <c r="AC64" s="45"/>
    </row>
    <row r="65" spans="23:29" x14ac:dyDescent="0.35">
      <c r="W65" s="45"/>
      <c r="X65" s="45" t="s">
        <v>80</v>
      </c>
      <c r="Y65" s="45">
        <v>0.45698863615115159</v>
      </c>
      <c r="Z65" s="45"/>
      <c r="AA65" s="45"/>
      <c r="AB65" s="45"/>
      <c r="AC65" s="45"/>
    </row>
    <row r="66" spans="23:29" x14ac:dyDescent="0.35">
      <c r="W66" s="45"/>
      <c r="X66" s="45" t="s">
        <v>81</v>
      </c>
      <c r="Y66" s="45">
        <v>0.58093439315333584</v>
      </c>
      <c r="Z66" s="45"/>
      <c r="AA66" s="45"/>
      <c r="AB66" s="45"/>
      <c r="AC66" s="45"/>
    </row>
    <row r="67" spans="23:29" x14ac:dyDescent="0.35">
      <c r="W67" s="45"/>
      <c r="X67" s="45" t="s">
        <v>82</v>
      </c>
      <c r="Y67" s="45">
        <v>0.44811712843622087</v>
      </c>
      <c r="Z67" s="45"/>
      <c r="AA67" s="45"/>
      <c r="AB67" s="45"/>
      <c r="AC67" s="45"/>
    </row>
    <row r="68" spans="23:29" x14ac:dyDescent="0.35">
      <c r="W68" s="45"/>
      <c r="X68" s="45" t="s">
        <v>6</v>
      </c>
      <c r="Y68" s="45">
        <v>0.48128975779878175</v>
      </c>
      <c r="Z68" s="45"/>
      <c r="AA68" s="45"/>
      <c r="AB68" s="45"/>
      <c r="AC68" s="45"/>
    </row>
    <row r="69" spans="23:29" x14ac:dyDescent="0.35">
      <c r="W69" s="45"/>
      <c r="X69" s="45" t="s">
        <v>83</v>
      </c>
      <c r="Y69" s="45">
        <v>0.46316942837757802</v>
      </c>
      <c r="Z69" s="45"/>
      <c r="AA69" s="45"/>
      <c r="AB69" s="45"/>
      <c r="AC69" s="45"/>
    </row>
    <row r="70" spans="23:29" x14ac:dyDescent="0.35">
      <c r="W70" s="45"/>
      <c r="X70" s="45" t="s">
        <v>84</v>
      </c>
      <c r="Y70" s="45">
        <v>0.3969714363201019</v>
      </c>
      <c r="Z70" s="45"/>
      <c r="AA70" s="45"/>
      <c r="AB70" s="45"/>
      <c r="AC70" s="45"/>
    </row>
    <row r="71" spans="23:29" x14ac:dyDescent="0.35">
      <c r="W71" s="45"/>
      <c r="X71" s="45" t="s">
        <v>85</v>
      </c>
      <c r="Y71" s="45">
        <v>0.5158833368454887</v>
      </c>
      <c r="Z71" s="45"/>
      <c r="AA71" s="45"/>
      <c r="AB71" s="45"/>
      <c r="AC71" s="45"/>
    </row>
    <row r="72" spans="23:29" x14ac:dyDescent="0.35">
      <c r="W72" s="45"/>
      <c r="X72" s="45" t="s">
        <v>14</v>
      </c>
      <c r="Y72" s="45">
        <v>0.52307258805883305</v>
      </c>
      <c r="Z72" s="45"/>
      <c r="AA72" s="45"/>
      <c r="AB72" s="45"/>
      <c r="AC72" s="45"/>
    </row>
    <row r="73" spans="23:29" x14ac:dyDescent="0.35">
      <c r="W73" s="45"/>
      <c r="X73" s="45" t="s">
        <v>86</v>
      </c>
      <c r="Y73" s="45">
        <v>0.43219782222109587</v>
      </c>
      <c r="Z73" s="45"/>
      <c r="AA73" s="45"/>
      <c r="AB73" s="45"/>
      <c r="AC73" s="45"/>
    </row>
    <row r="74" spans="23:29" x14ac:dyDescent="0.35">
      <c r="W74" s="45"/>
      <c r="X74" s="45" t="s">
        <v>7</v>
      </c>
      <c r="Y74" s="45">
        <v>0.47752575265138419</v>
      </c>
      <c r="Z74" s="45"/>
      <c r="AA74" s="45"/>
      <c r="AB74" s="45"/>
      <c r="AC74" s="45"/>
    </row>
    <row r="75" spans="23:29" x14ac:dyDescent="0.35">
      <c r="W75" s="45"/>
      <c r="X75" s="45" t="s">
        <v>87</v>
      </c>
      <c r="Y75" s="45">
        <v>0.49901120327763282</v>
      </c>
      <c r="Z75" s="45"/>
      <c r="AA75" s="45"/>
      <c r="AB75" s="45"/>
      <c r="AC75" s="45"/>
    </row>
    <row r="76" spans="23:29" x14ac:dyDescent="0.35">
      <c r="W76" s="45"/>
      <c r="X76" s="45" t="s">
        <v>88</v>
      </c>
      <c r="Y76" s="45">
        <v>0.46696687144726245</v>
      </c>
      <c r="Z76" s="45"/>
      <c r="AA76" s="45"/>
      <c r="AB76" s="45"/>
      <c r="AC76" s="45"/>
    </row>
    <row r="77" spans="23:29" x14ac:dyDescent="0.35">
      <c r="W77" s="45"/>
      <c r="X77" s="45" t="s">
        <v>8</v>
      </c>
      <c r="Y77" s="45">
        <v>0.4226204020668885</v>
      </c>
      <c r="Z77" s="45"/>
      <c r="AA77" s="45"/>
      <c r="AB77" s="45"/>
      <c r="AC77" s="45"/>
    </row>
    <row r="78" spans="23:29" x14ac:dyDescent="0.35">
      <c r="W78" s="45"/>
      <c r="X78" s="45" t="s">
        <v>89</v>
      </c>
      <c r="Y78" s="45">
        <v>0.51634209537754128</v>
      </c>
      <c r="Z78" s="45"/>
      <c r="AA78" s="45"/>
      <c r="AB78" s="45"/>
      <c r="AC78" s="45"/>
    </row>
    <row r="79" spans="23:29" x14ac:dyDescent="0.35">
      <c r="W79" s="45"/>
      <c r="X79" s="45" t="s">
        <v>90</v>
      </c>
      <c r="Y79" s="45">
        <v>0.37895340792033427</v>
      </c>
      <c r="Z79" s="45"/>
      <c r="AA79" s="45"/>
      <c r="AB79" s="45"/>
      <c r="AC79" s="45"/>
    </row>
    <row r="80" spans="23:29" x14ac:dyDescent="0.35">
      <c r="W80" s="45"/>
      <c r="X80" s="45" t="s">
        <v>91</v>
      </c>
      <c r="Y80" s="45">
        <v>0.51623596054225462</v>
      </c>
      <c r="Z80" s="45"/>
      <c r="AA80" s="45"/>
      <c r="AB80" s="45"/>
      <c r="AC80" s="45"/>
    </row>
    <row r="81" spans="23:29" x14ac:dyDescent="0.35">
      <c r="W81" s="45"/>
      <c r="X81" s="45" t="s">
        <v>92</v>
      </c>
      <c r="Y81" s="45">
        <v>0.52626631860037021</v>
      </c>
      <c r="Z81" s="45"/>
      <c r="AA81" s="45"/>
      <c r="AB81" s="45"/>
      <c r="AC81" s="45"/>
    </row>
    <row r="82" spans="23:29" x14ac:dyDescent="0.35">
      <c r="W82" s="45"/>
      <c r="X82" s="45" t="s">
        <v>93</v>
      </c>
      <c r="Y82" s="45">
        <v>0.3879818151848583</v>
      </c>
      <c r="Z82" s="45"/>
      <c r="AA82" s="45"/>
      <c r="AB82" s="45"/>
      <c r="AC82" s="45"/>
    </row>
    <row r="83" spans="23:29" x14ac:dyDescent="0.35">
      <c r="W83" s="45"/>
      <c r="X83" s="45" t="s">
        <v>94</v>
      </c>
      <c r="Y83" s="45">
        <v>0.59092150563067003</v>
      </c>
      <c r="Z83" s="45"/>
      <c r="AA83" s="45"/>
      <c r="AB83" s="45"/>
      <c r="AC83" s="45"/>
    </row>
    <row r="84" spans="23:29" x14ac:dyDescent="0.35">
      <c r="W84" s="45"/>
      <c r="X84" s="45" t="s">
        <v>95</v>
      </c>
      <c r="Y84" s="45">
        <v>0.38336618491350993</v>
      </c>
      <c r="Z84" s="45"/>
      <c r="AA84" s="45"/>
      <c r="AB84" s="45"/>
      <c r="AC84" s="45"/>
    </row>
    <row r="85" spans="23:29" x14ac:dyDescent="0.35">
      <c r="W85" s="45"/>
      <c r="X85" s="45" t="s">
        <v>96</v>
      </c>
      <c r="Y85" s="45">
        <v>0.42053779793161383</v>
      </c>
      <c r="Z85" s="45"/>
      <c r="AA85" s="45"/>
      <c r="AB85" s="45"/>
      <c r="AC85" s="45"/>
    </row>
    <row r="86" spans="23:29" x14ac:dyDescent="0.35">
      <c r="W86" s="45"/>
      <c r="X86" s="45" t="s">
        <v>97</v>
      </c>
      <c r="Y86" s="45">
        <v>0.51283796571879336</v>
      </c>
      <c r="Z86" s="45"/>
      <c r="AA86" s="45"/>
      <c r="AB86" s="45"/>
      <c r="AC86" s="45"/>
    </row>
    <row r="87" spans="23:29" x14ac:dyDescent="0.35">
      <c r="W87" s="45"/>
      <c r="X87" s="45" t="s">
        <v>15</v>
      </c>
      <c r="Y87" s="45">
        <v>0.43038845595290831</v>
      </c>
      <c r="Z87" s="45"/>
      <c r="AA87" s="45"/>
      <c r="AB87" s="45"/>
      <c r="AC87" s="45"/>
    </row>
    <row r="88" spans="23:29" x14ac:dyDescent="0.35">
      <c r="W88" s="45"/>
      <c r="X88" s="45" t="s">
        <v>98</v>
      </c>
      <c r="Y88" s="45">
        <v>0.45151855777223276</v>
      </c>
      <c r="Z88" s="45"/>
      <c r="AA88" s="45"/>
      <c r="AB88" s="45"/>
      <c r="AC88" s="45"/>
    </row>
    <row r="89" spans="23:29" x14ac:dyDescent="0.35">
      <c r="W89" s="45"/>
      <c r="X89" s="45" t="s">
        <v>99</v>
      </c>
      <c r="Y89" s="45">
        <v>0.48347196226670819</v>
      </c>
      <c r="Z89" s="45"/>
      <c r="AA89" s="45"/>
      <c r="AB89" s="45"/>
      <c r="AC89" s="45"/>
    </row>
    <row r="90" spans="23:29" x14ac:dyDescent="0.35">
      <c r="W90" s="45"/>
      <c r="X90" s="45" t="s">
        <v>100</v>
      </c>
      <c r="Y90" s="45">
        <v>0.59374792462874426</v>
      </c>
      <c r="Z90" s="45"/>
      <c r="AA90" s="45"/>
      <c r="AB90" s="45"/>
      <c r="AC90" s="45"/>
    </row>
    <row r="91" spans="23:29" x14ac:dyDescent="0.35">
      <c r="W91" s="45"/>
      <c r="X91" s="45" t="s">
        <v>101</v>
      </c>
      <c r="Y91" s="45">
        <v>0.59282661354440902</v>
      </c>
      <c r="Z91" s="45"/>
      <c r="AA91" s="45"/>
      <c r="AB91" s="45"/>
      <c r="AC91" s="45"/>
    </row>
    <row r="92" spans="23:29" x14ac:dyDescent="0.35">
      <c r="W92" s="45"/>
      <c r="X92" s="45" t="s">
        <v>102</v>
      </c>
      <c r="Y92" s="45">
        <v>0.39573117649748663</v>
      </c>
      <c r="Z92" s="45"/>
      <c r="AA92" s="45"/>
      <c r="AB92" s="45"/>
      <c r="AC92" s="45"/>
    </row>
    <row r="93" spans="23:29" x14ac:dyDescent="0.35">
      <c r="W93" s="45"/>
      <c r="X93" s="45" t="s">
        <v>103</v>
      </c>
      <c r="Y93" s="45">
        <v>0.50563589034399592</v>
      </c>
      <c r="Z93" s="45"/>
      <c r="AA93" s="45"/>
      <c r="AB93" s="45"/>
      <c r="AC93" s="45"/>
    </row>
    <row r="94" spans="23:29" x14ac:dyDescent="0.35">
      <c r="W94" s="45"/>
      <c r="X94" s="45" t="s">
        <v>104</v>
      </c>
      <c r="Y94" s="45">
        <v>0.7030594684545417</v>
      </c>
      <c r="Z94" s="45"/>
      <c r="AA94" s="45"/>
      <c r="AB94" s="45"/>
      <c r="AC94" s="45"/>
    </row>
    <row r="95" spans="23:29" x14ac:dyDescent="0.35">
      <c r="W95" s="45"/>
      <c r="X95" s="45" t="s">
        <v>105</v>
      </c>
      <c r="Y95" s="45">
        <v>0.39696202381361784</v>
      </c>
      <c r="Z95" s="45"/>
      <c r="AA95" s="45"/>
      <c r="AB95" s="45"/>
      <c r="AC95" s="45"/>
    </row>
    <row r="96" spans="23:29" x14ac:dyDescent="0.35">
      <c r="W96" s="45"/>
      <c r="X96" s="45" t="s">
        <v>106</v>
      </c>
      <c r="Y96" s="45">
        <v>0.39348653097949426</v>
      </c>
      <c r="Z96" s="45"/>
      <c r="AA96" s="45"/>
      <c r="AB96" s="45"/>
      <c r="AC96" s="45"/>
    </row>
    <row r="97" spans="23:29" x14ac:dyDescent="0.35">
      <c r="W97" s="45"/>
      <c r="X97" s="45" t="s">
        <v>107</v>
      </c>
      <c r="Y97" s="45">
        <v>0.4903103291646122</v>
      </c>
      <c r="Z97" s="45"/>
      <c r="AA97" s="45"/>
      <c r="AB97" s="45"/>
      <c r="AC97" s="45"/>
    </row>
    <row r="98" spans="23:29" x14ac:dyDescent="0.35">
      <c r="W98" s="45"/>
      <c r="X98" s="45" t="s">
        <v>108</v>
      </c>
      <c r="Y98" s="45">
        <v>0.55256344523772705</v>
      </c>
      <c r="Z98" s="45"/>
      <c r="AA98" s="45"/>
      <c r="AB98" s="45"/>
      <c r="AC98" s="45"/>
    </row>
    <row r="99" spans="23:29" x14ac:dyDescent="0.35">
      <c r="W99" s="45"/>
      <c r="X99" s="45" t="s">
        <v>109</v>
      </c>
      <c r="Y99" s="45">
        <v>0.50782144043007171</v>
      </c>
      <c r="Z99" s="45"/>
      <c r="AA99" s="45"/>
      <c r="AB99" s="45"/>
      <c r="AC99" s="45"/>
    </row>
    <row r="100" spans="23:29" x14ac:dyDescent="0.35">
      <c r="W100" s="45"/>
      <c r="X100" s="45" t="s">
        <v>110</v>
      </c>
      <c r="Y100" s="45">
        <v>0.41011100068308137</v>
      </c>
      <c r="Z100" s="45"/>
      <c r="AA100" s="45"/>
      <c r="AB100" s="45"/>
      <c r="AC100" s="45"/>
    </row>
    <row r="101" spans="23:29" x14ac:dyDescent="0.35">
      <c r="W101" s="45"/>
      <c r="X101" s="45" t="s">
        <v>111</v>
      </c>
      <c r="Y101" s="45">
        <v>0.54052723831737037</v>
      </c>
      <c r="Z101" s="45"/>
      <c r="AA101" s="45"/>
      <c r="AB101" s="45"/>
      <c r="AC101" s="45"/>
    </row>
    <row r="102" spans="23:29" x14ac:dyDescent="0.35">
      <c r="W102" s="45"/>
      <c r="X102" s="45" t="s">
        <v>9</v>
      </c>
      <c r="Y102" s="45">
        <v>0.47147221133492134</v>
      </c>
      <c r="Z102" s="45"/>
      <c r="AA102" s="45"/>
      <c r="AB102" s="45"/>
      <c r="AC102" s="45"/>
    </row>
    <row r="103" spans="23:29" x14ac:dyDescent="0.35">
      <c r="W103" s="45"/>
      <c r="X103" s="45" t="s">
        <v>112</v>
      </c>
      <c r="Y103" s="45">
        <v>0.47985809026889903</v>
      </c>
      <c r="Z103" s="45"/>
      <c r="AA103" s="45"/>
      <c r="AB103" s="45"/>
      <c r="AC103" s="45"/>
    </row>
    <row r="104" spans="23:29" x14ac:dyDescent="0.35">
      <c r="W104" s="45"/>
      <c r="X104" s="45" t="s">
        <v>113</v>
      </c>
      <c r="Y104" s="45">
        <v>0.41153638899260764</v>
      </c>
      <c r="Z104" s="45"/>
      <c r="AA104" s="45"/>
      <c r="AB104" s="45"/>
      <c r="AC104" s="45"/>
    </row>
    <row r="105" spans="23:29" x14ac:dyDescent="0.35">
      <c r="W105" s="45"/>
      <c r="X105" s="45" t="s">
        <v>10</v>
      </c>
      <c r="Y105" s="45">
        <v>0.50917908786457089</v>
      </c>
      <c r="Z105" s="45"/>
      <c r="AA105" s="45"/>
      <c r="AB105" s="45"/>
      <c r="AC105" s="45"/>
    </row>
    <row r="106" spans="23:29" x14ac:dyDescent="0.35">
      <c r="W106" s="45"/>
      <c r="X106" s="45" t="s">
        <v>114</v>
      </c>
      <c r="Y106" s="45">
        <v>0.40189924005341243</v>
      </c>
      <c r="Z106" s="45"/>
      <c r="AA106" s="45"/>
      <c r="AB106" s="45"/>
      <c r="AC106" s="45"/>
    </row>
    <row r="107" spans="23:29" x14ac:dyDescent="0.35">
      <c r="W107" s="45"/>
      <c r="X107" s="45" t="s">
        <v>115</v>
      </c>
      <c r="Y107" s="45">
        <v>0.39117587837446444</v>
      </c>
      <c r="Z107" s="45"/>
      <c r="AA107" s="45"/>
      <c r="AB107" s="45"/>
      <c r="AC107" s="45"/>
    </row>
    <row r="108" spans="23:29" x14ac:dyDescent="0.35">
      <c r="W108" s="45"/>
      <c r="X108" s="45" t="s">
        <v>116</v>
      </c>
      <c r="Y108" s="45">
        <v>0.44507997125804977</v>
      </c>
      <c r="Z108" s="45"/>
      <c r="AA108" s="45"/>
      <c r="AB108" s="45"/>
      <c r="AC108" s="45"/>
    </row>
    <row r="109" spans="23:29" x14ac:dyDescent="0.35">
      <c r="W109" s="45"/>
      <c r="X109" s="45" t="s">
        <v>117</v>
      </c>
      <c r="Y109" s="45">
        <v>0.4346321599973032</v>
      </c>
      <c r="Z109" s="45"/>
      <c r="AA109" s="45"/>
      <c r="AB109" s="45"/>
      <c r="AC109" s="45"/>
    </row>
    <row r="110" spans="23:29" x14ac:dyDescent="0.35">
      <c r="W110" s="45"/>
      <c r="X110" s="45" t="s">
        <v>118</v>
      </c>
      <c r="Y110" s="45">
        <v>0.39274867530332247</v>
      </c>
      <c r="Z110" s="45"/>
      <c r="AA110" s="45"/>
      <c r="AB110" s="45"/>
      <c r="AC110" s="45"/>
    </row>
    <row r="111" spans="23:29" x14ac:dyDescent="0.35">
      <c r="W111" s="45"/>
      <c r="X111" s="45" t="s">
        <v>11</v>
      </c>
      <c r="Y111" s="45">
        <v>0.47230690917440005</v>
      </c>
      <c r="Z111" s="45"/>
      <c r="AA111" s="45"/>
      <c r="AB111" s="45"/>
      <c r="AC111" s="45"/>
    </row>
    <row r="112" spans="23:29" x14ac:dyDescent="0.35">
      <c r="W112" s="45"/>
      <c r="X112" s="45" t="s">
        <v>119</v>
      </c>
      <c r="Y112" s="45">
        <v>0.61544113413123069</v>
      </c>
      <c r="Z112" s="45"/>
      <c r="AA112" s="45"/>
      <c r="AB112" s="45"/>
      <c r="AC112" s="45"/>
    </row>
    <row r="113" spans="23:29" x14ac:dyDescent="0.35">
      <c r="W113" s="45"/>
      <c r="X113" s="45" t="s">
        <v>120</v>
      </c>
      <c r="Y113" s="45">
        <v>0.45267868852878679</v>
      </c>
      <c r="Z113" s="45"/>
      <c r="AA113" s="45"/>
      <c r="AB113" s="45"/>
      <c r="AC113" s="45"/>
    </row>
    <row r="114" spans="23:29" x14ac:dyDescent="0.35">
      <c r="W114" s="45"/>
      <c r="X114" s="45" t="s">
        <v>121</v>
      </c>
      <c r="Y114" s="45">
        <v>0.5058364844156007</v>
      </c>
      <c r="Z114" s="45"/>
      <c r="AA114" s="45"/>
      <c r="AB114" s="45"/>
      <c r="AC114" s="45"/>
    </row>
    <row r="115" spans="23:29" x14ac:dyDescent="0.35">
      <c r="W115" s="45"/>
      <c r="X115" s="45" t="s">
        <v>122</v>
      </c>
      <c r="Y115" s="45">
        <v>0.4376134725746233</v>
      </c>
      <c r="Z115" s="45"/>
      <c r="AA115" s="45"/>
      <c r="AB115" s="45"/>
      <c r="AC115" s="45"/>
    </row>
    <row r="116" spans="23:29" x14ac:dyDescent="0.35">
      <c r="W116" s="45"/>
      <c r="X116" s="45" t="s">
        <v>123</v>
      </c>
      <c r="Y116" s="45">
        <v>0.55911551847708274</v>
      </c>
      <c r="Z116" s="45"/>
      <c r="AA116" s="45"/>
      <c r="AB116" s="45"/>
      <c r="AC116" s="45"/>
    </row>
    <row r="117" spans="23:29" x14ac:dyDescent="0.35">
      <c r="W117" s="45"/>
      <c r="X117" s="45" t="s">
        <v>124</v>
      </c>
      <c r="Y117" s="45">
        <v>0.54110612099851962</v>
      </c>
      <c r="Z117" s="45"/>
      <c r="AA117" s="45"/>
      <c r="AB117" s="45"/>
      <c r="AC117" s="45"/>
    </row>
    <row r="118" spans="23:29" x14ac:dyDescent="0.35">
      <c r="W118" s="45"/>
      <c r="X118" s="45" t="s">
        <v>125</v>
      </c>
      <c r="Y118" s="45">
        <v>0.76081699634810984</v>
      </c>
      <c r="Z118" s="45"/>
      <c r="AA118" s="45"/>
      <c r="AB118" s="45"/>
      <c r="AC118" s="45"/>
    </row>
    <row r="119" spans="23:29" x14ac:dyDescent="0.35">
      <c r="W119" s="45"/>
      <c r="X119" s="45" t="s">
        <v>126</v>
      </c>
      <c r="Y119" s="45">
        <v>0.75941371551395132</v>
      </c>
      <c r="Z119" s="45"/>
      <c r="AA119" s="45"/>
      <c r="AB119" s="45"/>
      <c r="AC119" s="45"/>
    </row>
    <row r="120" spans="23:29" x14ac:dyDescent="0.35">
      <c r="W120" s="45"/>
      <c r="X120" s="45" t="s">
        <v>127</v>
      </c>
      <c r="Y120" s="45">
        <v>0.66687869164894731</v>
      </c>
      <c r="Z120" s="45"/>
      <c r="AA120" s="45"/>
      <c r="AB120" s="45"/>
      <c r="AC120" s="45"/>
    </row>
    <row r="121" spans="23:29" x14ac:dyDescent="0.35">
      <c r="W121" s="45"/>
      <c r="X121" s="45" t="s">
        <v>128</v>
      </c>
      <c r="Y121" s="45">
        <v>0.49078367798524491</v>
      </c>
      <c r="Z121" s="45"/>
      <c r="AA121" s="45"/>
      <c r="AB121" s="45"/>
      <c r="AC121" s="45"/>
    </row>
    <row r="122" spans="23:29" x14ac:dyDescent="0.35">
      <c r="W122" s="45"/>
      <c r="X122" s="45" t="s">
        <v>129</v>
      </c>
      <c r="Y122" s="45">
        <v>0.55511081084867653</v>
      </c>
      <c r="Z122" s="45"/>
      <c r="AA122" s="45"/>
      <c r="AB122" s="45"/>
      <c r="AC122" s="45"/>
    </row>
    <row r="123" spans="23:29" x14ac:dyDescent="0.35">
      <c r="W123" s="45"/>
      <c r="X123" s="45" t="s">
        <v>16</v>
      </c>
      <c r="Y123" s="45">
        <v>0.38023524209628035</v>
      </c>
      <c r="Z123" s="45"/>
      <c r="AA123" s="45"/>
      <c r="AB123" s="45"/>
      <c r="AC123" s="45"/>
    </row>
    <row r="124" spans="23:29" x14ac:dyDescent="0.35">
      <c r="W124" s="45"/>
      <c r="X124" s="45" t="s">
        <v>130</v>
      </c>
      <c r="Y124" s="45">
        <v>0.37779135989420443</v>
      </c>
      <c r="Z124" s="45"/>
      <c r="AA124" s="45"/>
      <c r="AB124" s="45"/>
      <c r="AC124" s="45"/>
    </row>
    <row r="125" spans="23:29" x14ac:dyDescent="0.35">
      <c r="W125" s="45"/>
      <c r="X125" s="45" t="s">
        <v>131</v>
      </c>
      <c r="Y125" s="45">
        <v>0.41410731160753489</v>
      </c>
      <c r="Z125" s="45"/>
      <c r="AA125" s="45"/>
      <c r="AB125" s="45"/>
      <c r="AC125" s="45"/>
    </row>
    <row r="126" spans="23:29" x14ac:dyDescent="0.35">
      <c r="W126" s="45"/>
      <c r="X126" s="45" t="s">
        <v>132</v>
      </c>
      <c r="Y126" s="45">
        <v>0.48701687941404814</v>
      </c>
      <c r="Z126" s="45"/>
      <c r="AA126" s="45"/>
      <c r="AB126" s="45"/>
      <c r="AC126" s="45"/>
    </row>
    <row r="127" spans="23:29" x14ac:dyDescent="0.35">
      <c r="W127" s="45"/>
      <c r="X127" s="45" t="s">
        <v>17</v>
      </c>
      <c r="Y127" s="45">
        <v>0.38126336215865864</v>
      </c>
      <c r="Z127" s="45"/>
      <c r="AA127" s="45"/>
      <c r="AB127" s="45"/>
      <c r="AC127" s="45"/>
    </row>
    <row r="128" spans="23:29" x14ac:dyDescent="0.35">
      <c r="W128" s="45"/>
      <c r="X128" s="45" t="s">
        <v>133</v>
      </c>
      <c r="Y128" s="45">
        <v>0.48893189952446303</v>
      </c>
      <c r="Z128" s="45"/>
      <c r="AA128" s="45"/>
      <c r="AB128" s="45"/>
      <c r="AC128" s="45"/>
    </row>
    <row r="129" spans="23:29" x14ac:dyDescent="0.35">
      <c r="W129" s="45"/>
      <c r="X129" s="45" t="s">
        <v>134</v>
      </c>
      <c r="Y129" s="45">
        <v>0.62295319212719658</v>
      </c>
      <c r="Z129" s="45"/>
      <c r="AA129" s="45"/>
      <c r="AB129" s="45"/>
      <c r="AC129" s="45"/>
    </row>
    <row r="130" spans="23:29" x14ac:dyDescent="0.35">
      <c r="W130" s="45"/>
      <c r="X130" s="45" t="s">
        <v>135</v>
      </c>
      <c r="Y130" s="45">
        <v>0.5471280828084657</v>
      </c>
      <c r="Z130" s="45"/>
      <c r="AA130" s="45"/>
      <c r="AB130" s="45"/>
      <c r="AC130" s="45"/>
    </row>
    <row r="131" spans="23:29" x14ac:dyDescent="0.35">
      <c r="W131" s="45"/>
      <c r="X131" s="45" t="s">
        <v>12</v>
      </c>
      <c r="Y131" s="45">
        <v>0.57839082169311995</v>
      </c>
      <c r="Z131" s="45"/>
      <c r="AA131" s="45"/>
      <c r="AB131" s="45"/>
      <c r="AC131" s="45"/>
    </row>
    <row r="132" spans="23:29" x14ac:dyDescent="0.35">
      <c r="W132" s="45"/>
      <c r="X132" s="45" t="s">
        <v>18</v>
      </c>
      <c r="Y132" s="45">
        <v>0.45825584861622437</v>
      </c>
      <c r="Z132" s="45"/>
      <c r="AA132" s="45"/>
      <c r="AB132" s="45"/>
      <c r="AC132" s="45"/>
    </row>
    <row r="133" spans="23:29" x14ac:dyDescent="0.35">
      <c r="W133" s="45"/>
      <c r="X133" s="45" t="s">
        <v>13</v>
      </c>
      <c r="Y133" s="45">
        <v>0.48270947839567274</v>
      </c>
      <c r="Z133" s="45"/>
      <c r="AA133" s="45"/>
      <c r="AB133" s="45"/>
      <c r="AC133" s="45"/>
    </row>
    <row r="134" spans="23:29" x14ac:dyDescent="0.35">
      <c r="W134" s="45"/>
      <c r="X134" s="45" t="s">
        <v>136</v>
      </c>
      <c r="Y134" s="45">
        <v>0.57402581969409427</v>
      </c>
      <c r="Z134" s="45"/>
      <c r="AA134" s="45"/>
      <c r="AB134" s="45"/>
      <c r="AC134" s="45"/>
    </row>
  </sheetData>
  <phoneticPr fontId="16"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1A7E-65EE-458C-AC07-A9415C4279B3}">
  <dimension ref="A1:S29"/>
  <sheetViews>
    <sheetView tabSelected="1" zoomScale="40" zoomScaleNormal="40" workbookViewId="0">
      <selection activeCell="S2" sqref="S2"/>
    </sheetView>
  </sheetViews>
  <sheetFormatPr defaultRowHeight="15.5" x14ac:dyDescent="0.35"/>
  <cols>
    <col min="16" max="16" width="10.58203125" customWidth="1"/>
    <col min="18" max="18" width="14.08203125" bestFit="1" customWidth="1"/>
    <col min="19" max="19" width="14.9140625" bestFit="1" customWidth="1"/>
  </cols>
  <sheetData>
    <row r="1" spans="1:19" x14ac:dyDescent="0.35">
      <c r="P1" s="63">
        <f>CORREL(P3:P29,O3:O29)</f>
        <v>0.97339496068842013</v>
      </c>
      <c r="Q1" s="63"/>
    </row>
    <row r="2" spans="1:19" ht="217" x14ac:dyDescent="0.35">
      <c r="A2" s="38" t="str">
        <f>'OAM raw'!B4</f>
        <v>Countries</v>
      </c>
      <c r="B2" s="38" t="str">
        <f>'OAM raw'!C4</f>
        <v>Market share of the largest generator in the electricity market - as a percentage of the total generation 2016</v>
      </c>
      <c r="C2" s="38" t="str">
        <f>'OAM raw'!D4</f>
        <v>Market share of the largest generator in the electricity market - as a percentage of the total generation 2017</v>
      </c>
      <c r="D2" s="38" t="str">
        <f>'OAM raw'!E4</f>
        <v>Heating degree days 2016</v>
      </c>
      <c r="E2" s="38" t="str">
        <f>'OAM raw'!F4</f>
        <v>Heating degree days 2017</v>
      </c>
      <c r="F2" s="38" t="str">
        <f>'OAM raw'!G4</f>
        <v>Heating degree days 2018</v>
      </c>
      <c r="G2" s="38" t="str">
        <f>'OAM raw'!H4</f>
        <v>Cooling degree days 2016</v>
      </c>
      <c r="H2" s="38" t="str">
        <f>'OAM raw'!I4</f>
        <v>Cooling degree days 2017</v>
      </c>
      <c r="I2" s="38" t="str">
        <f>'OAM raw'!J4</f>
        <v>Cooling degree days 2018</v>
      </c>
      <c r="J2" s="38" t="str">
        <f>'OAM raw'!K4</f>
        <v>Population covered by the Covenant of Mayors for Climate &amp; Energy signatories 2017</v>
      </c>
      <c r="K2" s="38" t="str">
        <f>'OAM raw'!L4</f>
        <v>Population covered by the Covenant of Mayors for Climate &amp; Energy signatories 2018</v>
      </c>
      <c r="L2" s="38" t="str">
        <f>'OAM raw'!M4</f>
        <v>Average CO2 emissions per km from new passenger cars 2015</v>
      </c>
      <c r="M2" s="38" t="str">
        <f>'OAM raw'!N4</f>
        <v>Average CO2 emissions per km from new passenger cars 2016</v>
      </c>
      <c r="N2" s="38" t="str">
        <f>'OAM raw'!O4</f>
        <v>Average CO2 emissions per km from new passenger cars 2017</v>
      </c>
      <c r="O2" s="38" t="str">
        <f>'OAM raw'!P4</f>
        <v>GGEI 2018</v>
      </c>
      <c r="P2" s="58" t="s">
        <v>327</v>
      </c>
      <c r="Q2" s="38" t="s">
        <v>328</v>
      </c>
      <c r="R2" t="str">
        <f>A2</f>
        <v>Countries</v>
      </c>
      <c r="S2" s="64" t="s">
        <v>329</v>
      </c>
    </row>
    <row r="3" spans="1:19" x14ac:dyDescent="0.35">
      <c r="A3" t="str">
        <f>'OAM raw'!B5</f>
        <v>Austria</v>
      </c>
      <c r="B3">
        <f>RANK('OAM raw'!C5,'OAM raw'!C$5:C$31,'OAM raw'!C$2)</f>
        <v>18</v>
      </c>
      <c r="C3">
        <f>RANK('OAM raw'!D5,'OAM raw'!D$5:D$31,'OAM raw'!D$2)</f>
        <v>18</v>
      </c>
      <c r="D3">
        <f>RANK('OAM raw'!E5,'OAM raw'!E$5:E$31,'OAM raw'!E$2)</f>
        <v>22</v>
      </c>
      <c r="E3">
        <f>RANK('OAM raw'!F5,'OAM raw'!F$5:F$31,'OAM raw'!F$2)</f>
        <v>22</v>
      </c>
      <c r="F3">
        <f>RANK('OAM raw'!G5,'OAM raw'!G$5:G$31,'OAM raw'!G$2)</f>
        <v>22</v>
      </c>
      <c r="G3">
        <f>RANK('OAM raw'!H5,'OAM raw'!H$5:H$31,'OAM raw'!H$2)</f>
        <v>10</v>
      </c>
      <c r="H3">
        <f>RANK('OAM raw'!I5,'OAM raw'!I$5:I$31,'OAM raw'!I$2)</f>
        <v>14</v>
      </c>
      <c r="I3">
        <f>RANK('OAM raw'!J5,'OAM raw'!J$5:J$31,'OAM raw'!J$2)</f>
        <v>10</v>
      </c>
      <c r="J3">
        <f>RANK('OAM raw'!K5,'OAM raw'!K$5:K$31,'OAM raw'!K$2)</f>
        <v>18</v>
      </c>
      <c r="K3">
        <f>RANK('OAM raw'!L5,'OAM raw'!L$5:L$31,'OAM raw'!L$2)</f>
        <v>19</v>
      </c>
      <c r="L3">
        <f>RANK('OAM raw'!M5,'OAM raw'!M$5:M$31,'OAM raw'!M$2)</f>
        <v>14</v>
      </c>
      <c r="M3">
        <f>RANK('OAM raw'!N5,'OAM raw'!N$5:N$31,'OAM raw'!N$2)</f>
        <v>14</v>
      </c>
      <c r="N3">
        <f>RANK('OAM raw'!O5,'OAM raw'!O$5:O$31,'OAM raw'!O$2)</f>
        <v>14</v>
      </c>
      <c r="O3">
        <f>INT('OAM raw'!P5*1000)</f>
        <v>647</v>
      </c>
      <c r="P3">
        <f>model!O95</f>
        <v>569</v>
      </c>
      <c r="Q3">
        <f>O3-P3</f>
        <v>78</v>
      </c>
      <c r="R3" t="str">
        <f t="shared" ref="R3:R29" si="0">A3</f>
        <v>Austria</v>
      </c>
      <c r="S3" s="64">
        <f>COUNTIF('OAM raw'!C5:O5,"0")</f>
        <v>0</v>
      </c>
    </row>
    <row r="4" spans="1:19" x14ac:dyDescent="0.35">
      <c r="A4" t="str">
        <f>'OAM raw'!B6</f>
        <v>Belgium</v>
      </c>
      <c r="B4">
        <f>RANK('OAM raw'!C6,'OAM raw'!C$5:C$31,'OAM raw'!C$2)</f>
        <v>20</v>
      </c>
      <c r="C4">
        <f>RANK('OAM raw'!D6,'OAM raw'!D$5:D$31,'OAM raw'!D$2)</f>
        <v>20</v>
      </c>
      <c r="D4">
        <f>RANK('OAM raw'!E6,'OAM raw'!E$5:E$31,'OAM raw'!E$2)</f>
        <v>10</v>
      </c>
      <c r="E4">
        <f>RANK('OAM raw'!F6,'OAM raw'!F$5:F$31,'OAM raw'!F$2)</f>
        <v>10</v>
      </c>
      <c r="F4">
        <f>RANK('OAM raw'!G6,'OAM raw'!G$5:G$31,'OAM raw'!G$2)</f>
        <v>11</v>
      </c>
      <c r="G4">
        <f>RANK('OAM raw'!H6,'OAM raw'!H$5:H$31,'OAM raw'!H$2)</f>
        <v>14</v>
      </c>
      <c r="H4">
        <f>RANK('OAM raw'!I6,'OAM raw'!I$5:I$31,'OAM raw'!I$2)</f>
        <v>10</v>
      </c>
      <c r="I4">
        <f>RANK('OAM raw'!J6,'OAM raw'!J$5:J$31,'OAM raw'!J$2)</f>
        <v>11</v>
      </c>
      <c r="J4">
        <f>RANK('OAM raw'!K6,'OAM raw'!K$5:K$31,'OAM raw'!K$2)</f>
        <v>6</v>
      </c>
      <c r="K4">
        <f>RANK('OAM raw'!L6,'OAM raw'!L$5:L$31,'OAM raw'!L$2)</f>
        <v>6</v>
      </c>
      <c r="L4">
        <f>RANK('OAM raw'!M6,'OAM raw'!M$5:M$31,'OAM raw'!M$2)</f>
        <v>10</v>
      </c>
      <c r="M4">
        <f>RANK('OAM raw'!N6,'OAM raw'!N$5:N$31,'OAM raw'!N$2)</f>
        <v>10</v>
      </c>
      <c r="N4">
        <f>RANK('OAM raw'!O6,'OAM raw'!O$5:O$31,'OAM raw'!O$2)</f>
        <v>10</v>
      </c>
      <c r="O4">
        <f>INT('OAM raw'!P6*1000)</f>
        <v>573</v>
      </c>
      <c r="P4">
        <f>model!O96</f>
        <v>572.5</v>
      </c>
      <c r="Q4">
        <f t="shared" ref="Q4:Q29" si="1">O4-P4</f>
        <v>0.5</v>
      </c>
      <c r="R4" t="str">
        <f t="shared" si="0"/>
        <v>Belgium</v>
      </c>
      <c r="S4" s="64">
        <f>COUNTIF('OAM raw'!C6:O6,"0")</f>
        <v>0</v>
      </c>
    </row>
    <row r="5" spans="1:19" x14ac:dyDescent="0.35">
      <c r="A5" t="str">
        <f>'OAM raw'!B7</f>
        <v>Bulgaria</v>
      </c>
      <c r="B5">
        <f>RANK('OAM raw'!C7,'OAM raw'!C$5:C$31,'OAM raw'!C$2)</f>
        <v>1</v>
      </c>
      <c r="C5">
        <f>RANK('OAM raw'!D7,'OAM raw'!D$5:D$31,'OAM raw'!D$2)</f>
        <v>1</v>
      </c>
      <c r="D5">
        <f>RANK('OAM raw'!E7,'OAM raw'!E$5:E$31,'OAM raw'!E$2)</f>
        <v>9</v>
      </c>
      <c r="E5">
        <f>RANK('OAM raw'!F7,'OAM raw'!F$5:F$31,'OAM raw'!F$2)</f>
        <v>9</v>
      </c>
      <c r="F5">
        <f>RANK('OAM raw'!G7,'OAM raw'!G$5:G$31,'OAM raw'!G$2)</f>
        <v>9</v>
      </c>
      <c r="G5">
        <f>RANK('OAM raw'!H7,'OAM raw'!H$5:H$31,'OAM raw'!H$2)</f>
        <v>21</v>
      </c>
      <c r="H5">
        <f>RANK('OAM raw'!I7,'OAM raw'!I$5:I$31,'OAM raw'!I$2)</f>
        <v>21</v>
      </c>
      <c r="I5">
        <f>RANK('OAM raw'!J7,'OAM raw'!J$5:J$31,'OAM raw'!J$2)</f>
        <v>20</v>
      </c>
      <c r="J5">
        <f>RANK('OAM raw'!K7,'OAM raw'!K$5:K$31,'OAM raw'!K$2)</f>
        <v>14</v>
      </c>
      <c r="K5">
        <f>RANK('OAM raw'!L7,'OAM raw'!L$5:L$31,'OAM raw'!L$2)</f>
        <v>14</v>
      </c>
      <c r="L5">
        <f>RANK('OAM raw'!M7,'OAM raw'!M$5:M$31,'OAM raw'!M$2)</f>
        <v>25</v>
      </c>
      <c r="M5">
        <f>RANK('OAM raw'!N7,'OAM raw'!N$5:N$31,'OAM raw'!N$2)</f>
        <v>20</v>
      </c>
      <c r="N5">
        <f>RANK('OAM raw'!O7,'OAM raw'!O$5:O$31,'OAM raw'!O$2)</f>
        <v>20</v>
      </c>
      <c r="O5">
        <f>INT('OAM raw'!P7*1000)</f>
        <v>402</v>
      </c>
      <c r="P5">
        <f>model!O97</f>
        <v>401.6</v>
      </c>
      <c r="Q5">
        <f t="shared" si="1"/>
        <v>0.39999999999997726</v>
      </c>
      <c r="R5" t="str">
        <f t="shared" si="0"/>
        <v>Bulgaria</v>
      </c>
      <c r="S5" s="64">
        <f>COUNTIF('OAM raw'!C7:O7,"0")</f>
        <v>2</v>
      </c>
    </row>
    <row r="6" spans="1:19" x14ac:dyDescent="0.35">
      <c r="A6" t="str">
        <f>'OAM raw'!B8</f>
        <v>Croatia</v>
      </c>
      <c r="B6">
        <f>RANK('OAM raw'!C8,'OAM raw'!C$5:C$31,'OAM raw'!C$2)</f>
        <v>23</v>
      </c>
      <c r="C6">
        <f>RANK('OAM raw'!D8,'OAM raw'!D$5:D$31,'OAM raw'!D$2)</f>
        <v>26</v>
      </c>
      <c r="D6">
        <f>RANK('OAM raw'!E8,'OAM raw'!E$5:E$31,'OAM raw'!E$2)</f>
        <v>7</v>
      </c>
      <c r="E6">
        <f>RANK('OAM raw'!F8,'OAM raw'!F$5:F$31,'OAM raw'!F$2)</f>
        <v>7</v>
      </c>
      <c r="F6">
        <f>RANK('OAM raw'!G8,'OAM raw'!G$5:G$31,'OAM raw'!G$2)</f>
        <v>7</v>
      </c>
      <c r="G6">
        <f>RANK('OAM raw'!H8,'OAM raw'!H$5:H$31,'OAM raw'!H$2)</f>
        <v>20</v>
      </c>
      <c r="H6">
        <f>RANK('OAM raw'!I8,'OAM raw'!I$5:I$31,'OAM raw'!I$2)</f>
        <v>20</v>
      </c>
      <c r="I6">
        <f>RANK('OAM raw'!J8,'OAM raw'!J$5:J$31,'OAM raw'!J$2)</f>
        <v>21</v>
      </c>
      <c r="J6">
        <f>RANK('OAM raw'!K8,'OAM raw'!K$5:K$31,'OAM raw'!K$2)</f>
        <v>17</v>
      </c>
      <c r="K6">
        <f>RANK('OAM raw'!L8,'OAM raw'!L$5:L$31,'OAM raw'!L$2)</f>
        <v>18</v>
      </c>
      <c r="L6">
        <f>RANK('OAM raw'!M8,'OAM raw'!M$5:M$31,'OAM raw'!M$2)</f>
        <v>5</v>
      </c>
      <c r="M6">
        <f>RANK('OAM raw'!N8,'OAM raw'!N$5:N$31,'OAM raw'!N$2)</f>
        <v>5</v>
      </c>
      <c r="N6">
        <f>RANK('OAM raw'!O8,'OAM raw'!O$5:O$31,'OAM raw'!O$2)</f>
        <v>7</v>
      </c>
      <c r="O6">
        <f>INT('OAM raw'!P8*1000)</f>
        <v>491</v>
      </c>
      <c r="P6">
        <f>model!O98</f>
        <v>490.5</v>
      </c>
      <c r="Q6">
        <f t="shared" si="1"/>
        <v>0.5</v>
      </c>
      <c r="R6" t="str">
        <f t="shared" si="0"/>
        <v>Croatia</v>
      </c>
      <c r="S6" s="64">
        <f>COUNTIF('OAM raw'!C8:O8,"0")</f>
        <v>0</v>
      </c>
    </row>
    <row r="7" spans="1:19" x14ac:dyDescent="0.35">
      <c r="A7" t="str">
        <f>'OAM raw'!B9</f>
        <v>Cyprus</v>
      </c>
      <c r="B7">
        <f>RANK('OAM raw'!C9,'OAM raw'!C$5:C$31,'OAM raw'!C$2)</f>
        <v>26</v>
      </c>
      <c r="C7">
        <f>RANK('OAM raw'!D9,'OAM raw'!D$5:D$31,'OAM raw'!D$2)</f>
        <v>27</v>
      </c>
      <c r="D7">
        <f>RANK('OAM raw'!E9,'OAM raw'!E$5:E$31,'OAM raw'!E$2)</f>
        <v>2</v>
      </c>
      <c r="E7">
        <f>RANK('OAM raw'!F9,'OAM raw'!F$5:F$31,'OAM raw'!F$2)</f>
        <v>2</v>
      </c>
      <c r="F7">
        <f>RANK('OAM raw'!G9,'OAM raw'!G$5:G$31,'OAM raw'!G$2)</f>
        <v>2</v>
      </c>
      <c r="G7">
        <f>RANK('OAM raw'!H9,'OAM raw'!H$5:H$31,'OAM raw'!H$2)</f>
        <v>27</v>
      </c>
      <c r="H7">
        <f>RANK('OAM raw'!I9,'OAM raw'!I$5:I$31,'OAM raw'!I$2)</f>
        <v>27</v>
      </c>
      <c r="I7">
        <f>RANK('OAM raw'!J9,'OAM raw'!J$5:J$31,'OAM raw'!J$2)</f>
        <v>27</v>
      </c>
      <c r="J7">
        <f>RANK('OAM raw'!K9,'OAM raw'!K$5:K$31,'OAM raw'!K$2)</f>
        <v>25</v>
      </c>
      <c r="K7">
        <f>RANK('OAM raw'!L9,'OAM raw'!L$5:L$31,'OAM raw'!L$2)</f>
        <v>25</v>
      </c>
      <c r="L7">
        <f>RANK('OAM raw'!M9,'OAM raw'!M$5:M$31,'OAM raw'!M$2)</f>
        <v>16</v>
      </c>
      <c r="M7">
        <f>RANK('OAM raw'!N9,'OAM raw'!N$5:N$31,'OAM raw'!N$2)</f>
        <v>18</v>
      </c>
      <c r="N7">
        <f>RANK('OAM raw'!O9,'OAM raw'!O$5:O$31,'OAM raw'!O$2)</f>
        <v>16</v>
      </c>
      <c r="O7">
        <f>INT('OAM raw'!P9*1000)</f>
        <v>451</v>
      </c>
      <c r="P7">
        <f>model!O99</f>
        <v>450.6</v>
      </c>
      <c r="Q7">
        <f t="shared" si="1"/>
        <v>0.39999999999997726</v>
      </c>
      <c r="R7" t="str">
        <f t="shared" si="0"/>
        <v>Cyprus</v>
      </c>
      <c r="S7" s="64">
        <f>COUNTIF('OAM raw'!C9:O9,"0")</f>
        <v>1</v>
      </c>
    </row>
    <row r="8" spans="1:19" x14ac:dyDescent="0.35">
      <c r="A8" t="str">
        <f>'OAM raw'!B10</f>
        <v>Czech Republic</v>
      </c>
      <c r="B8">
        <f>RANK('OAM raw'!C10,'OAM raw'!C$5:C$31,'OAM raw'!C$2)</f>
        <v>15</v>
      </c>
      <c r="C8">
        <f>RANK('OAM raw'!D10,'OAM raw'!D$5:D$31,'OAM raw'!D$2)</f>
        <v>22</v>
      </c>
      <c r="D8">
        <f>RANK('OAM raw'!E10,'OAM raw'!E$5:E$31,'OAM raw'!E$2)</f>
        <v>20</v>
      </c>
      <c r="E8">
        <f>RANK('OAM raw'!F10,'OAM raw'!F$5:F$31,'OAM raw'!F$2)</f>
        <v>21</v>
      </c>
      <c r="F8">
        <f>RANK('OAM raw'!G10,'OAM raw'!G$5:G$31,'OAM raw'!G$2)</f>
        <v>19</v>
      </c>
      <c r="G8">
        <f>RANK('OAM raw'!H10,'OAM raw'!H$5:H$31,'OAM raw'!H$2)</f>
        <v>9</v>
      </c>
      <c r="H8">
        <f>RANK('OAM raw'!I10,'OAM raw'!I$5:I$31,'OAM raw'!I$2)</f>
        <v>12</v>
      </c>
      <c r="I8">
        <f>RANK('OAM raw'!J10,'OAM raw'!J$5:J$31,'OAM raw'!J$2)</f>
        <v>12</v>
      </c>
      <c r="J8">
        <f>RANK('OAM raw'!K10,'OAM raw'!K$5:K$31,'OAM raw'!K$2)</f>
        <v>19</v>
      </c>
      <c r="K8">
        <f>RANK('OAM raw'!L10,'OAM raw'!L$5:L$31,'OAM raw'!L$2)</f>
        <v>17</v>
      </c>
      <c r="L8">
        <f>RANK('OAM raw'!M10,'OAM raw'!M$5:M$31,'OAM raw'!M$2)</f>
        <v>17</v>
      </c>
      <c r="M8">
        <f>RANK('OAM raw'!N10,'OAM raw'!N$5:N$31,'OAM raw'!N$2)</f>
        <v>15</v>
      </c>
      <c r="N8">
        <f>RANK('OAM raw'!O10,'OAM raw'!O$5:O$31,'OAM raw'!O$2)</f>
        <v>18</v>
      </c>
      <c r="O8">
        <f>INT('OAM raw'!P10*1000)</f>
        <v>477</v>
      </c>
      <c r="P8">
        <f>model!O100</f>
        <v>516.5</v>
      </c>
      <c r="Q8">
        <f t="shared" si="1"/>
        <v>-39.5</v>
      </c>
      <c r="R8" t="str">
        <f t="shared" si="0"/>
        <v>Czech Republic</v>
      </c>
      <c r="S8" s="64">
        <f>COUNTIF('OAM raw'!C10:O10,"0")</f>
        <v>0</v>
      </c>
    </row>
    <row r="9" spans="1:19" x14ac:dyDescent="0.35">
      <c r="A9" t="str">
        <f>'OAM raw'!B11</f>
        <v>Denmark</v>
      </c>
      <c r="B9">
        <f>RANK('OAM raw'!C11,'OAM raw'!C$5:C$31,'OAM raw'!C$2)</f>
        <v>10</v>
      </c>
      <c r="C9">
        <f>RANK('OAM raw'!D11,'OAM raw'!D$5:D$31,'OAM raw'!D$2)</f>
        <v>11</v>
      </c>
      <c r="D9">
        <f>RANK('OAM raw'!E11,'OAM raw'!E$5:E$31,'OAM raw'!E$2)</f>
        <v>18</v>
      </c>
      <c r="E9">
        <f>RANK('OAM raw'!F11,'OAM raw'!F$5:F$31,'OAM raw'!F$2)</f>
        <v>18</v>
      </c>
      <c r="F9">
        <f>RANK('OAM raw'!G11,'OAM raw'!G$5:G$31,'OAM raw'!G$2)</f>
        <v>20</v>
      </c>
      <c r="G9">
        <f>RANK('OAM raw'!H11,'OAM raw'!H$5:H$31,'OAM raw'!H$2)</f>
        <v>5</v>
      </c>
      <c r="H9">
        <f>RANK('OAM raw'!I11,'OAM raw'!I$5:I$31,'OAM raw'!I$2)</f>
        <v>1</v>
      </c>
      <c r="I9">
        <f>RANK('OAM raw'!J11,'OAM raw'!J$5:J$31,'OAM raw'!J$2)</f>
        <v>5</v>
      </c>
      <c r="J9">
        <f>RANK('OAM raw'!K11,'OAM raw'!K$5:K$31,'OAM raw'!K$2)</f>
        <v>13</v>
      </c>
      <c r="K9">
        <f>RANK('OAM raw'!L11,'OAM raw'!L$5:L$31,'OAM raw'!L$2)</f>
        <v>13</v>
      </c>
      <c r="L9">
        <f>RANK('OAM raw'!M11,'OAM raw'!M$5:M$31,'OAM raw'!M$2)</f>
        <v>2</v>
      </c>
      <c r="M9">
        <f>RANK('OAM raw'!N11,'OAM raw'!N$5:N$31,'OAM raw'!N$2)</f>
        <v>2</v>
      </c>
      <c r="N9">
        <f>RANK('OAM raw'!O11,'OAM raw'!O$5:O$31,'OAM raw'!O$2)</f>
        <v>2</v>
      </c>
      <c r="O9">
        <f>INT('OAM raw'!P11*1000)</f>
        <v>680</v>
      </c>
      <c r="P9">
        <f>model!O101</f>
        <v>679.4</v>
      </c>
      <c r="Q9">
        <f t="shared" si="1"/>
        <v>0.60000000000002274</v>
      </c>
      <c r="R9" t="str">
        <f t="shared" si="0"/>
        <v>Denmark</v>
      </c>
      <c r="S9" s="64">
        <f>COUNTIF('OAM raw'!C11:O11,"0")</f>
        <v>1</v>
      </c>
    </row>
    <row r="10" spans="1:19" x14ac:dyDescent="0.35">
      <c r="A10" t="str">
        <f>'OAM raw'!B12</f>
        <v>Estonia</v>
      </c>
      <c r="B10">
        <f>RANK('OAM raw'!C12,'OAM raw'!C$5:C$31,'OAM raw'!C$2)</f>
        <v>24</v>
      </c>
      <c r="C10">
        <f>RANK('OAM raw'!D12,'OAM raw'!D$5:D$31,'OAM raw'!D$2)</f>
        <v>25</v>
      </c>
      <c r="D10">
        <f>RANK('OAM raw'!E12,'OAM raw'!E$5:E$31,'OAM raw'!E$2)</f>
        <v>25</v>
      </c>
      <c r="E10">
        <f>RANK('OAM raw'!F12,'OAM raw'!F$5:F$31,'OAM raw'!F$2)</f>
        <v>25</v>
      </c>
      <c r="F10">
        <f>RANK('OAM raw'!G12,'OAM raw'!G$5:G$31,'OAM raw'!G$2)</f>
        <v>25</v>
      </c>
      <c r="G10">
        <f>RANK('OAM raw'!H12,'OAM raw'!H$5:H$31,'OAM raw'!H$2)</f>
        <v>6</v>
      </c>
      <c r="H10">
        <f>RANK('OAM raw'!I12,'OAM raw'!I$5:I$31,'OAM raw'!I$2)</f>
        <v>1</v>
      </c>
      <c r="I10">
        <f>RANK('OAM raw'!J12,'OAM raw'!J$5:J$31,'OAM raw'!J$2)</f>
        <v>8</v>
      </c>
      <c r="J10">
        <f>RANK('OAM raw'!K12,'OAM raw'!K$5:K$31,'OAM raw'!K$2)</f>
        <v>22</v>
      </c>
      <c r="K10">
        <f>RANK('OAM raw'!L12,'OAM raw'!L$5:L$31,'OAM raw'!L$2)</f>
        <v>24</v>
      </c>
      <c r="L10">
        <f>RANK('OAM raw'!M12,'OAM raw'!M$5:M$31,'OAM raw'!M$2)</f>
        <v>27</v>
      </c>
      <c r="M10">
        <f>RANK('OAM raw'!N12,'OAM raw'!N$5:N$31,'OAM raw'!N$2)</f>
        <v>27</v>
      </c>
      <c r="N10">
        <f>RANK('OAM raw'!O12,'OAM raw'!O$5:O$31,'OAM raw'!O$2)</f>
        <v>27</v>
      </c>
      <c r="O10">
        <f>INT('OAM raw'!P12*1000)</f>
        <v>466</v>
      </c>
      <c r="P10">
        <f>model!O102</f>
        <v>465.6</v>
      </c>
      <c r="Q10">
        <f t="shared" si="1"/>
        <v>0.39999999999997726</v>
      </c>
      <c r="R10" t="str">
        <f t="shared" si="0"/>
        <v>Estonia</v>
      </c>
      <c r="S10" s="64">
        <f>COUNTIF('OAM raw'!C12:O12,"0")</f>
        <v>1</v>
      </c>
    </row>
    <row r="11" spans="1:19" x14ac:dyDescent="0.35">
      <c r="A11" t="str">
        <f>'OAM raw'!B13</f>
        <v>Finland</v>
      </c>
      <c r="B11">
        <f>RANK('OAM raw'!C13,'OAM raw'!C$5:C$31,'OAM raw'!C$2)</f>
        <v>7</v>
      </c>
      <c r="C11">
        <f>RANK('OAM raw'!D13,'OAM raw'!D$5:D$31,'OAM raw'!D$2)</f>
        <v>8</v>
      </c>
      <c r="D11">
        <f>RANK('OAM raw'!E13,'OAM raw'!E$5:E$31,'OAM raw'!E$2)</f>
        <v>27</v>
      </c>
      <c r="E11">
        <f>RANK('OAM raw'!F13,'OAM raw'!F$5:F$31,'OAM raw'!F$2)</f>
        <v>27</v>
      </c>
      <c r="F11">
        <f>RANK('OAM raw'!G13,'OAM raw'!G$5:G$31,'OAM raw'!G$2)</f>
        <v>27</v>
      </c>
      <c r="G11">
        <f>RANK('OAM raw'!H13,'OAM raw'!H$5:H$31,'OAM raw'!H$2)</f>
        <v>1</v>
      </c>
      <c r="H11">
        <f>RANK('OAM raw'!I13,'OAM raw'!I$5:I$31,'OAM raw'!I$2)</f>
        <v>1</v>
      </c>
      <c r="I11">
        <f>RANK('OAM raw'!J13,'OAM raw'!J$5:J$31,'OAM raw'!J$2)</f>
        <v>4</v>
      </c>
      <c r="J11">
        <f>RANK('OAM raw'!K13,'OAM raw'!K$5:K$31,'OAM raw'!K$2)</f>
        <v>16</v>
      </c>
      <c r="K11">
        <f>RANK('OAM raw'!L13,'OAM raw'!L$5:L$31,'OAM raw'!L$2)</f>
        <v>16</v>
      </c>
      <c r="L11">
        <f>RANK('OAM raw'!M13,'OAM raw'!M$5:M$31,'OAM raw'!M$2)</f>
        <v>13</v>
      </c>
      <c r="M11">
        <f>RANK('OAM raw'!N13,'OAM raw'!N$5:N$31,'OAM raw'!N$2)</f>
        <v>12</v>
      </c>
      <c r="N11">
        <f>RANK('OAM raw'!O13,'OAM raw'!O$5:O$31,'OAM raw'!O$2)</f>
        <v>11</v>
      </c>
      <c r="O11">
        <f>INT('OAM raw'!P13*1000)</f>
        <v>699</v>
      </c>
      <c r="P11">
        <f>model!O103</f>
        <v>698.3</v>
      </c>
      <c r="Q11">
        <f t="shared" si="1"/>
        <v>0.70000000000004547</v>
      </c>
      <c r="R11" t="str">
        <f t="shared" si="0"/>
        <v>Finland</v>
      </c>
      <c r="S11" s="64">
        <f>COUNTIF('OAM raw'!C13:O13,"0")</f>
        <v>2</v>
      </c>
    </row>
    <row r="12" spans="1:19" x14ac:dyDescent="0.35">
      <c r="A12" t="str">
        <f>'OAM raw'!B14</f>
        <v>France</v>
      </c>
      <c r="B12">
        <f>RANK('OAM raw'!C14,'OAM raw'!C$5:C$31,'OAM raw'!C$2)</f>
        <v>25</v>
      </c>
      <c r="C12">
        <f>RANK('OAM raw'!D14,'OAM raw'!D$5:D$31,'OAM raw'!D$2)</f>
        <v>24</v>
      </c>
      <c r="D12">
        <f>RANK('OAM raw'!E14,'OAM raw'!E$5:E$31,'OAM raw'!E$2)</f>
        <v>8</v>
      </c>
      <c r="E12">
        <f>RANK('OAM raw'!F14,'OAM raw'!F$5:F$31,'OAM raw'!F$2)</f>
        <v>8</v>
      </c>
      <c r="F12">
        <f>RANK('OAM raw'!G14,'OAM raw'!G$5:G$31,'OAM raw'!G$2)</f>
        <v>8</v>
      </c>
      <c r="G12">
        <f>RANK('OAM raw'!H14,'OAM raw'!H$5:H$31,'OAM raw'!H$2)</f>
        <v>17</v>
      </c>
      <c r="H12">
        <f>RANK('OAM raw'!I14,'OAM raw'!I$5:I$31,'OAM raw'!I$2)</f>
        <v>16</v>
      </c>
      <c r="I12">
        <f>RANK('OAM raw'!J14,'OAM raw'!J$5:J$31,'OAM raw'!J$2)</f>
        <v>17</v>
      </c>
      <c r="J12">
        <f>RANK('OAM raw'!K14,'OAM raw'!K$5:K$31,'OAM raw'!K$2)</f>
        <v>5</v>
      </c>
      <c r="K12">
        <f>RANK('OAM raw'!L14,'OAM raw'!L$5:L$31,'OAM raw'!L$2)</f>
        <v>5</v>
      </c>
      <c r="L12">
        <f>RANK('OAM raw'!M14,'OAM raw'!M$5:M$31,'OAM raw'!M$2)</f>
        <v>4</v>
      </c>
      <c r="M12">
        <f>RANK('OAM raw'!N14,'OAM raw'!N$5:N$31,'OAM raw'!N$2)</f>
        <v>4</v>
      </c>
      <c r="N12">
        <f>RANK('OAM raw'!O14,'OAM raw'!O$5:O$31,'OAM raw'!O$2)</f>
        <v>4</v>
      </c>
      <c r="O12">
        <f>INT('OAM raw'!P14*1000)</f>
        <v>640</v>
      </c>
      <c r="P12">
        <f>model!O104</f>
        <v>639.4</v>
      </c>
      <c r="Q12">
        <f t="shared" si="1"/>
        <v>0.60000000000002274</v>
      </c>
      <c r="R12" t="str">
        <f t="shared" si="0"/>
        <v>France</v>
      </c>
      <c r="S12" s="64">
        <f>COUNTIF('OAM raw'!C14:O14,"0")</f>
        <v>0</v>
      </c>
    </row>
    <row r="13" spans="1:19" x14ac:dyDescent="0.35">
      <c r="A13" t="str">
        <f>'OAM raw'!B15</f>
        <v>Germany</v>
      </c>
      <c r="B13">
        <f>RANK('OAM raw'!C15,'OAM raw'!C$5:C$31,'OAM raw'!C$2)</f>
        <v>9</v>
      </c>
      <c r="C13">
        <f>RANK('OAM raw'!D15,'OAM raw'!D$5:D$31,'OAM raw'!D$2)</f>
        <v>10</v>
      </c>
      <c r="D13">
        <f>RANK('OAM raw'!E15,'OAM raw'!E$5:E$31,'OAM raw'!E$2)</f>
        <v>17</v>
      </c>
      <c r="E13">
        <f>RANK('OAM raw'!F15,'OAM raw'!F$5:F$31,'OAM raw'!F$2)</f>
        <v>17</v>
      </c>
      <c r="F13">
        <f>RANK('OAM raw'!G15,'OAM raw'!G$5:G$31,'OAM raw'!G$2)</f>
        <v>16</v>
      </c>
      <c r="G13">
        <f>RANK('OAM raw'!H15,'OAM raw'!H$5:H$31,'OAM raw'!H$2)</f>
        <v>11</v>
      </c>
      <c r="H13">
        <f>RANK('OAM raw'!I15,'OAM raw'!I$5:I$31,'OAM raw'!I$2)</f>
        <v>9</v>
      </c>
      <c r="I13">
        <f>RANK('OAM raw'!J15,'OAM raw'!J$5:J$31,'OAM raw'!J$2)</f>
        <v>15</v>
      </c>
      <c r="J13">
        <f>RANK('OAM raw'!K15,'OAM raw'!K$5:K$31,'OAM raw'!K$2)</f>
        <v>4</v>
      </c>
      <c r="K13">
        <f>RANK('OAM raw'!L15,'OAM raw'!L$5:L$31,'OAM raw'!L$2)</f>
        <v>4</v>
      </c>
      <c r="L13">
        <f>RANK('OAM raw'!M15,'OAM raw'!M$5:M$31,'OAM raw'!M$2)</f>
        <v>21</v>
      </c>
      <c r="M13">
        <f>RANK('OAM raw'!N15,'OAM raw'!N$5:N$31,'OAM raw'!N$2)</f>
        <v>25</v>
      </c>
      <c r="N13">
        <f>RANK('OAM raw'!O15,'OAM raw'!O$5:O$31,'OAM raw'!O$2)</f>
        <v>23</v>
      </c>
      <c r="O13">
        <f>INT('OAM raw'!P15*1000)</f>
        <v>689</v>
      </c>
      <c r="P13">
        <f>model!O105</f>
        <v>688.3</v>
      </c>
      <c r="Q13">
        <f t="shared" si="1"/>
        <v>0.70000000000004547</v>
      </c>
      <c r="R13" t="str">
        <f t="shared" si="0"/>
        <v>Germany</v>
      </c>
      <c r="S13" s="64">
        <f>COUNTIF('OAM raw'!C15:O15,"0")</f>
        <v>0</v>
      </c>
    </row>
    <row r="14" spans="1:19" x14ac:dyDescent="0.35">
      <c r="A14" t="str">
        <f>'OAM raw'!B16</f>
        <v>Greece</v>
      </c>
      <c r="B14">
        <f>RANK('OAM raw'!C16,'OAM raw'!C$5:C$31,'OAM raw'!C$2)</f>
        <v>22</v>
      </c>
      <c r="C14">
        <f>RANK('OAM raw'!D16,'OAM raw'!D$5:D$31,'OAM raw'!D$2)</f>
        <v>19</v>
      </c>
      <c r="D14">
        <f>RANK('OAM raw'!E16,'OAM raw'!E$5:E$31,'OAM raw'!E$2)</f>
        <v>4</v>
      </c>
      <c r="E14">
        <f>RANK('OAM raw'!F16,'OAM raw'!F$5:F$31,'OAM raw'!F$2)</f>
        <v>5</v>
      </c>
      <c r="F14">
        <f>RANK('OAM raw'!G16,'OAM raw'!G$5:G$31,'OAM raw'!G$2)</f>
        <v>4</v>
      </c>
      <c r="G14">
        <f>RANK('OAM raw'!H16,'OAM raw'!H$5:H$31,'OAM raw'!H$2)</f>
        <v>25</v>
      </c>
      <c r="H14">
        <f>RANK('OAM raw'!I16,'OAM raw'!I$5:I$31,'OAM raw'!I$2)</f>
        <v>25</v>
      </c>
      <c r="I14">
        <f>RANK('OAM raw'!J16,'OAM raw'!J$5:J$31,'OAM raw'!J$2)</f>
        <v>25</v>
      </c>
      <c r="J14">
        <f>RANK('OAM raw'!K16,'OAM raw'!K$5:K$31,'OAM raw'!K$2)</f>
        <v>8</v>
      </c>
      <c r="K14">
        <f>RANK('OAM raw'!L16,'OAM raw'!L$5:L$31,'OAM raw'!L$2)</f>
        <v>7</v>
      </c>
      <c r="L14">
        <f>RANK('OAM raw'!M16,'OAM raw'!M$5:M$31,'OAM raw'!M$2)</f>
        <v>3</v>
      </c>
      <c r="M14">
        <f>RANK('OAM raw'!N16,'OAM raw'!N$5:N$31,'OAM raw'!N$2)</f>
        <v>3</v>
      </c>
      <c r="N14">
        <f>RANK('OAM raw'!O16,'OAM raw'!O$5:O$31,'OAM raw'!O$2)</f>
        <v>3</v>
      </c>
      <c r="O14">
        <f>INT('OAM raw'!P16*1000)</f>
        <v>548</v>
      </c>
      <c r="P14">
        <f>model!O106</f>
        <v>547.5</v>
      </c>
      <c r="Q14">
        <f t="shared" si="1"/>
        <v>0.5</v>
      </c>
      <c r="R14" t="str">
        <f t="shared" si="0"/>
        <v>Greece</v>
      </c>
      <c r="S14" s="64">
        <f>COUNTIF('OAM raw'!C16:O16,"0")</f>
        <v>0</v>
      </c>
    </row>
    <row r="15" spans="1:19" x14ac:dyDescent="0.35">
      <c r="A15" t="str">
        <f>'OAM raw'!B17</f>
        <v>Hungary</v>
      </c>
      <c r="B15">
        <f>RANK('OAM raw'!C17,'OAM raw'!C$5:C$31,'OAM raw'!C$2)</f>
        <v>16</v>
      </c>
      <c r="C15">
        <f>RANK('OAM raw'!D17,'OAM raw'!D$5:D$31,'OAM raw'!D$2)</f>
        <v>17</v>
      </c>
      <c r="D15">
        <f>RANK('OAM raw'!E17,'OAM raw'!E$5:E$31,'OAM raw'!E$2)</f>
        <v>11</v>
      </c>
      <c r="E15">
        <f>RANK('OAM raw'!F17,'OAM raw'!F$5:F$31,'OAM raw'!F$2)</f>
        <v>12</v>
      </c>
      <c r="F15">
        <f>RANK('OAM raw'!G17,'OAM raw'!G$5:G$31,'OAM raw'!G$2)</f>
        <v>10</v>
      </c>
      <c r="G15">
        <f>RANK('OAM raw'!H17,'OAM raw'!H$5:H$31,'OAM raw'!H$2)</f>
        <v>18</v>
      </c>
      <c r="H15">
        <f>RANK('OAM raw'!I17,'OAM raw'!I$5:I$31,'OAM raw'!I$2)</f>
        <v>19</v>
      </c>
      <c r="I15">
        <f>RANK('OAM raw'!J17,'OAM raw'!J$5:J$31,'OAM raw'!J$2)</f>
        <v>19</v>
      </c>
      <c r="J15">
        <f>RANK('OAM raw'!K17,'OAM raw'!K$5:K$31,'OAM raw'!K$2)</f>
        <v>12</v>
      </c>
      <c r="K15">
        <f>RANK('OAM raw'!L17,'OAM raw'!L$5:L$31,'OAM raw'!L$2)</f>
        <v>12</v>
      </c>
      <c r="L15">
        <f>RANK('OAM raw'!M17,'OAM raw'!M$5:M$31,'OAM raw'!M$2)</f>
        <v>23</v>
      </c>
      <c r="M15">
        <f>RANK('OAM raw'!N17,'OAM raw'!N$5:N$31,'OAM raw'!N$2)</f>
        <v>22</v>
      </c>
      <c r="N15">
        <f>RANK('OAM raw'!O17,'OAM raw'!O$5:O$31,'OAM raw'!O$2)</f>
        <v>19</v>
      </c>
      <c r="O15">
        <f>INT('OAM raw'!P17*1000)</f>
        <v>541</v>
      </c>
      <c r="P15">
        <f>model!O107</f>
        <v>540.5</v>
      </c>
      <c r="Q15">
        <f t="shared" si="1"/>
        <v>0.5</v>
      </c>
      <c r="R15" t="str">
        <f t="shared" si="0"/>
        <v>Hungary</v>
      </c>
      <c r="S15" s="64">
        <f>COUNTIF('OAM raw'!C17:O17,"0")</f>
        <v>0</v>
      </c>
    </row>
    <row r="16" spans="1:19" x14ac:dyDescent="0.35">
      <c r="A16" t="str">
        <f>'OAM raw'!B18</f>
        <v>Ireland</v>
      </c>
      <c r="B16">
        <f>RANK('OAM raw'!C18,'OAM raw'!C$5:C$31,'OAM raw'!C$2)</f>
        <v>12</v>
      </c>
      <c r="C16">
        <f>RANK('OAM raw'!D18,'OAM raw'!D$5:D$31,'OAM raw'!D$2)</f>
        <v>14</v>
      </c>
      <c r="D16">
        <f>RANK('OAM raw'!E18,'OAM raw'!E$5:E$31,'OAM raw'!E$2)</f>
        <v>12</v>
      </c>
      <c r="E16">
        <f>RANK('OAM raw'!F18,'OAM raw'!F$5:F$31,'OAM raw'!F$2)</f>
        <v>11</v>
      </c>
      <c r="F16">
        <f>RANK('OAM raw'!G18,'OAM raw'!G$5:G$31,'OAM raw'!G$2)</f>
        <v>15</v>
      </c>
      <c r="G16">
        <f>RANK('OAM raw'!H18,'OAM raw'!H$5:H$31,'OAM raw'!H$2)</f>
        <v>1</v>
      </c>
      <c r="H16">
        <f>RANK('OAM raw'!I18,'OAM raw'!I$5:I$31,'OAM raw'!I$2)</f>
        <v>1</v>
      </c>
      <c r="I16">
        <f>RANK('OAM raw'!J18,'OAM raw'!J$5:J$31,'OAM raw'!J$2)</f>
        <v>1</v>
      </c>
      <c r="J16">
        <f>RANK('OAM raw'!K18,'OAM raw'!K$5:K$31,'OAM raw'!K$2)</f>
        <v>15</v>
      </c>
      <c r="K16">
        <f>RANK('OAM raw'!L18,'OAM raw'!L$5:L$31,'OAM raw'!L$2)</f>
        <v>15</v>
      </c>
      <c r="L16">
        <f>RANK('OAM raw'!M18,'OAM raw'!M$5:M$31,'OAM raw'!M$2)</f>
        <v>7</v>
      </c>
      <c r="M16">
        <f>RANK('OAM raw'!N18,'OAM raw'!N$5:N$31,'OAM raw'!N$2)</f>
        <v>7</v>
      </c>
      <c r="N16">
        <f>RANK('OAM raw'!O18,'OAM raw'!O$5:O$31,'OAM raw'!O$2)</f>
        <v>6</v>
      </c>
      <c r="O16">
        <f>INT('OAM raw'!P18*1000)</f>
        <v>599</v>
      </c>
      <c r="P16">
        <f>model!O108</f>
        <v>629.9</v>
      </c>
      <c r="Q16">
        <f t="shared" si="1"/>
        <v>-30.899999999999977</v>
      </c>
      <c r="R16" t="str">
        <f t="shared" si="0"/>
        <v>Ireland</v>
      </c>
      <c r="S16" s="64">
        <f>COUNTIF('OAM raw'!C18:O18,"0")</f>
        <v>3</v>
      </c>
    </row>
    <row r="17" spans="1:19" x14ac:dyDescent="0.35">
      <c r="A17" t="str">
        <f>'OAM raw'!B19</f>
        <v>Italy</v>
      </c>
      <c r="B17">
        <f>RANK('OAM raw'!C19,'OAM raw'!C$5:C$31,'OAM raw'!C$2)</f>
        <v>5</v>
      </c>
      <c r="C17">
        <f>RANK('OAM raw'!D19,'OAM raw'!D$5:D$31,'OAM raw'!D$2)</f>
        <v>5</v>
      </c>
      <c r="D17">
        <f>RANK('OAM raw'!E19,'OAM raw'!E$5:E$31,'OAM raw'!E$2)</f>
        <v>6</v>
      </c>
      <c r="E17">
        <f>RANK('OAM raw'!F19,'OAM raw'!F$5:F$31,'OAM raw'!F$2)</f>
        <v>6</v>
      </c>
      <c r="F17">
        <f>RANK('OAM raw'!G19,'OAM raw'!G$5:G$31,'OAM raw'!G$2)</f>
        <v>5</v>
      </c>
      <c r="G17">
        <f>RANK('OAM raw'!H19,'OAM raw'!H$5:H$31,'OAM raw'!H$2)</f>
        <v>22</v>
      </c>
      <c r="H17">
        <f>RANK('OAM raw'!I19,'OAM raw'!I$5:I$31,'OAM raw'!I$2)</f>
        <v>23</v>
      </c>
      <c r="I17">
        <f>RANK('OAM raw'!J19,'OAM raw'!J$5:J$31,'OAM raw'!J$2)</f>
        <v>22</v>
      </c>
      <c r="J17">
        <f>RANK('OAM raw'!K19,'OAM raw'!K$5:K$31,'OAM raw'!K$2)</f>
        <v>1</v>
      </c>
      <c r="K17">
        <f>RANK('OAM raw'!L19,'OAM raw'!L$5:L$31,'OAM raw'!L$2)</f>
        <v>1</v>
      </c>
      <c r="L17">
        <f>RANK('OAM raw'!M19,'OAM raw'!M$5:M$31,'OAM raw'!M$2)</f>
        <v>8</v>
      </c>
      <c r="M17">
        <f>RANK('OAM raw'!N19,'OAM raw'!N$5:N$31,'OAM raw'!N$2)</f>
        <v>8</v>
      </c>
      <c r="N17">
        <f>RANK('OAM raw'!O19,'OAM raw'!O$5:O$31,'OAM raw'!O$2)</f>
        <v>8</v>
      </c>
      <c r="O17">
        <f>INT('OAM raw'!P19*1000)</f>
        <v>560</v>
      </c>
      <c r="P17">
        <f>model!O109</f>
        <v>559.5</v>
      </c>
      <c r="Q17">
        <f t="shared" si="1"/>
        <v>0.5</v>
      </c>
      <c r="R17" t="str">
        <f t="shared" si="0"/>
        <v>Italy</v>
      </c>
      <c r="S17" s="64">
        <f>COUNTIF('OAM raw'!C19:O19,"0")</f>
        <v>0</v>
      </c>
    </row>
    <row r="18" spans="1:19" x14ac:dyDescent="0.35">
      <c r="A18" t="str">
        <f>'OAM raw'!B20</f>
        <v>Latvia</v>
      </c>
      <c r="B18">
        <f>RANK('OAM raw'!C20,'OAM raw'!C$5:C$31,'OAM raw'!C$2)</f>
        <v>19</v>
      </c>
      <c r="C18">
        <f>RANK('OAM raw'!D20,'OAM raw'!D$5:D$31,'OAM raw'!D$2)</f>
        <v>15</v>
      </c>
      <c r="D18">
        <f>RANK('OAM raw'!E20,'OAM raw'!E$5:E$31,'OAM raw'!E$2)</f>
        <v>24</v>
      </c>
      <c r="E18">
        <f>RANK('OAM raw'!F20,'OAM raw'!F$5:F$31,'OAM raw'!F$2)</f>
        <v>24</v>
      </c>
      <c r="F18">
        <f>RANK('OAM raw'!G20,'OAM raw'!G$5:G$31,'OAM raw'!G$2)</f>
        <v>24</v>
      </c>
      <c r="G18">
        <f>RANK('OAM raw'!H20,'OAM raw'!H$5:H$31,'OAM raw'!H$2)</f>
        <v>7</v>
      </c>
      <c r="H18">
        <f>RANK('OAM raw'!I20,'OAM raw'!I$5:I$31,'OAM raw'!I$2)</f>
        <v>7</v>
      </c>
      <c r="I18">
        <f>RANK('OAM raw'!J20,'OAM raw'!J$5:J$31,'OAM raw'!J$2)</f>
        <v>6</v>
      </c>
      <c r="J18">
        <f>RANK('OAM raw'!K20,'OAM raw'!K$5:K$31,'OAM raw'!K$2)</f>
        <v>21</v>
      </c>
      <c r="K18">
        <f>RANK('OAM raw'!L20,'OAM raw'!L$5:L$31,'OAM raw'!L$2)</f>
        <v>21</v>
      </c>
      <c r="L18">
        <f>RANK('OAM raw'!M20,'OAM raw'!M$5:M$31,'OAM raw'!M$2)</f>
        <v>26</v>
      </c>
      <c r="M18">
        <f>RANK('OAM raw'!N20,'OAM raw'!N$5:N$31,'OAM raw'!N$2)</f>
        <v>26</v>
      </c>
      <c r="N18">
        <f>RANK('OAM raw'!O20,'OAM raw'!O$5:O$31,'OAM raw'!O$2)</f>
        <v>26</v>
      </c>
      <c r="O18">
        <f>INT('OAM raw'!P20*1000)</f>
        <v>463</v>
      </c>
      <c r="P18">
        <f>model!O110</f>
        <v>462.1</v>
      </c>
      <c r="Q18">
        <f t="shared" si="1"/>
        <v>0.89999999999997726</v>
      </c>
      <c r="R18" t="str">
        <f t="shared" si="0"/>
        <v>Latvia</v>
      </c>
      <c r="S18" s="64">
        <f>COUNTIF('OAM raw'!C20:O20,"0")</f>
        <v>0</v>
      </c>
    </row>
    <row r="19" spans="1:19" x14ac:dyDescent="0.35">
      <c r="A19" t="str">
        <f>'OAM raw'!B21</f>
        <v>Lithuania</v>
      </c>
      <c r="B19">
        <f>RANK('OAM raw'!C21,'OAM raw'!C$5:C$31,'OAM raw'!C$2)</f>
        <v>2</v>
      </c>
      <c r="C19">
        <f>RANK('OAM raw'!D21,'OAM raw'!D$5:D$31,'OAM raw'!D$2)</f>
        <v>2</v>
      </c>
      <c r="D19">
        <f>RANK('OAM raw'!E21,'OAM raw'!E$5:E$31,'OAM raw'!E$2)</f>
        <v>23</v>
      </c>
      <c r="E19">
        <f>RANK('OAM raw'!F21,'OAM raw'!F$5:F$31,'OAM raw'!F$2)</f>
        <v>23</v>
      </c>
      <c r="F19">
        <f>RANK('OAM raw'!G21,'OAM raw'!G$5:G$31,'OAM raw'!G$2)</f>
        <v>23</v>
      </c>
      <c r="G19">
        <f>RANK('OAM raw'!H21,'OAM raw'!H$5:H$31,'OAM raw'!H$2)</f>
        <v>8</v>
      </c>
      <c r="H19">
        <f>RANK('OAM raw'!I21,'OAM raw'!I$5:I$31,'OAM raw'!I$2)</f>
        <v>8</v>
      </c>
      <c r="I19">
        <f>RANK('OAM raw'!J21,'OAM raw'!J$5:J$31,'OAM raw'!J$2)</f>
        <v>7</v>
      </c>
      <c r="J19">
        <f>RANK('OAM raw'!K21,'OAM raw'!K$5:K$31,'OAM raw'!K$2)</f>
        <v>20</v>
      </c>
      <c r="K19">
        <f>RANK('OAM raw'!L21,'OAM raw'!L$5:L$31,'OAM raw'!L$2)</f>
        <v>20</v>
      </c>
      <c r="L19">
        <f>RANK('OAM raw'!M21,'OAM raw'!M$5:M$31,'OAM raw'!M$2)</f>
        <v>24</v>
      </c>
      <c r="M19">
        <f>RANK('OAM raw'!N21,'OAM raw'!N$5:N$31,'OAM raw'!N$2)</f>
        <v>24</v>
      </c>
      <c r="N19">
        <f>RANK('OAM raw'!O21,'OAM raw'!O$5:O$31,'OAM raw'!O$2)</f>
        <v>24</v>
      </c>
      <c r="O19">
        <f>INT('OAM raw'!P21*1000)</f>
        <v>515</v>
      </c>
      <c r="P19">
        <f>model!O111</f>
        <v>514.5</v>
      </c>
      <c r="Q19">
        <f t="shared" si="1"/>
        <v>0.5</v>
      </c>
      <c r="R19" t="str">
        <f t="shared" si="0"/>
        <v>Lithuania</v>
      </c>
      <c r="S19" s="64">
        <f>COUNTIF('OAM raw'!C21:O21,"0")</f>
        <v>0</v>
      </c>
    </row>
    <row r="20" spans="1:19" x14ac:dyDescent="0.35">
      <c r="A20" t="str">
        <f>'OAM raw'!B22</f>
        <v>Luxembourg</v>
      </c>
      <c r="B20">
        <f>RANK('OAM raw'!C22,'OAM raw'!C$5:C$31,'OAM raw'!C$2)</f>
        <v>4</v>
      </c>
      <c r="C20">
        <f>RANK('OAM raw'!D22,'OAM raw'!D$5:D$31,'OAM raw'!D$2)</f>
        <v>4</v>
      </c>
      <c r="D20">
        <f>RANK('OAM raw'!E22,'OAM raw'!E$5:E$31,'OAM raw'!E$2)</f>
        <v>15</v>
      </c>
      <c r="E20">
        <f>RANK('OAM raw'!F22,'OAM raw'!F$5:F$31,'OAM raw'!F$2)</f>
        <v>15</v>
      </c>
      <c r="F20">
        <f>RANK('OAM raw'!G22,'OAM raw'!G$5:G$31,'OAM raw'!G$2)</f>
        <v>13</v>
      </c>
      <c r="G20">
        <f>RANK('OAM raw'!H22,'OAM raw'!H$5:H$31,'OAM raw'!H$2)</f>
        <v>13</v>
      </c>
      <c r="H20">
        <f>RANK('OAM raw'!I22,'OAM raw'!I$5:I$31,'OAM raw'!I$2)</f>
        <v>13</v>
      </c>
      <c r="I20">
        <f>RANK('OAM raw'!J22,'OAM raw'!J$5:J$31,'OAM raw'!J$2)</f>
        <v>13</v>
      </c>
      <c r="J20">
        <f>RANK('OAM raw'!K22,'OAM raw'!K$5:K$31,'OAM raw'!K$2)</f>
        <v>25</v>
      </c>
      <c r="K20">
        <f>RANK('OAM raw'!L22,'OAM raw'!L$5:L$31,'OAM raw'!L$2)</f>
        <v>27</v>
      </c>
      <c r="L20">
        <f>RANK('OAM raw'!M22,'OAM raw'!M$5:M$31,'OAM raw'!M$2)</f>
        <v>19</v>
      </c>
      <c r="M20">
        <f>RANK('OAM raw'!N22,'OAM raw'!N$5:N$31,'OAM raw'!N$2)</f>
        <v>23</v>
      </c>
      <c r="N20">
        <f>RANK('OAM raw'!O22,'OAM raw'!O$5:O$31,'OAM raw'!O$2)</f>
        <v>22</v>
      </c>
      <c r="O20">
        <f>INT('OAM raw'!P22*1000)</f>
        <v>523</v>
      </c>
      <c r="P20">
        <f>model!O112</f>
        <v>522.5</v>
      </c>
      <c r="Q20">
        <f t="shared" si="1"/>
        <v>0.5</v>
      </c>
      <c r="R20" t="str">
        <f t="shared" si="0"/>
        <v>Luxembourg</v>
      </c>
      <c r="S20" s="64">
        <f>COUNTIF('OAM raw'!C22:O22,"0")</f>
        <v>1</v>
      </c>
    </row>
    <row r="21" spans="1:19" x14ac:dyDescent="0.35">
      <c r="A21" t="str">
        <f>'OAM raw'!B23</f>
        <v>Malta</v>
      </c>
      <c r="B21">
        <f>RANK('OAM raw'!C23,'OAM raw'!C$5:C$31,'OAM raw'!C$2)</f>
        <v>26</v>
      </c>
      <c r="C21">
        <f>RANK('OAM raw'!D23,'OAM raw'!D$5:D$31,'OAM raw'!D$2)</f>
        <v>21</v>
      </c>
      <c r="D21">
        <f>RANK('OAM raw'!E23,'OAM raw'!E$5:E$31,'OAM raw'!E$2)</f>
        <v>1</v>
      </c>
      <c r="E21">
        <f>RANK('OAM raw'!F23,'OAM raw'!F$5:F$31,'OAM raw'!F$2)</f>
        <v>1</v>
      </c>
      <c r="F21">
        <f>RANK('OAM raw'!G23,'OAM raw'!G$5:G$31,'OAM raw'!G$2)</f>
        <v>1</v>
      </c>
      <c r="G21">
        <f>RANK('OAM raw'!H23,'OAM raw'!H$5:H$31,'OAM raw'!H$2)</f>
        <v>26</v>
      </c>
      <c r="H21">
        <f>RANK('OAM raw'!I23,'OAM raw'!I$5:I$31,'OAM raw'!I$2)</f>
        <v>26</v>
      </c>
      <c r="I21">
        <f>RANK('OAM raw'!J23,'OAM raw'!J$5:J$31,'OAM raw'!J$2)</f>
        <v>26</v>
      </c>
      <c r="J21">
        <f>RANK('OAM raw'!K23,'OAM raw'!K$5:K$31,'OAM raw'!K$2)</f>
        <v>25</v>
      </c>
      <c r="K21">
        <f>RANK('OAM raw'!L23,'OAM raw'!L$5:L$31,'OAM raw'!L$2)</f>
        <v>26</v>
      </c>
      <c r="L21">
        <f>RANK('OAM raw'!M23,'OAM raw'!M$5:M$31,'OAM raw'!M$2)</f>
        <v>6</v>
      </c>
      <c r="M21">
        <f>RANK('OAM raw'!N23,'OAM raw'!N$5:N$31,'OAM raw'!N$2)</f>
        <v>6</v>
      </c>
      <c r="N21">
        <f>RANK('OAM raw'!O23,'OAM raw'!O$5:O$31,'OAM raw'!O$2)</f>
        <v>4</v>
      </c>
      <c r="O21">
        <f>INT('OAM raw'!P23*1000)</f>
        <v>516</v>
      </c>
      <c r="P21">
        <f>model!O113</f>
        <v>515.5</v>
      </c>
      <c r="Q21">
        <f t="shared" si="1"/>
        <v>0.5</v>
      </c>
      <c r="R21" t="str">
        <f t="shared" si="0"/>
        <v>Malta</v>
      </c>
      <c r="S21" s="64">
        <f>COUNTIF('OAM raw'!C23:O23,"0")</f>
        <v>1</v>
      </c>
    </row>
    <row r="22" spans="1:19" x14ac:dyDescent="0.35">
      <c r="A22" t="str">
        <f>'OAM raw'!B24</f>
        <v>Poland</v>
      </c>
      <c r="B22">
        <f>RANK('OAM raw'!C24,'OAM raw'!C$5:C$31,'OAM raw'!C$2)</f>
        <v>3</v>
      </c>
      <c r="C22">
        <f>RANK('OAM raw'!D24,'OAM raw'!D$5:D$31,'OAM raw'!D$2)</f>
        <v>3</v>
      </c>
      <c r="D22">
        <f>RANK('OAM raw'!E24,'OAM raw'!E$5:E$31,'OAM raw'!E$2)</f>
        <v>21</v>
      </c>
      <c r="E22">
        <f>RANK('OAM raw'!F24,'OAM raw'!F$5:F$31,'OAM raw'!F$2)</f>
        <v>20</v>
      </c>
      <c r="F22">
        <f>RANK('OAM raw'!G24,'OAM raw'!G$5:G$31,'OAM raw'!G$2)</f>
        <v>21</v>
      </c>
      <c r="G22">
        <f>RANK('OAM raw'!H24,'OAM raw'!H$5:H$31,'OAM raw'!H$2)</f>
        <v>12</v>
      </c>
      <c r="H22">
        <f>RANK('OAM raw'!I24,'OAM raw'!I$5:I$31,'OAM raw'!I$2)</f>
        <v>11</v>
      </c>
      <c r="I22">
        <f>RANK('OAM raw'!J24,'OAM raw'!J$5:J$31,'OAM raw'!J$2)</f>
        <v>9</v>
      </c>
      <c r="J22">
        <f>RANK('OAM raw'!K24,'OAM raw'!K$5:K$31,'OAM raw'!K$2)</f>
        <v>11</v>
      </c>
      <c r="K22">
        <f>RANK('OAM raw'!L24,'OAM raw'!L$5:L$31,'OAM raw'!L$2)</f>
        <v>11</v>
      </c>
      <c r="L22">
        <f>RANK('OAM raw'!M24,'OAM raw'!M$5:M$31,'OAM raw'!M$2)</f>
        <v>22</v>
      </c>
      <c r="M22">
        <f>RANK('OAM raw'!N24,'OAM raw'!N$5:N$31,'OAM raw'!N$2)</f>
        <v>20</v>
      </c>
      <c r="N22">
        <f>RANK('OAM raw'!O24,'OAM raw'!O$5:O$31,'OAM raw'!O$2)</f>
        <v>25</v>
      </c>
      <c r="O22">
        <f>INT('OAM raw'!P24*1000)</f>
        <v>410</v>
      </c>
      <c r="P22">
        <f>model!O114</f>
        <v>409.6</v>
      </c>
      <c r="Q22">
        <f t="shared" si="1"/>
        <v>0.39999999999997726</v>
      </c>
      <c r="R22" t="str">
        <f t="shared" si="0"/>
        <v>Poland</v>
      </c>
      <c r="S22" s="64">
        <f>COUNTIF('OAM raw'!C24:O24,"0")</f>
        <v>0</v>
      </c>
    </row>
    <row r="23" spans="1:19" x14ac:dyDescent="0.35">
      <c r="A23" t="str">
        <f>'OAM raw'!B25</f>
        <v>Portugal</v>
      </c>
      <c r="B23">
        <f>RANK('OAM raw'!C25,'OAM raw'!C$5:C$31,'OAM raw'!C$2)</f>
        <v>12</v>
      </c>
      <c r="C23">
        <f>RANK('OAM raw'!D25,'OAM raw'!D$5:D$31,'OAM raw'!D$2)</f>
        <v>12</v>
      </c>
      <c r="D23">
        <f>RANK('OAM raw'!E25,'OAM raw'!E$5:E$31,'OAM raw'!E$2)</f>
        <v>3</v>
      </c>
      <c r="E23">
        <f>RANK('OAM raw'!F25,'OAM raw'!F$5:F$31,'OAM raw'!F$2)</f>
        <v>3</v>
      </c>
      <c r="F23">
        <f>RANK('OAM raw'!G25,'OAM raw'!G$5:G$31,'OAM raw'!G$2)</f>
        <v>3</v>
      </c>
      <c r="G23">
        <f>RANK('OAM raw'!H25,'OAM raw'!H$5:H$31,'OAM raw'!H$2)</f>
        <v>23</v>
      </c>
      <c r="H23">
        <f>RANK('OAM raw'!I25,'OAM raw'!I$5:I$31,'OAM raw'!I$2)</f>
        <v>22</v>
      </c>
      <c r="I23">
        <f>RANK('OAM raw'!J25,'OAM raw'!J$5:J$31,'OAM raw'!J$2)</f>
        <v>23</v>
      </c>
      <c r="J23">
        <f>RANK('OAM raw'!K25,'OAM raw'!K$5:K$31,'OAM raw'!K$2)</f>
        <v>7</v>
      </c>
      <c r="K23">
        <f>RANK('OAM raw'!L25,'OAM raw'!L$5:L$31,'OAM raw'!L$2)</f>
        <v>8</v>
      </c>
      <c r="L23">
        <f>RANK('OAM raw'!M25,'OAM raw'!M$5:M$31,'OAM raw'!M$2)</f>
        <v>1</v>
      </c>
      <c r="M23">
        <f>RANK('OAM raw'!N25,'OAM raw'!N$5:N$31,'OAM raw'!N$2)</f>
        <v>1</v>
      </c>
      <c r="N23">
        <f>RANK('OAM raw'!O25,'OAM raw'!O$5:O$31,'OAM raw'!O$2)</f>
        <v>1</v>
      </c>
      <c r="O23">
        <f>INT('OAM raw'!P25*1000)</f>
        <v>540</v>
      </c>
      <c r="P23">
        <f>model!O115</f>
        <v>543.5</v>
      </c>
      <c r="Q23">
        <f t="shared" si="1"/>
        <v>-3.5</v>
      </c>
      <c r="R23" t="str">
        <f t="shared" si="0"/>
        <v>Portugal</v>
      </c>
      <c r="S23" s="64">
        <f>COUNTIF('OAM raw'!C25:O25,"0")</f>
        <v>0</v>
      </c>
    </row>
    <row r="24" spans="1:19" x14ac:dyDescent="0.35">
      <c r="A24" t="str">
        <f>'OAM raw'!B26</f>
        <v>Romania</v>
      </c>
      <c r="B24">
        <f>RANK('OAM raw'!C26,'OAM raw'!C$5:C$31,'OAM raw'!C$2)</f>
        <v>8</v>
      </c>
      <c r="C24">
        <f>RANK('OAM raw'!D26,'OAM raw'!D$5:D$31,'OAM raw'!D$2)</f>
        <v>7</v>
      </c>
      <c r="D24">
        <f>RANK('OAM raw'!E26,'OAM raw'!E$5:E$31,'OAM raw'!E$2)</f>
        <v>14</v>
      </c>
      <c r="E24">
        <f>RANK('OAM raw'!F26,'OAM raw'!F$5:F$31,'OAM raw'!F$2)</f>
        <v>16</v>
      </c>
      <c r="F24">
        <f>RANK('OAM raw'!G26,'OAM raw'!G$5:G$31,'OAM raw'!G$2)</f>
        <v>14</v>
      </c>
      <c r="G24">
        <f>RANK('OAM raw'!H26,'OAM raw'!H$5:H$31,'OAM raw'!H$2)</f>
        <v>19</v>
      </c>
      <c r="H24">
        <f>RANK('OAM raw'!I26,'OAM raw'!I$5:I$31,'OAM raw'!I$2)</f>
        <v>18</v>
      </c>
      <c r="I24">
        <f>RANK('OAM raw'!J26,'OAM raw'!J$5:J$31,'OAM raw'!J$2)</f>
        <v>18</v>
      </c>
      <c r="J24">
        <f>RANK('OAM raw'!K26,'OAM raw'!K$5:K$31,'OAM raw'!K$2)</f>
        <v>9</v>
      </c>
      <c r="K24">
        <f>RANK('OAM raw'!L26,'OAM raw'!L$5:L$31,'OAM raw'!L$2)</f>
        <v>9</v>
      </c>
      <c r="L24">
        <f>RANK('OAM raw'!M26,'OAM raw'!M$5:M$31,'OAM raw'!M$2)</f>
        <v>15</v>
      </c>
      <c r="M24">
        <f>RANK('OAM raw'!N26,'OAM raw'!N$5:N$31,'OAM raw'!N$2)</f>
        <v>16</v>
      </c>
      <c r="N24">
        <f>RANK('OAM raw'!O26,'OAM raw'!O$5:O$31,'OAM raw'!O$2)</f>
        <v>13</v>
      </c>
      <c r="O24">
        <f>INT('OAM raw'!P26*1000)</f>
        <v>479</v>
      </c>
      <c r="P24">
        <f>model!O116</f>
        <v>478.5</v>
      </c>
      <c r="Q24">
        <f t="shared" si="1"/>
        <v>0.5</v>
      </c>
      <c r="R24" t="str">
        <f t="shared" si="0"/>
        <v>Romania</v>
      </c>
      <c r="S24" s="64">
        <f>COUNTIF('OAM raw'!C26:O26,"0")</f>
        <v>0</v>
      </c>
    </row>
    <row r="25" spans="1:19" x14ac:dyDescent="0.35">
      <c r="A25" t="str">
        <f>'OAM raw'!B27</f>
        <v>Slovak Republic</v>
      </c>
      <c r="B25">
        <f>RANK('OAM raw'!C27,'OAM raw'!C$5:C$31,'OAM raw'!C$2)</f>
        <v>21</v>
      </c>
      <c r="C25">
        <f>RANK('OAM raw'!D27,'OAM raw'!D$5:D$31,'OAM raw'!D$2)</f>
        <v>23</v>
      </c>
      <c r="D25">
        <f>RANK('OAM raw'!E27,'OAM raw'!E$5:E$31,'OAM raw'!E$2)</f>
        <v>19</v>
      </c>
      <c r="E25">
        <f>RANK('OAM raw'!F27,'OAM raw'!F$5:F$31,'OAM raw'!F$2)</f>
        <v>19</v>
      </c>
      <c r="F25">
        <f>RANK('OAM raw'!G27,'OAM raw'!G$5:G$31,'OAM raw'!G$2)</f>
        <v>17</v>
      </c>
      <c r="G25">
        <f>RANK('OAM raw'!H27,'OAM raw'!H$5:H$31,'OAM raw'!H$2)</f>
        <v>15</v>
      </c>
      <c r="H25">
        <f>RANK('OAM raw'!I27,'OAM raw'!I$5:I$31,'OAM raw'!I$2)</f>
        <v>15</v>
      </c>
      <c r="I25">
        <f>RANK('OAM raw'!J27,'OAM raw'!J$5:J$31,'OAM raw'!J$2)</f>
        <v>16</v>
      </c>
      <c r="J25">
        <f>RANK('OAM raw'!K27,'OAM raw'!K$5:K$31,'OAM raw'!K$2)</f>
        <v>22</v>
      </c>
      <c r="K25">
        <f>RANK('OAM raw'!L27,'OAM raw'!L$5:L$31,'OAM raw'!L$2)</f>
        <v>22</v>
      </c>
      <c r="L25">
        <f>RANK('OAM raw'!M27,'OAM raw'!M$5:M$31,'OAM raw'!M$2)</f>
        <v>20</v>
      </c>
      <c r="M25">
        <f>RANK('OAM raw'!N27,'OAM raw'!N$5:N$31,'OAM raw'!N$2)</f>
        <v>19</v>
      </c>
      <c r="N25">
        <f>RANK('OAM raw'!O27,'OAM raw'!O$5:O$31,'OAM raw'!O$2)</f>
        <v>20</v>
      </c>
      <c r="O25">
        <f>INT('OAM raw'!P27*1000)</f>
        <v>452</v>
      </c>
      <c r="P25">
        <f>model!O117</f>
        <v>418.6</v>
      </c>
      <c r="Q25">
        <f t="shared" si="1"/>
        <v>33.399999999999977</v>
      </c>
      <c r="R25" t="str">
        <f t="shared" si="0"/>
        <v>Slovak Republic</v>
      </c>
      <c r="S25" s="64">
        <f>COUNTIF('OAM raw'!C27:O27,"0")</f>
        <v>0</v>
      </c>
    </row>
    <row r="26" spans="1:19" x14ac:dyDescent="0.35">
      <c r="A26" t="str">
        <f>'OAM raw'!B28</f>
        <v>Slovenia</v>
      </c>
      <c r="B26">
        <f>RANK('OAM raw'!C28,'OAM raw'!C$5:C$31,'OAM raw'!C$2)</f>
        <v>17</v>
      </c>
      <c r="C26">
        <f>RANK('OAM raw'!D28,'OAM raw'!D$5:D$31,'OAM raw'!D$2)</f>
        <v>16</v>
      </c>
      <c r="D26">
        <f>RANK('OAM raw'!E28,'OAM raw'!E$5:E$31,'OAM raw'!E$2)</f>
        <v>13</v>
      </c>
      <c r="E26">
        <f>RANK('OAM raw'!F28,'OAM raw'!F$5:F$31,'OAM raw'!F$2)</f>
        <v>13</v>
      </c>
      <c r="F26">
        <f>RANK('OAM raw'!G28,'OAM raw'!G$5:G$31,'OAM raw'!G$2)</f>
        <v>12</v>
      </c>
      <c r="G26">
        <f>RANK('OAM raw'!H28,'OAM raw'!H$5:H$31,'OAM raw'!H$2)</f>
        <v>16</v>
      </c>
      <c r="H26">
        <f>RANK('OAM raw'!I28,'OAM raw'!I$5:I$31,'OAM raw'!I$2)</f>
        <v>17</v>
      </c>
      <c r="I26">
        <f>RANK('OAM raw'!J28,'OAM raw'!J$5:J$31,'OAM raw'!J$2)</f>
        <v>14</v>
      </c>
      <c r="J26">
        <f>RANK('OAM raw'!K28,'OAM raw'!K$5:K$31,'OAM raw'!K$2)</f>
        <v>22</v>
      </c>
      <c r="K26">
        <f>RANK('OAM raw'!L28,'OAM raw'!L$5:L$31,'OAM raw'!L$2)</f>
        <v>23</v>
      </c>
      <c r="L26">
        <f>RANK('OAM raw'!M28,'OAM raw'!M$5:M$31,'OAM raw'!M$2)</f>
        <v>11</v>
      </c>
      <c r="M26">
        <f>RANK('OAM raw'!N28,'OAM raw'!N$5:N$31,'OAM raw'!N$2)</f>
        <v>11</v>
      </c>
      <c r="N26">
        <f>RANK('OAM raw'!O28,'OAM raw'!O$5:O$31,'OAM raw'!O$2)</f>
        <v>12</v>
      </c>
      <c r="O26">
        <f>INT('OAM raw'!P28*1000)</f>
        <v>505</v>
      </c>
      <c r="P26">
        <f>model!O118</f>
        <v>504.5</v>
      </c>
      <c r="Q26">
        <f t="shared" si="1"/>
        <v>0.5</v>
      </c>
      <c r="R26" t="str">
        <f t="shared" si="0"/>
        <v>Slovenia</v>
      </c>
      <c r="S26" s="64">
        <f>COUNTIF('OAM raw'!C28:O28,"0")</f>
        <v>0</v>
      </c>
    </row>
    <row r="27" spans="1:19" x14ac:dyDescent="0.35">
      <c r="A27" t="str">
        <f>'OAM raw'!B29</f>
        <v>Spain</v>
      </c>
      <c r="B27">
        <f>RANK('OAM raw'!C29,'OAM raw'!C$5:C$31,'OAM raw'!C$2)</f>
        <v>6</v>
      </c>
      <c r="C27">
        <f>RANK('OAM raw'!D29,'OAM raw'!D$5:D$31,'OAM raw'!D$2)</f>
        <v>6</v>
      </c>
      <c r="D27">
        <f>RANK('OAM raw'!E29,'OAM raw'!E$5:E$31,'OAM raw'!E$2)</f>
        <v>5</v>
      </c>
      <c r="E27">
        <f>RANK('OAM raw'!F29,'OAM raw'!F$5:F$31,'OAM raw'!F$2)</f>
        <v>4</v>
      </c>
      <c r="F27">
        <f>RANK('OAM raw'!G29,'OAM raw'!G$5:G$31,'OAM raw'!G$2)</f>
        <v>6</v>
      </c>
      <c r="G27">
        <f>RANK('OAM raw'!H29,'OAM raw'!H$5:H$31,'OAM raw'!H$2)</f>
        <v>24</v>
      </c>
      <c r="H27">
        <f>RANK('OAM raw'!I29,'OAM raw'!I$5:I$31,'OAM raw'!I$2)</f>
        <v>24</v>
      </c>
      <c r="I27">
        <f>RANK('OAM raw'!J29,'OAM raw'!J$5:J$31,'OAM raw'!J$2)</f>
        <v>24</v>
      </c>
      <c r="J27">
        <f>RANK('OAM raw'!K29,'OAM raw'!K$5:K$31,'OAM raw'!K$2)</f>
        <v>2</v>
      </c>
      <c r="K27">
        <f>RANK('OAM raw'!L29,'OAM raw'!L$5:L$31,'OAM raw'!L$2)</f>
        <v>2</v>
      </c>
      <c r="L27">
        <f>RANK('OAM raw'!M29,'OAM raw'!M$5:M$31,'OAM raw'!M$2)</f>
        <v>9</v>
      </c>
      <c r="M27">
        <f>RANK('OAM raw'!N29,'OAM raw'!N$5:N$31,'OAM raw'!N$2)</f>
        <v>9</v>
      </c>
      <c r="N27">
        <f>RANK('OAM raw'!O29,'OAM raw'!O$5:O$31,'OAM raw'!O$2)</f>
        <v>9</v>
      </c>
      <c r="O27">
        <f>INT('OAM raw'!P29*1000)</f>
        <v>541</v>
      </c>
      <c r="P27">
        <f>model!O119</f>
        <v>540.5</v>
      </c>
      <c r="Q27">
        <f t="shared" si="1"/>
        <v>0.5</v>
      </c>
      <c r="R27" t="str">
        <f t="shared" si="0"/>
        <v>Spain</v>
      </c>
      <c r="S27" s="64">
        <f>COUNTIF('OAM raw'!C29:O29,"0")</f>
        <v>0</v>
      </c>
    </row>
    <row r="28" spans="1:19" x14ac:dyDescent="0.35">
      <c r="A28" t="str">
        <f>'OAM raw'!B30</f>
        <v>Sweden</v>
      </c>
      <c r="B28">
        <f>RANK('OAM raw'!C30,'OAM raw'!C$5:C$31,'OAM raw'!C$2)</f>
        <v>11</v>
      </c>
      <c r="C28">
        <f>RANK('OAM raw'!D30,'OAM raw'!D$5:D$31,'OAM raw'!D$2)</f>
        <v>13</v>
      </c>
      <c r="D28">
        <f>RANK('OAM raw'!E30,'OAM raw'!E$5:E$31,'OAM raw'!E$2)</f>
        <v>26</v>
      </c>
      <c r="E28">
        <f>RANK('OAM raw'!F30,'OAM raw'!F$5:F$31,'OAM raw'!F$2)</f>
        <v>26</v>
      </c>
      <c r="F28">
        <f>RANK('OAM raw'!G30,'OAM raw'!G$5:G$31,'OAM raw'!G$2)</f>
        <v>26</v>
      </c>
      <c r="G28">
        <f>RANK('OAM raw'!H30,'OAM raw'!H$5:H$31,'OAM raw'!H$2)</f>
        <v>3</v>
      </c>
      <c r="H28">
        <f>RANK('OAM raw'!I30,'OAM raw'!I$5:I$31,'OAM raw'!I$2)</f>
        <v>1</v>
      </c>
      <c r="I28">
        <f>RANK('OAM raw'!J30,'OAM raw'!J$5:J$31,'OAM raw'!J$2)</f>
        <v>3</v>
      </c>
      <c r="J28">
        <f>RANK('OAM raw'!K30,'OAM raw'!K$5:K$31,'OAM raw'!K$2)</f>
        <v>10</v>
      </c>
      <c r="K28">
        <f>RANK('OAM raw'!L30,'OAM raw'!L$5:L$31,'OAM raw'!L$2)</f>
        <v>10</v>
      </c>
      <c r="L28">
        <f>RANK('OAM raw'!M30,'OAM raw'!M$5:M$31,'OAM raw'!M$2)</f>
        <v>17</v>
      </c>
      <c r="M28">
        <f>RANK('OAM raw'!N30,'OAM raw'!N$5:N$31,'OAM raw'!N$2)</f>
        <v>17</v>
      </c>
      <c r="N28">
        <f>RANK('OAM raw'!O30,'OAM raw'!O$5:O$31,'OAM raw'!O$2)</f>
        <v>17</v>
      </c>
      <c r="O28">
        <f>INT('OAM raw'!P30*1000)</f>
        <v>760</v>
      </c>
      <c r="P28">
        <f>model!O120</f>
        <v>759.3</v>
      </c>
      <c r="Q28">
        <f t="shared" si="1"/>
        <v>0.70000000000004547</v>
      </c>
      <c r="R28" t="str">
        <f t="shared" si="0"/>
        <v>Sweden</v>
      </c>
      <c r="S28" s="64">
        <f>COUNTIF('OAM raw'!C30:O30,"0")</f>
        <v>1</v>
      </c>
    </row>
    <row r="29" spans="1:19" x14ac:dyDescent="0.35">
      <c r="A29" t="str">
        <f>'OAM raw'!B31</f>
        <v>United Kingdom</v>
      </c>
      <c r="B29">
        <f>RANK('OAM raw'!C31,'OAM raw'!C$5:C$31,'OAM raw'!C$2)</f>
        <v>14</v>
      </c>
      <c r="C29">
        <f>RANK('OAM raw'!D31,'OAM raw'!D$5:D$31,'OAM raw'!D$2)</f>
        <v>9</v>
      </c>
      <c r="D29">
        <f>RANK('OAM raw'!E31,'OAM raw'!E$5:E$31,'OAM raw'!E$2)</f>
        <v>16</v>
      </c>
      <c r="E29">
        <f>RANK('OAM raw'!F31,'OAM raw'!F$5:F$31,'OAM raw'!F$2)</f>
        <v>14</v>
      </c>
      <c r="F29">
        <f>RANK('OAM raw'!G31,'OAM raw'!G$5:G$31,'OAM raw'!G$2)</f>
        <v>18</v>
      </c>
      <c r="G29">
        <f>RANK('OAM raw'!H31,'OAM raw'!H$5:H$31,'OAM raw'!H$2)</f>
        <v>4</v>
      </c>
      <c r="H29">
        <f>RANK('OAM raw'!I31,'OAM raw'!I$5:I$31,'OAM raw'!I$2)</f>
        <v>6</v>
      </c>
      <c r="I29">
        <f>RANK('OAM raw'!J31,'OAM raw'!J$5:J$31,'OAM raw'!J$2)</f>
        <v>2</v>
      </c>
      <c r="J29">
        <f>RANK('OAM raw'!K31,'OAM raw'!K$5:K$31,'OAM raw'!K$2)</f>
        <v>3</v>
      </c>
      <c r="K29">
        <f>RANK('OAM raw'!L31,'OAM raw'!L$5:L$31,'OAM raw'!L$2)</f>
        <v>3</v>
      </c>
      <c r="L29">
        <f>RANK('OAM raw'!M31,'OAM raw'!M$5:M$31,'OAM raw'!M$2)</f>
        <v>12</v>
      </c>
      <c r="M29">
        <f>RANK('OAM raw'!N31,'OAM raw'!N$5:N$31,'OAM raw'!N$2)</f>
        <v>13</v>
      </c>
      <c r="N29">
        <f>RANK('OAM raw'!O31,'OAM raw'!O$5:O$31,'OAM raw'!O$2)</f>
        <v>15</v>
      </c>
      <c r="O29">
        <f>INT('OAM raw'!P31*1000)</f>
        <v>622</v>
      </c>
      <c r="P29">
        <f>model!O121</f>
        <v>670.9</v>
      </c>
      <c r="Q29">
        <f t="shared" si="1"/>
        <v>-48.899999999999977</v>
      </c>
      <c r="R29" t="str">
        <f t="shared" si="0"/>
        <v>United Kingdom</v>
      </c>
      <c r="S29" s="64">
        <f>COUNTIF('OAM raw'!C31:O31,"0")</f>
        <v>0</v>
      </c>
    </row>
  </sheetData>
  <mergeCells count="1">
    <mergeCell ref="P1:Q1"/>
  </mergeCells>
  <conditionalFormatting sqref="Q3:Q29">
    <cfRule type="colorScale" priority="2">
      <colorScale>
        <cfvo type="min"/>
        <cfvo type="percentile" val="50"/>
        <cfvo type="max"/>
        <color rgb="FFF8696B"/>
        <color rgb="FFFFEB84"/>
        <color rgb="FF63BE7B"/>
      </colorScale>
    </cfRule>
  </conditionalFormatting>
  <conditionalFormatting sqref="S3:S29">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8B94-1556-4E45-A4EF-8509B1540FD5}">
  <dimension ref="A1:R135"/>
  <sheetViews>
    <sheetView topLeftCell="A71" zoomScale="30" zoomScaleNormal="30" workbookViewId="0">
      <selection activeCell="O94" sqref="O94"/>
    </sheetView>
  </sheetViews>
  <sheetFormatPr defaultRowHeight="15.5" x14ac:dyDescent="0.35"/>
  <sheetData>
    <row r="1" spans="1:15" ht="18" x14ac:dyDescent="0.35">
      <c r="A1" s="48"/>
    </row>
    <row r="2" spans="1:15" x14ac:dyDescent="0.35">
      <c r="A2" s="49"/>
    </row>
    <row r="5" spans="1:15" x14ac:dyDescent="0.35">
      <c r="A5" s="50" t="s">
        <v>198</v>
      </c>
      <c r="B5" s="51">
        <v>4214120</v>
      </c>
      <c r="C5" s="50" t="s">
        <v>199</v>
      </c>
      <c r="D5" s="51">
        <v>27</v>
      </c>
      <c r="E5" s="50" t="s">
        <v>200</v>
      </c>
      <c r="F5" s="51">
        <v>13</v>
      </c>
      <c r="G5" s="50" t="s">
        <v>201</v>
      </c>
      <c r="H5" s="51">
        <v>27</v>
      </c>
      <c r="I5" s="50" t="s">
        <v>202</v>
      </c>
      <c r="J5" s="51">
        <v>0</v>
      </c>
      <c r="K5" s="50" t="s">
        <v>203</v>
      </c>
      <c r="L5" s="51" t="s">
        <v>204</v>
      </c>
    </row>
    <row r="6" spans="1:15" ht="18.5" thickBot="1" x14ac:dyDescent="0.4">
      <c r="A6" s="48"/>
    </row>
    <row r="7" spans="1:15" ht="16" thickBot="1" x14ac:dyDescent="0.4">
      <c r="A7" s="52" t="s">
        <v>205</v>
      </c>
      <c r="B7" s="52" t="s">
        <v>206</v>
      </c>
      <c r="C7" s="52" t="s">
        <v>207</v>
      </c>
      <c r="D7" s="52" t="s">
        <v>208</v>
      </c>
      <c r="E7" s="52" t="s">
        <v>209</v>
      </c>
      <c r="F7" s="52" t="s">
        <v>210</v>
      </c>
      <c r="G7" s="52" t="s">
        <v>211</v>
      </c>
      <c r="H7" s="52" t="s">
        <v>212</v>
      </c>
      <c r="I7" s="52" t="s">
        <v>213</v>
      </c>
      <c r="J7" s="52" t="s">
        <v>214</v>
      </c>
      <c r="K7" s="52" t="s">
        <v>215</v>
      </c>
      <c r="L7" s="52" t="s">
        <v>216</v>
      </c>
      <c r="M7" s="52" t="s">
        <v>217</v>
      </c>
      <c r="N7" s="52" t="s">
        <v>218</v>
      </c>
      <c r="O7" s="52" t="s">
        <v>219</v>
      </c>
    </row>
    <row r="8" spans="1:15" ht="16" thickBot="1" x14ac:dyDescent="0.4">
      <c r="A8" s="52" t="s">
        <v>220</v>
      </c>
      <c r="B8" s="53">
        <v>18</v>
      </c>
      <c r="C8" s="53">
        <v>18</v>
      </c>
      <c r="D8" s="53">
        <v>22</v>
      </c>
      <c r="E8" s="53">
        <v>22</v>
      </c>
      <c r="F8" s="53">
        <v>22</v>
      </c>
      <c r="G8" s="53">
        <v>10</v>
      </c>
      <c r="H8" s="53">
        <v>14</v>
      </c>
      <c r="I8" s="53">
        <v>10</v>
      </c>
      <c r="J8" s="53">
        <v>18</v>
      </c>
      <c r="K8" s="53">
        <v>19</v>
      </c>
      <c r="L8" s="53">
        <v>14</v>
      </c>
      <c r="M8" s="53">
        <v>14</v>
      </c>
      <c r="N8" s="53">
        <v>14</v>
      </c>
      <c r="O8" s="53">
        <v>647</v>
      </c>
    </row>
    <row r="9" spans="1:15" ht="16" thickBot="1" x14ac:dyDescent="0.4">
      <c r="A9" s="52" t="s">
        <v>221</v>
      </c>
      <c r="B9" s="53">
        <v>20</v>
      </c>
      <c r="C9" s="53">
        <v>20</v>
      </c>
      <c r="D9" s="53">
        <v>10</v>
      </c>
      <c r="E9" s="53">
        <v>10</v>
      </c>
      <c r="F9" s="53">
        <v>11</v>
      </c>
      <c r="G9" s="53">
        <v>14</v>
      </c>
      <c r="H9" s="53">
        <v>10</v>
      </c>
      <c r="I9" s="53">
        <v>11</v>
      </c>
      <c r="J9" s="53">
        <v>6</v>
      </c>
      <c r="K9" s="53">
        <v>6</v>
      </c>
      <c r="L9" s="53">
        <v>10</v>
      </c>
      <c r="M9" s="53">
        <v>10</v>
      </c>
      <c r="N9" s="53">
        <v>10</v>
      </c>
      <c r="O9" s="53">
        <v>573</v>
      </c>
    </row>
    <row r="10" spans="1:15" ht="16" thickBot="1" x14ac:dyDescent="0.4">
      <c r="A10" s="52" t="s">
        <v>222</v>
      </c>
      <c r="B10" s="53">
        <v>1</v>
      </c>
      <c r="C10" s="53">
        <v>1</v>
      </c>
      <c r="D10" s="53">
        <v>9</v>
      </c>
      <c r="E10" s="53">
        <v>9</v>
      </c>
      <c r="F10" s="53">
        <v>9</v>
      </c>
      <c r="G10" s="53">
        <v>21</v>
      </c>
      <c r="H10" s="53">
        <v>21</v>
      </c>
      <c r="I10" s="53">
        <v>20</v>
      </c>
      <c r="J10" s="53">
        <v>14</v>
      </c>
      <c r="K10" s="53">
        <v>14</v>
      </c>
      <c r="L10" s="53">
        <v>25</v>
      </c>
      <c r="M10" s="53">
        <v>20</v>
      </c>
      <c r="N10" s="53">
        <v>20</v>
      </c>
      <c r="O10" s="53">
        <v>402</v>
      </c>
    </row>
    <row r="11" spans="1:15" ht="16" thickBot="1" x14ac:dyDescent="0.4">
      <c r="A11" s="52" t="s">
        <v>223</v>
      </c>
      <c r="B11" s="53">
        <v>23</v>
      </c>
      <c r="C11" s="53">
        <v>26</v>
      </c>
      <c r="D11" s="53">
        <v>7</v>
      </c>
      <c r="E11" s="53">
        <v>7</v>
      </c>
      <c r="F11" s="53">
        <v>7</v>
      </c>
      <c r="G11" s="53">
        <v>20</v>
      </c>
      <c r="H11" s="53">
        <v>20</v>
      </c>
      <c r="I11" s="53">
        <v>21</v>
      </c>
      <c r="J11" s="53">
        <v>17</v>
      </c>
      <c r="K11" s="53">
        <v>18</v>
      </c>
      <c r="L11" s="53">
        <v>5</v>
      </c>
      <c r="M11" s="53">
        <v>5</v>
      </c>
      <c r="N11" s="53">
        <v>7</v>
      </c>
      <c r="O11" s="53">
        <v>491</v>
      </c>
    </row>
    <row r="12" spans="1:15" ht="16" thickBot="1" x14ac:dyDescent="0.4">
      <c r="A12" s="52" t="s">
        <v>224</v>
      </c>
      <c r="B12" s="53">
        <v>26</v>
      </c>
      <c r="C12" s="53">
        <v>27</v>
      </c>
      <c r="D12" s="53">
        <v>2</v>
      </c>
      <c r="E12" s="53">
        <v>2</v>
      </c>
      <c r="F12" s="53">
        <v>2</v>
      </c>
      <c r="G12" s="53">
        <v>27</v>
      </c>
      <c r="H12" s="53">
        <v>27</v>
      </c>
      <c r="I12" s="53">
        <v>27</v>
      </c>
      <c r="J12" s="53">
        <v>25</v>
      </c>
      <c r="K12" s="53">
        <v>25</v>
      </c>
      <c r="L12" s="53">
        <v>16</v>
      </c>
      <c r="M12" s="53">
        <v>18</v>
      </c>
      <c r="N12" s="53">
        <v>16</v>
      </c>
      <c r="O12" s="53">
        <v>451</v>
      </c>
    </row>
    <row r="13" spans="1:15" ht="16" thickBot="1" x14ac:dyDescent="0.4">
      <c r="A13" s="52" t="s">
        <v>225</v>
      </c>
      <c r="B13" s="53">
        <v>15</v>
      </c>
      <c r="C13" s="53">
        <v>22</v>
      </c>
      <c r="D13" s="53">
        <v>20</v>
      </c>
      <c r="E13" s="53">
        <v>21</v>
      </c>
      <c r="F13" s="53">
        <v>19</v>
      </c>
      <c r="G13" s="53">
        <v>9</v>
      </c>
      <c r="H13" s="53">
        <v>12</v>
      </c>
      <c r="I13" s="53">
        <v>12</v>
      </c>
      <c r="J13" s="53">
        <v>19</v>
      </c>
      <c r="K13" s="53">
        <v>17</v>
      </c>
      <c r="L13" s="53">
        <v>17</v>
      </c>
      <c r="M13" s="53">
        <v>15</v>
      </c>
      <c r="N13" s="53">
        <v>18</v>
      </c>
      <c r="O13" s="53">
        <v>477</v>
      </c>
    </row>
    <row r="14" spans="1:15" ht="16" thickBot="1" x14ac:dyDescent="0.4">
      <c r="A14" s="52" t="s">
        <v>226</v>
      </c>
      <c r="B14" s="53">
        <v>10</v>
      </c>
      <c r="C14" s="53">
        <v>11</v>
      </c>
      <c r="D14" s="53">
        <v>18</v>
      </c>
      <c r="E14" s="53">
        <v>18</v>
      </c>
      <c r="F14" s="53">
        <v>20</v>
      </c>
      <c r="G14" s="53">
        <v>5</v>
      </c>
      <c r="H14" s="53">
        <v>1</v>
      </c>
      <c r="I14" s="53">
        <v>5</v>
      </c>
      <c r="J14" s="53">
        <v>13</v>
      </c>
      <c r="K14" s="53">
        <v>13</v>
      </c>
      <c r="L14" s="53">
        <v>2</v>
      </c>
      <c r="M14" s="53">
        <v>2</v>
      </c>
      <c r="N14" s="53">
        <v>2</v>
      </c>
      <c r="O14" s="53">
        <v>680</v>
      </c>
    </row>
    <row r="15" spans="1:15" ht="16" thickBot="1" x14ac:dyDescent="0.4">
      <c r="A15" s="52" t="s">
        <v>227</v>
      </c>
      <c r="B15" s="53">
        <v>24</v>
      </c>
      <c r="C15" s="53">
        <v>25</v>
      </c>
      <c r="D15" s="53">
        <v>25</v>
      </c>
      <c r="E15" s="53">
        <v>25</v>
      </c>
      <c r="F15" s="53">
        <v>25</v>
      </c>
      <c r="G15" s="53">
        <v>6</v>
      </c>
      <c r="H15" s="53">
        <v>1</v>
      </c>
      <c r="I15" s="53">
        <v>8</v>
      </c>
      <c r="J15" s="53">
        <v>22</v>
      </c>
      <c r="K15" s="53">
        <v>24</v>
      </c>
      <c r="L15" s="53">
        <v>27</v>
      </c>
      <c r="M15" s="53">
        <v>27</v>
      </c>
      <c r="N15" s="53">
        <v>27</v>
      </c>
      <c r="O15" s="53">
        <v>466</v>
      </c>
    </row>
    <row r="16" spans="1:15" ht="16" thickBot="1" x14ac:dyDescent="0.4">
      <c r="A16" s="52" t="s">
        <v>228</v>
      </c>
      <c r="B16" s="53">
        <v>7</v>
      </c>
      <c r="C16" s="53">
        <v>8</v>
      </c>
      <c r="D16" s="53">
        <v>27</v>
      </c>
      <c r="E16" s="53">
        <v>27</v>
      </c>
      <c r="F16" s="53">
        <v>27</v>
      </c>
      <c r="G16" s="53">
        <v>1</v>
      </c>
      <c r="H16" s="53">
        <v>1</v>
      </c>
      <c r="I16" s="53">
        <v>4</v>
      </c>
      <c r="J16" s="53">
        <v>16</v>
      </c>
      <c r="K16" s="53">
        <v>16</v>
      </c>
      <c r="L16" s="53">
        <v>13</v>
      </c>
      <c r="M16" s="53">
        <v>12</v>
      </c>
      <c r="N16" s="53">
        <v>11</v>
      </c>
      <c r="O16" s="53">
        <v>699</v>
      </c>
    </row>
    <row r="17" spans="1:15" ht="16" thickBot="1" x14ac:dyDescent="0.4">
      <c r="A17" s="52" t="s">
        <v>229</v>
      </c>
      <c r="B17" s="53">
        <v>25</v>
      </c>
      <c r="C17" s="53">
        <v>24</v>
      </c>
      <c r="D17" s="53">
        <v>8</v>
      </c>
      <c r="E17" s="53">
        <v>8</v>
      </c>
      <c r="F17" s="53">
        <v>8</v>
      </c>
      <c r="G17" s="53">
        <v>17</v>
      </c>
      <c r="H17" s="53">
        <v>16</v>
      </c>
      <c r="I17" s="53">
        <v>17</v>
      </c>
      <c r="J17" s="53">
        <v>5</v>
      </c>
      <c r="K17" s="53">
        <v>5</v>
      </c>
      <c r="L17" s="53">
        <v>4</v>
      </c>
      <c r="M17" s="53">
        <v>4</v>
      </c>
      <c r="N17" s="53">
        <v>4</v>
      </c>
      <c r="O17" s="53">
        <v>640</v>
      </c>
    </row>
    <row r="18" spans="1:15" ht="16" thickBot="1" x14ac:dyDescent="0.4">
      <c r="A18" s="52" t="s">
        <v>230</v>
      </c>
      <c r="B18" s="53">
        <v>9</v>
      </c>
      <c r="C18" s="53">
        <v>10</v>
      </c>
      <c r="D18" s="53">
        <v>17</v>
      </c>
      <c r="E18" s="53">
        <v>17</v>
      </c>
      <c r="F18" s="53">
        <v>16</v>
      </c>
      <c r="G18" s="53">
        <v>11</v>
      </c>
      <c r="H18" s="53">
        <v>9</v>
      </c>
      <c r="I18" s="53">
        <v>15</v>
      </c>
      <c r="J18" s="53">
        <v>4</v>
      </c>
      <c r="K18" s="53">
        <v>4</v>
      </c>
      <c r="L18" s="53">
        <v>21</v>
      </c>
      <c r="M18" s="53">
        <v>25</v>
      </c>
      <c r="N18" s="53">
        <v>23</v>
      </c>
      <c r="O18" s="53">
        <v>689</v>
      </c>
    </row>
    <row r="19" spans="1:15" ht="16" thickBot="1" x14ac:dyDescent="0.4">
      <c r="A19" s="52" t="s">
        <v>231</v>
      </c>
      <c r="B19" s="53">
        <v>22</v>
      </c>
      <c r="C19" s="53">
        <v>19</v>
      </c>
      <c r="D19" s="53">
        <v>4</v>
      </c>
      <c r="E19" s="53">
        <v>5</v>
      </c>
      <c r="F19" s="53">
        <v>4</v>
      </c>
      <c r="G19" s="53">
        <v>25</v>
      </c>
      <c r="H19" s="53">
        <v>25</v>
      </c>
      <c r="I19" s="53">
        <v>25</v>
      </c>
      <c r="J19" s="53">
        <v>8</v>
      </c>
      <c r="K19" s="53">
        <v>7</v>
      </c>
      <c r="L19" s="53">
        <v>3</v>
      </c>
      <c r="M19" s="53">
        <v>3</v>
      </c>
      <c r="N19" s="53">
        <v>3</v>
      </c>
      <c r="O19" s="53">
        <v>548</v>
      </c>
    </row>
    <row r="20" spans="1:15" ht="16" thickBot="1" x14ac:dyDescent="0.4">
      <c r="A20" s="52" t="s">
        <v>232</v>
      </c>
      <c r="B20" s="53">
        <v>16</v>
      </c>
      <c r="C20" s="53">
        <v>17</v>
      </c>
      <c r="D20" s="53">
        <v>11</v>
      </c>
      <c r="E20" s="53">
        <v>12</v>
      </c>
      <c r="F20" s="53">
        <v>10</v>
      </c>
      <c r="G20" s="53">
        <v>18</v>
      </c>
      <c r="H20" s="53">
        <v>19</v>
      </c>
      <c r="I20" s="53">
        <v>19</v>
      </c>
      <c r="J20" s="53">
        <v>12</v>
      </c>
      <c r="K20" s="53">
        <v>12</v>
      </c>
      <c r="L20" s="53">
        <v>23</v>
      </c>
      <c r="M20" s="53">
        <v>22</v>
      </c>
      <c r="N20" s="53">
        <v>19</v>
      </c>
      <c r="O20" s="53">
        <v>541</v>
      </c>
    </row>
    <row r="21" spans="1:15" ht="16" thickBot="1" x14ac:dyDescent="0.4">
      <c r="A21" s="52" t="s">
        <v>233</v>
      </c>
      <c r="B21" s="53">
        <v>12</v>
      </c>
      <c r="C21" s="53">
        <v>14</v>
      </c>
      <c r="D21" s="53">
        <v>12</v>
      </c>
      <c r="E21" s="53">
        <v>11</v>
      </c>
      <c r="F21" s="53">
        <v>15</v>
      </c>
      <c r="G21" s="53">
        <v>1</v>
      </c>
      <c r="H21" s="53">
        <v>1</v>
      </c>
      <c r="I21" s="53">
        <v>1</v>
      </c>
      <c r="J21" s="53">
        <v>15</v>
      </c>
      <c r="K21" s="53">
        <v>15</v>
      </c>
      <c r="L21" s="53">
        <v>7</v>
      </c>
      <c r="M21" s="53">
        <v>7</v>
      </c>
      <c r="N21" s="53">
        <v>6</v>
      </c>
      <c r="O21" s="53">
        <v>599</v>
      </c>
    </row>
    <row r="22" spans="1:15" ht="16" thickBot="1" x14ac:dyDescent="0.4">
      <c r="A22" s="52" t="s">
        <v>234</v>
      </c>
      <c r="B22" s="53">
        <v>5</v>
      </c>
      <c r="C22" s="53">
        <v>5</v>
      </c>
      <c r="D22" s="53">
        <v>6</v>
      </c>
      <c r="E22" s="53">
        <v>6</v>
      </c>
      <c r="F22" s="53">
        <v>5</v>
      </c>
      <c r="G22" s="53">
        <v>22</v>
      </c>
      <c r="H22" s="53">
        <v>23</v>
      </c>
      <c r="I22" s="53">
        <v>22</v>
      </c>
      <c r="J22" s="53">
        <v>1</v>
      </c>
      <c r="K22" s="53">
        <v>1</v>
      </c>
      <c r="L22" s="53">
        <v>8</v>
      </c>
      <c r="M22" s="53">
        <v>8</v>
      </c>
      <c r="N22" s="53">
        <v>8</v>
      </c>
      <c r="O22" s="53">
        <v>560</v>
      </c>
    </row>
    <row r="23" spans="1:15" ht="16" thickBot="1" x14ac:dyDescent="0.4">
      <c r="A23" s="52" t="s">
        <v>235</v>
      </c>
      <c r="B23" s="53">
        <v>19</v>
      </c>
      <c r="C23" s="53">
        <v>15</v>
      </c>
      <c r="D23" s="53">
        <v>24</v>
      </c>
      <c r="E23" s="53">
        <v>24</v>
      </c>
      <c r="F23" s="53">
        <v>24</v>
      </c>
      <c r="G23" s="53">
        <v>7</v>
      </c>
      <c r="H23" s="53">
        <v>7</v>
      </c>
      <c r="I23" s="53">
        <v>6</v>
      </c>
      <c r="J23" s="53">
        <v>21</v>
      </c>
      <c r="K23" s="53">
        <v>21</v>
      </c>
      <c r="L23" s="53">
        <v>26</v>
      </c>
      <c r="M23" s="53">
        <v>26</v>
      </c>
      <c r="N23" s="53">
        <v>26</v>
      </c>
      <c r="O23" s="53">
        <v>463</v>
      </c>
    </row>
    <row r="24" spans="1:15" ht="16" thickBot="1" x14ac:dyDescent="0.4">
      <c r="A24" s="52" t="s">
        <v>236</v>
      </c>
      <c r="B24" s="53">
        <v>2</v>
      </c>
      <c r="C24" s="53">
        <v>2</v>
      </c>
      <c r="D24" s="53">
        <v>23</v>
      </c>
      <c r="E24" s="53">
        <v>23</v>
      </c>
      <c r="F24" s="53">
        <v>23</v>
      </c>
      <c r="G24" s="53">
        <v>8</v>
      </c>
      <c r="H24" s="53">
        <v>8</v>
      </c>
      <c r="I24" s="53">
        <v>7</v>
      </c>
      <c r="J24" s="53">
        <v>20</v>
      </c>
      <c r="K24" s="53">
        <v>20</v>
      </c>
      <c r="L24" s="53">
        <v>24</v>
      </c>
      <c r="M24" s="53">
        <v>24</v>
      </c>
      <c r="N24" s="53">
        <v>24</v>
      </c>
      <c r="O24" s="53">
        <v>515</v>
      </c>
    </row>
    <row r="25" spans="1:15" ht="16" thickBot="1" x14ac:dyDescent="0.4">
      <c r="A25" s="52" t="s">
        <v>237</v>
      </c>
      <c r="B25" s="53">
        <v>4</v>
      </c>
      <c r="C25" s="53">
        <v>4</v>
      </c>
      <c r="D25" s="53">
        <v>15</v>
      </c>
      <c r="E25" s="53">
        <v>15</v>
      </c>
      <c r="F25" s="53">
        <v>13</v>
      </c>
      <c r="G25" s="53">
        <v>13</v>
      </c>
      <c r="H25" s="53">
        <v>13</v>
      </c>
      <c r="I25" s="53">
        <v>13</v>
      </c>
      <c r="J25" s="53">
        <v>25</v>
      </c>
      <c r="K25" s="53">
        <v>27</v>
      </c>
      <c r="L25" s="53">
        <v>19</v>
      </c>
      <c r="M25" s="53">
        <v>23</v>
      </c>
      <c r="N25" s="53">
        <v>22</v>
      </c>
      <c r="O25" s="53">
        <v>523</v>
      </c>
    </row>
    <row r="26" spans="1:15" ht="16" thickBot="1" x14ac:dyDescent="0.4">
      <c r="A26" s="52" t="s">
        <v>238</v>
      </c>
      <c r="B26" s="53">
        <v>26</v>
      </c>
      <c r="C26" s="53">
        <v>21</v>
      </c>
      <c r="D26" s="53">
        <v>1</v>
      </c>
      <c r="E26" s="53">
        <v>1</v>
      </c>
      <c r="F26" s="53">
        <v>1</v>
      </c>
      <c r="G26" s="53">
        <v>26</v>
      </c>
      <c r="H26" s="53">
        <v>26</v>
      </c>
      <c r="I26" s="53">
        <v>26</v>
      </c>
      <c r="J26" s="53">
        <v>25</v>
      </c>
      <c r="K26" s="53">
        <v>26</v>
      </c>
      <c r="L26" s="53">
        <v>6</v>
      </c>
      <c r="M26" s="53">
        <v>6</v>
      </c>
      <c r="N26" s="53">
        <v>4</v>
      </c>
      <c r="O26" s="53">
        <v>516</v>
      </c>
    </row>
    <row r="27" spans="1:15" ht="16" thickBot="1" x14ac:dyDescent="0.4">
      <c r="A27" s="52" t="s">
        <v>239</v>
      </c>
      <c r="B27" s="53">
        <v>3</v>
      </c>
      <c r="C27" s="53">
        <v>3</v>
      </c>
      <c r="D27" s="53">
        <v>21</v>
      </c>
      <c r="E27" s="53">
        <v>20</v>
      </c>
      <c r="F27" s="53">
        <v>21</v>
      </c>
      <c r="G27" s="53">
        <v>12</v>
      </c>
      <c r="H27" s="53">
        <v>11</v>
      </c>
      <c r="I27" s="53">
        <v>9</v>
      </c>
      <c r="J27" s="53">
        <v>11</v>
      </c>
      <c r="K27" s="53">
        <v>11</v>
      </c>
      <c r="L27" s="53">
        <v>22</v>
      </c>
      <c r="M27" s="53">
        <v>20</v>
      </c>
      <c r="N27" s="53">
        <v>25</v>
      </c>
      <c r="O27" s="53">
        <v>410</v>
      </c>
    </row>
    <row r="28" spans="1:15" ht="16" thickBot="1" x14ac:dyDescent="0.4">
      <c r="A28" s="52" t="s">
        <v>240</v>
      </c>
      <c r="B28" s="53">
        <v>12</v>
      </c>
      <c r="C28" s="53">
        <v>12</v>
      </c>
      <c r="D28" s="53">
        <v>3</v>
      </c>
      <c r="E28" s="53">
        <v>3</v>
      </c>
      <c r="F28" s="53">
        <v>3</v>
      </c>
      <c r="G28" s="53">
        <v>23</v>
      </c>
      <c r="H28" s="53">
        <v>22</v>
      </c>
      <c r="I28" s="53">
        <v>23</v>
      </c>
      <c r="J28" s="53">
        <v>7</v>
      </c>
      <c r="K28" s="53">
        <v>8</v>
      </c>
      <c r="L28" s="53">
        <v>1</v>
      </c>
      <c r="M28" s="53">
        <v>1</v>
      </c>
      <c r="N28" s="53">
        <v>1</v>
      </c>
      <c r="O28" s="53">
        <v>540</v>
      </c>
    </row>
    <row r="29" spans="1:15" ht="16" thickBot="1" x14ac:dyDescent="0.4">
      <c r="A29" s="52" t="s">
        <v>241</v>
      </c>
      <c r="B29" s="53">
        <v>8</v>
      </c>
      <c r="C29" s="53">
        <v>7</v>
      </c>
      <c r="D29" s="53">
        <v>14</v>
      </c>
      <c r="E29" s="53">
        <v>16</v>
      </c>
      <c r="F29" s="53">
        <v>14</v>
      </c>
      <c r="G29" s="53">
        <v>19</v>
      </c>
      <c r="H29" s="53">
        <v>18</v>
      </c>
      <c r="I29" s="53">
        <v>18</v>
      </c>
      <c r="J29" s="53">
        <v>9</v>
      </c>
      <c r="K29" s="53">
        <v>9</v>
      </c>
      <c r="L29" s="53">
        <v>15</v>
      </c>
      <c r="M29" s="53">
        <v>16</v>
      </c>
      <c r="N29" s="53">
        <v>13</v>
      </c>
      <c r="O29" s="53">
        <v>479</v>
      </c>
    </row>
    <row r="30" spans="1:15" ht="16" thickBot="1" x14ac:dyDescent="0.4">
      <c r="A30" s="52" t="s">
        <v>242</v>
      </c>
      <c r="B30" s="53">
        <v>21</v>
      </c>
      <c r="C30" s="53">
        <v>23</v>
      </c>
      <c r="D30" s="53">
        <v>19</v>
      </c>
      <c r="E30" s="53">
        <v>19</v>
      </c>
      <c r="F30" s="53">
        <v>17</v>
      </c>
      <c r="G30" s="53">
        <v>15</v>
      </c>
      <c r="H30" s="53">
        <v>15</v>
      </c>
      <c r="I30" s="53">
        <v>16</v>
      </c>
      <c r="J30" s="53">
        <v>22</v>
      </c>
      <c r="K30" s="53">
        <v>22</v>
      </c>
      <c r="L30" s="53">
        <v>20</v>
      </c>
      <c r="M30" s="53">
        <v>19</v>
      </c>
      <c r="N30" s="53">
        <v>20</v>
      </c>
      <c r="O30" s="53">
        <v>452</v>
      </c>
    </row>
    <row r="31" spans="1:15" ht="16" thickBot="1" x14ac:dyDescent="0.4">
      <c r="A31" s="52" t="s">
        <v>243</v>
      </c>
      <c r="B31" s="53">
        <v>17</v>
      </c>
      <c r="C31" s="53">
        <v>16</v>
      </c>
      <c r="D31" s="53">
        <v>13</v>
      </c>
      <c r="E31" s="53">
        <v>13</v>
      </c>
      <c r="F31" s="53">
        <v>12</v>
      </c>
      <c r="G31" s="53">
        <v>16</v>
      </c>
      <c r="H31" s="53">
        <v>17</v>
      </c>
      <c r="I31" s="53">
        <v>14</v>
      </c>
      <c r="J31" s="53">
        <v>22</v>
      </c>
      <c r="K31" s="53">
        <v>23</v>
      </c>
      <c r="L31" s="53">
        <v>11</v>
      </c>
      <c r="M31" s="53">
        <v>11</v>
      </c>
      <c r="N31" s="53">
        <v>12</v>
      </c>
      <c r="O31" s="53">
        <v>505</v>
      </c>
    </row>
    <row r="32" spans="1:15" ht="16" thickBot="1" x14ac:dyDescent="0.4">
      <c r="A32" s="52" t="s">
        <v>244</v>
      </c>
      <c r="B32" s="53">
        <v>6</v>
      </c>
      <c r="C32" s="53">
        <v>6</v>
      </c>
      <c r="D32" s="53">
        <v>5</v>
      </c>
      <c r="E32" s="53">
        <v>4</v>
      </c>
      <c r="F32" s="53">
        <v>6</v>
      </c>
      <c r="G32" s="53">
        <v>24</v>
      </c>
      <c r="H32" s="53">
        <v>24</v>
      </c>
      <c r="I32" s="53">
        <v>24</v>
      </c>
      <c r="J32" s="53">
        <v>2</v>
      </c>
      <c r="K32" s="53">
        <v>2</v>
      </c>
      <c r="L32" s="53">
        <v>9</v>
      </c>
      <c r="M32" s="53">
        <v>9</v>
      </c>
      <c r="N32" s="53">
        <v>9</v>
      </c>
      <c r="O32" s="53">
        <v>541</v>
      </c>
    </row>
    <row r="33" spans="1:15" ht="16" thickBot="1" x14ac:dyDescent="0.4">
      <c r="A33" s="52" t="s">
        <v>245</v>
      </c>
      <c r="B33" s="53">
        <v>11</v>
      </c>
      <c r="C33" s="53">
        <v>13</v>
      </c>
      <c r="D33" s="53">
        <v>26</v>
      </c>
      <c r="E33" s="53">
        <v>26</v>
      </c>
      <c r="F33" s="53">
        <v>26</v>
      </c>
      <c r="G33" s="53">
        <v>3</v>
      </c>
      <c r="H33" s="53">
        <v>1</v>
      </c>
      <c r="I33" s="53">
        <v>3</v>
      </c>
      <c r="J33" s="53">
        <v>10</v>
      </c>
      <c r="K33" s="53">
        <v>10</v>
      </c>
      <c r="L33" s="53">
        <v>17</v>
      </c>
      <c r="M33" s="53">
        <v>17</v>
      </c>
      <c r="N33" s="53">
        <v>17</v>
      </c>
      <c r="O33" s="53">
        <v>760</v>
      </c>
    </row>
    <row r="34" spans="1:15" ht="16" thickBot="1" x14ac:dyDescent="0.4">
      <c r="A34" s="52" t="s">
        <v>246</v>
      </c>
      <c r="B34" s="53">
        <v>14</v>
      </c>
      <c r="C34" s="53">
        <v>9</v>
      </c>
      <c r="D34" s="53">
        <v>16</v>
      </c>
      <c r="E34" s="53">
        <v>14</v>
      </c>
      <c r="F34" s="53">
        <v>18</v>
      </c>
      <c r="G34" s="53">
        <v>4</v>
      </c>
      <c r="H34" s="53">
        <v>6</v>
      </c>
      <c r="I34" s="53">
        <v>2</v>
      </c>
      <c r="J34" s="53">
        <v>3</v>
      </c>
      <c r="K34" s="53">
        <v>3</v>
      </c>
      <c r="L34" s="53">
        <v>12</v>
      </c>
      <c r="M34" s="53">
        <v>13</v>
      </c>
      <c r="N34" s="53">
        <v>15</v>
      </c>
      <c r="O34" s="53">
        <v>622</v>
      </c>
    </row>
    <row r="35" spans="1:15" ht="18.5" thickBot="1" x14ac:dyDescent="0.4">
      <c r="A35" s="48"/>
    </row>
    <row r="36" spans="1:15" ht="16" thickBot="1" x14ac:dyDescent="0.4">
      <c r="A36" s="52" t="s">
        <v>247</v>
      </c>
      <c r="B36" s="52" t="s">
        <v>206</v>
      </c>
      <c r="C36" s="52" t="s">
        <v>207</v>
      </c>
      <c r="D36" s="52" t="s">
        <v>208</v>
      </c>
      <c r="E36" s="52" t="s">
        <v>209</v>
      </c>
      <c r="F36" s="52" t="s">
        <v>210</v>
      </c>
      <c r="G36" s="52" t="s">
        <v>211</v>
      </c>
      <c r="H36" s="52" t="s">
        <v>212</v>
      </c>
      <c r="I36" s="52" t="s">
        <v>213</v>
      </c>
      <c r="J36" s="52" t="s">
        <v>214</v>
      </c>
      <c r="K36" s="52" t="s">
        <v>215</v>
      </c>
      <c r="L36" s="52" t="s">
        <v>216</v>
      </c>
      <c r="M36" s="52" t="s">
        <v>217</v>
      </c>
      <c r="N36" s="52" t="s">
        <v>218</v>
      </c>
    </row>
    <row r="37" spans="1:15" ht="16" thickBot="1" x14ac:dyDescent="0.4">
      <c r="A37" s="52" t="s">
        <v>248</v>
      </c>
      <c r="B37" s="53" t="s">
        <v>249</v>
      </c>
      <c r="C37" s="53" t="s">
        <v>250</v>
      </c>
      <c r="D37" s="53" t="s">
        <v>251</v>
      </c>
      <c r="E37" s="53" t="s">
        <v>252</v>
      </c>
      <c r="F37" s="53" t="s">
        <v>253</v>
      </c>
      <c r="G37" s="53" t="s">
        <v>254</v>
      </c>
      <c r="H37" s="53" t="s">
        <v>255</v>
      </c>
      <c r="I37" s="53" t="s">
        <v>256</v>
      </c>
      <c r="J37" s="53" t="s">
        <v>257</v>
      </c>
      <c r="K37" s="53" t="s">
        <v>258</v>
      </c>
      <c r="L37" s="53" t="s">
        <v>259</v>
      </c>
      <c r="M37" s="53" t="s">
        <v>259</v>
      </c>
      <c r="N37" s="53" t="s">
        <v>260</v>
      </c>
    </row>
    <row r="38" spans="1:15" ht="16" thickBot="1" x14ac:dyDescent="0.4">
      <c r="A38" s="52" t="s">
        <v>261</v>
      </c>
      <c r="B38" s="53" t="s">
        <v>249</v>
      </c>
      <c r="C38" s="53" t="s">
        <v>250</v>
      </c>
      <c r="D38" s="53" t="s">
        <v>262</v>
      </c>
      <c r="E38" s="53" t="s">
        <v>252</v>
      </c>
      <c r="F38" s="53" t="s">
        <v>253</v>
      </c>
      <c r="G38" s="53" t="s">
        <v>254</v>
      </c>
      <c r="H38" s="53" t="s">
        <v>259</v>
      </c>
      <c r="I38" s="53" t="s">
        <v>256</v>
      </c>
      <c r="J38" s="53" t="s">
        <v>263</v>
      </c>
      <c r="K38" s="53" t="s">
        <v>258</v>
      </c>
      <c r="L38" s="53" t="s">
        <v>259</v>
      </c>
      <c r="M38" s="53" t="s">
        <v>259</v>
      </c>
      <c r="N38" s="53" t="s">
        <v>260</v>
      </c>
    </row>
    <row r="39" spans="1:15" ht="16" thickBot="1" x14ac:dyDescent="0.4">
      <c r="A39" s="52" t="s">
        <v>264</v>
      </c>
      <c r="B39" s="53" t="s">
        <v>249</v>
      </c>
      <c r="C39" s="53" t="s">
        <v>250</v>
      </c>
      <c r="D39" s="53" t="s">
        <v>262</v>
      </c>
      <c r="E39" s="53" t="s">
        <v>252</v>
      </c>
      <c r="F39" s="53" t="s">
        <v>265</v>
      </c>
      <c r="G39" s="53" t="s">
        <v>254</v>
      </c>
      <c r="H39" s="53" t="s">
        <v>259</v>
      </c>
      <c r="I39" s="53" t="s">
        <v>256</v>
      </c>
      <c r="J39" s="53" t="s">
        <v>259</v>
      </c>
      <c r="K39" s="53" t="s">
        <v>258</v>
      </c>
      <c r="L39" s="53" t="s">
        <v>259</v>
      </c>
      <c r="M39" s="53" t="s">
        <v>259</v>
      </c>
      <c r="N39" s="53" t="s">
        <v>260</v>
      </c>
    </row>
    <row r="40" spans="1:15" ht="16" thickBot="1" x14ac:dyDescent="0.4">
      <c r="A40" s="52" t="s">
        <v>266</v>
      </c>
      <c r="B40" s="53" t="s">
        <v>249</v>
      </c>
      <c r="C40" s="53" t="s">
        <v>250</v>
      </c>
      <c r="D40" s="53" t="s">
        <v>262</v>
      </c>
      <c r="E40" s="53" t="s">
        <v>252</v>
      </c>
      <c r="F40" s="53" t="s">
        <v>265</v>
      </c>
      <c r="G40" s="53" t="s">
        <v>267</v>
      </c>
      <c r="H40" s="53" t="s">
        <v>259</v>
      </c>
      <c r="I40" s="53" t="s">
        <v>256</v>
      </c>
      <c r="J40" s="53" t="s">
        <v>259</v>
      </c>
      <c r="K40" s="53" t="s">
        <v>258</v>
      </c>
      <c r="L40" s="53" t="s">
        <v>259</v>
      </c>
      <c r="M40" s="53" t="s">
        <v>259</v>
      </c>
      <c r="N40" s="53" t="s">
        <v>260</v>
      </c>
    </row>
    <row r="41" spans="1:15" ht="16" thickBot="1" x14ac:dyDescent="0.4">
      <c r="A41" s="52" t="s">
        <v>268</v>
      </c>
      <c r="B41" s="53" t="s">
        <v>249</v>
      </c>
      <c r="C41" s="53" t="s">
        <v>250</v>
      </c>
      <c r="D41" s="53" t="s">
        <v>269</v>
      </c>
      <c r="E41" s="53" t="s">
        <v>252</v>
      </c>
      <c r="F41" s="53" t="s">
        <v>270</v>
      </c>
      <c r="G41" s="53" t="s">
        <v>267</v>
      </c>
      <c r="H41" s="53" t="s">
        <v>259</v>
      </c>
      <c r="I41" s="53" t="s">
        <v>256</v>
      </c>
      <c r="J41" s="53" t="s">
        <v>259</v>
      </c>
      <c r="K41" s="53" t="s">
        <v>258</v>
      </c>
      <c r="L41" s="53" t="s">
        <v>259</v>
      </c>
      <c r="M41" s="53" t="s">
        <v>259</v>
      </c>
      <c r="N41" s="53" t="s">
        <v>260</v>
      </c>
    </row>
    <row r="42" spans="1:15" ht="16" thickBot="1" x14ac:dyDescent="0.4">
      <c r="A42" s="52" t="s">
        <v>271</v>
      </c>
      <c r="B42" s="53" t="s">
        <v>249</v>
      </c>
      <c r="C42" s="53" t="s">
        <v>250</v>
      </c>
      <c r="D42" s="53" t="s">
        <v>272</v>
      </c>
      <c r="E42" s="53" t="s">
        <v>252</v>
      </c>
      <c r="F42" s="53" t="s">
        <v>270</v>
      </c>
      <c r="G42" s="53" t="s">
        <v>267</v>
      </c>
      <c r="H42" s="53" t="s">
        <v>259</v>
      </c>
      <c r="I42" s="53" t="s">
        <v>256</v>
      </c>
      <c r="J42" s="53" t="s">
        <v>259</v>
      </c>
      <c r="K42" s="53" t="s">
        <v>258</v>
      </c>
      <c r="L42" s="53" t="s">
        <v>259</v>
      </c>
      <c r="M42" s="53" t="s">
        <v>259</v>
      </c>
      <c r="N42" s="53" t="s">
        <v>260</v>
      </c>
    </row>
    <row r="43" spans="1:15" ht="16" thickBot="1" x14ac:dyDescent="0.4">
      <c r="A43" s="52" t="s">
        <v>273</v>
      </c>
      <c r="B43" s="53" t="s">
        <v>249</v>
      </c>
      <c r="C43" s="53" t="s">
        <v>250</v>
      </c>
      <c r="D43" s="53" t="s">
        <v>272</v>
      </c>
      <c r="E43" s="53" t="s">
        <v>252</v>
      </c>
      <c r="F43" s="53" t="s">
        <v>270</v>
      </c>
      <c r="G43" s="53" t="s">
        <v>267</v>
      </c>
      <c r="H43" s="53" t="s">
        <v>259</v>
      </c>
      <c r="I43" s="53" t="s">
        <v>256</v>
      </c>
      <c r="J43" s="53" t="s">
        <v>259</v>
      </c>
      <c r="K43" s="53" t="s">
        <v>258</v>
      </c>
      <c r="L43" s="53" t="s">
        <v>259</v>
      </c>
      <c r="M43" s="53" t="s">
        <v>259</v>
      </c>
      <c r="N43" s="53" t="s">
        <v>260</v>
      </c>
    </row>
    <row r="44" spans="1:15" ht="16" thickBot="1" x14ac:dyDescent="0.4">
      <c r="A44" s="52" t="s">
        <v>274</v>
      </c>
      <c r="B44" s="53" t="s">
        <v>249</v>
      </c>
      <c r="C44" s="53" t="s">
        <v>250</v>
      </c>
      <c r="D44" s="53" t="s">
        <v>272</v>
      </c>
      <c r="E44" s="53" t="s">
        <v>275</v>
      </c>
      <c r="F44" s="53" t="s">
        <v>276</v>
      </c>
      <c r="G44" s="53" t="s">
        <v>277</v>
      </c>
      <c r="H44" s="53" t="s">
        <v>259</v>
      </c>
      <c r="I44" s="53" t="s">
        <v>256</v>
      </c>
      <c r="J44" s="53" t="s">
        <v>259</v>
      </c>
      <c r="K44" s="53" t="s">
        <v>278</v>
      </c>
      <c r="L44" s="53" t="s">
        <v>259</v>
      </c>
      <c r="M44" s="53" t="s">
        <v>259</v>
      </c>
      <c r="N44" s="53" t="s">
        <v>260</v>
      </c>
    </row>
    <row r="45" spans="1:15" ht="16" thickBot="1" x14ac:dyDescent="0.4">
      <c r="A45" s="52" t="s">
        <v>279</v>
      </c>
      <c r="B45" s="53" t="s">
        <v>249</v>
      </c>
      <c r="C45" s="53" t="s">
        <v>250</v>
      </c>
      <c r="D45" s="53" t="s">
        <v>272</v>
      </c>
      <c r="E45" s="53" t="s">
        <v>275</v>
      </c>
      <c r="F45" s="53" t="s">
        <v>276</v>
      </c>
      <c r="G45" s="53" t="s">
        <v>277</v>
      </c>
      <c r="H45" s="53" t="s">
        <v>259</v>
      </c>
      <c r="I45" s="53" t="s">
        <v>256</v>
      </c>
      <c r="J45" s="53" t="s">
        <v>259</v>
      </c>
      <c r="K45" s="53" t="s">
        <v>278</v>
      </c>
      <c r="L45" s="53" t="s">
        <v>259</v>
      </c>
      <c r="M45" s="53" t="s">
        <v>259</v>
      </c>
      <c r="N45" s="53" t="s">
        <v>260</v>
      </c>
    </row>
    <row r="46" spans="1:15" ht="16" thickBot="1" x14ac:dyDescent="0.4">
      <c r="A46" s="52" t="s">
        <v>280</v>
      </c>
      <c r="B46" s="53" t="s">
        <v>281</v>
      </c>
      <c r="C46" s="53" t="s">
        <v>250</v>
      </c>
      <c r="D46" s="53" t="s">
        <v>282</v>
      </c>
      <c r="E46" s="53" t="s">
        <v>275</v>
      </c>
      <c r="F46" s="53" t="s">
        <v>276</v>
      </c>
      <c r="G46" s="53" t="s">
        <v>277</v>
      </c>
      <c r="H46" s="53" t="s">
        <v>259</v>
      </c>
      <c r="I46" s="53" t="s">
        <v>256</v>
      </c>
      <c r="J46" s="53" t="s">
        <v>259</v>
      </c>
      <c r="K46" s="53" t="s">
        <v>278</v>
      </c>
      <c r="L46" s="53" t="s">
        <v>259</v>
      </c>
      <c r="M46" s="53" t="s">
        <v>259</v>
      </c>
      <c r="N46" s="53" t="s">
        <v>260</v>
      </c>
    </row>
    <row r="47" spans="1:15" ht="16" thickBot="1" x14ac:dyDescent="0.4">
      <c r="A47" s="52" t="s">
        <v>283</v>
      </c>
      <c r="B47" s="53" t="s">
        <v>281</v>
      </c>
      <c r="C47" s="53" t="s">
        <v>250</v>
      </c>
      <c r="D47" s="53" t="s">
        <v>282</v>
      </c>
      <c r="E47" s="53" t="s">
        <v>275</v>
      </c>
      <c r="F47" s="53" t="s">
        <v>284</v>
      </c>
      <c r="G47" s="53" t="s">
        <v>277</v>
      </c>
      <c r="H47" s="53" t="s">
        <v>259</v>
      </c>
      <c r="I47" s="53" t="s">
        <v>285</v>
      </c>
      <c r="J47" s="53" t="s">
        <v>259</v>
      </c>
      <c r="K47" s="53" t="s">
        <v>286</v>
      </c>
      <c r="L47" s="53" t="s">
        <v>259</v>
      </c>
      <c r="M47" s="53" t="s">
        <v>259</v>
      </c>
      <c r="N47" s="53" t="s">
        <v>260</v>
      </c>
    </row>
    <row r="48" spans="1:15" ht="16" thickBot="1" x14ac:dyDescent="0.4">
      <c r="A48" s="52" t="s">
        <v>287</v>
      </c>
      <c r="B48" s="53" t="s">
        <v>259</v>
      </c>
      <c r="C48" s="53" t="s">
        <v>250</v>
      </c>
      <c r="D48" s="53" t="s">
        <v>259</v>
      </c>
      <c r="E48" s="53" t="s">
        <v>275</v>
      </c>
      <c r="F48" s="53" t="s">
        <v>284</v>
      </c>
      <c r="G48" s="53" t="s">
        <v>288</v>
      </c>
      <c r="H48" s="53" t="s">
        <v>259</v>
      </c>
      <c r="I48" s="53" t="s">
        <v>285</v>
      </c>
      <c r="J48" s="53" t="s">
        <v>259</v>
      </c>
      <c r="K48" s="53" t="s">
        <v>286</v>
      </c>
      <c r="L48" s="53" t="s">
        <v>259</v>
      </c>
      <c r="M48" s="53" t="s">
        <v>259</v>
      </c>
      <c r="N48" s="53" t="s">
        <v>260</v>
      </c>
    </row>
    <row r="49" spans="1:14" ht="16" thickBot="1" x14ac:dyDescent="0.4">
      <c r="A49" s="52" t="s">
        <v>289</v>
      </c>
      <c r="B49" s="53" t="s">
        <v>259</v>
      </c>
      <c r="C49" s="53" t="s">
        <v>250</v>
      </c>
      <c r="D49" s="53" t="s">
        <v>259</v>
      </c>
      <c r="E49" s="53" t="s">
        <v>275</v>
      </c>
      <c r="F49" s="53" t="s">
        <v>290</v>
      </c>
      <c r="G49" s="53" t="s">
        <v>288</v>
      </c>
      <c r="H49" s="53" t="s">
        <v>259</v>
      </c>
      <c r="I49" s="53" t="s">
        <v>285</v>
      </c>
      <c r="J49" s="53" t="s">
        <v>259</v>
      </c>
      <c r="K49" s="53" t="s">
        <v>286</v>
      </c>
      <c r="L49" s="53" t="s">
        <v>259</v>
      </c>
      <c r="M49" s="53" t="s">
        <v>259</v>
      </c>
      <c r="N49" s="53" t="s">
        <v>260</v>
      </c>
    </row>
    <row r="50" spans="1:14" ht="16" thickBot="1" x14ac:dyDescent="0.4">
      <c r="A50" s="52" t="s">
        <v>291</v>
      </c>
      <c r="B50" s="53" t="s">
        <v>259</v>
      </c>
      <c r="C50" s="53" t="s">
        <v>250</v>
      </c>
      <c r="D50" s="53" t="s">
        <v>259</v>
      </c>
      <c r="E50" s="53" t="s">
        <v>275</v>
      </c>
      <c r="F50" s="53" t="s">
        <v>292</v>
      </c>
      <c r="G50" s="53" t="s">
        <v>288</v>
      </c>
      <c r="H50" s="53" t="s">
        <v>259</v>
      </c>
      <c r="I50" s="53" t="s">
        <v>285</v>
      </c>
      <c r="J50" s="53" t="s">
        <v>259</v>
      </c>
      <c r="K50" s="53" t="s">
        <v>286</v>
      </c>
      <c r="L50" s="53" t="s">
        <v>259</v>
      </c>
      <c r="M50" s="53" t="s">
        <v>259</v>
      </c>
      <c r="N50" s="53" t="s">
        <v>260</v>
      </c>
    </row>
    <row r="51" spans="1:14" ht="16" thickBot="1" x14ac:dyDescent="0.4">
      <c r="A51" s="52" t="s">
        <v>293</v>
      </c>
      <c r="B51" s="53" t="s">
        <v>259</v>
      </c>
      <c r="C51" s="53" t="s">
        <v>250</v>
      </c>
      <c r="D51" s="53" t="s">
        <v>259</v>
      </c>
      <c r="E51" s="53" t="s">
        <v>275</v>
      </c>
      <c r="F51" s="53" t="s">
        <v>292</v>
      </c>
      <c r="G51" s="53" t="s">
        <v>288</v>
      </c>
      <c r="H51" s="53" t="s">
        <v>259</v>
      </c>
      <c r="I51" s="53" t="s">
        <v>285</v>
      </c>
      <c r="J51" s="53" t="s">
        <v>259</v>
      </c>
      <c r="K51" s="53" t="s">
        <v>286</v>
      </c>
      <c r="L51" s="53" t="s">
        <v>259</v>
      </c>
      <c r="M51" s="53" t="s">
        <v>259</v>
      </c>
      <c r="N51" s="53" t="s">
        <v>294</v>
      </c>
    </row>
    <row r="52" spans="1:14" ht="16" thickBot="1" x14ac:dyDescent="0.4">
      <c r="A52" s="52" t="s">
        <v>295</v>
      </c>
      <c r="B52" s="53" t="s">
        <v>259</v>
      </c>
      <c r="C52" s="53" t="s">
        <v>250</v>
      </c>
      <c r="D52" s="53" t="s">
        <v>259</v>
      </c>
      <c r="E52" s="53" t="s">
        <v>275</v>
      </c>
      <c r="F52" s="53" t="s">
        <v>292</v>
      </c>
      <c r="G52" s="53" t="s">
        <v>288</v>
      </c>
      <c r="H52" s="53" t="s">
        <v>259</v>
      </c>
      <c r="I52" s="53" t="s">
        <v>285</v>
      </c>
      <c r="J52" s="53" t="s">
        <v>259</v>
      </c>
      <c r="K52" s="53" t="s">
        <v>286</v>
      </c>
      <c r="L52" s="53" t="s">
        <v>259</v>
      </c>
      <c r="M52" s="53" t="s">
        <v>259</v>
      </c>
      <c r="N52" s="53" t="s">
        <v>294</v>
      </c>
    </row>
    <row r="53" spans="1:14" ht="16" thickBot="1" x14ac:dyDescent="0.4">
      <c r="A53" s="52" t="s">
        <v>296</v>
      </c>
      <c r="B53" s="53" t="s">
        <v>259</v>
      </c>
      <c r="C53" s="53" t="s">
        <v>250</v>
      </c>
      <c r="D53" s="53" t="s">
        <v>259</v>
      </c>
      <c r="E53" s="53" t="s">
        <v>275</v>
      </c>
      <c r="F53" s="53" t="s">
        <v>292</v>
      </c>
      <c r="G53" s="53" t="s">
        <v>288</v>
      </c>
      <c r="H53" s="53" t="s">
        <v>259</v>
      </c>
      <c r="I53" s="53" t="s">
        <v>285</v>
      </c>
      <c r="J53" s="53" t="s">
        <v>259</v>
      </c>
      <c r="K53" s="53" t="s">
        <v>286</v>
      </c>
      <c r="L53" s="53" t="s">
        <v>259</v>
      </c>
      <c r="M53" s="53" t="s">
        <v>259</v>
      </c>
      <c r="N53" s="53" t="s">
        <v>294</v>
      </c>
    </row>
    <row r="54" spans="1:14" ht="16" thickBot="1" x14ac:dyDescent="0.4">
      <c r="A54" s="52" t="s">
        <v>297</v>
      </c>
      <c r="B54" s="53" t="s">
        <v>259</v>
      </c>
      <c r="C54" s="53" t="s">
        <v>250</v>
      </c>
      <c r="D54" s="53" t="s">
        <v>259</v>
      </c>
      <c r="E54" s="53" t="s">
        <v>275</v>
      </c>
      <c r="F54" s="53" t="s">
        <v>259</v>
      </c>
      <c r="G54" s="53" t="s">
        <v>288</v>
      </c>
      <c r="H54" s="53" t="s">
        <v>259</v>
      </c>
      <c r="I54" s="53" t="s">
        <v>285</v>
      </c>
      <c r="J54" s="53" t="s">
        <v>259</v>
      </c>
      <c r="K54" s="53" t="s">
        <v>286</v>
      </c>
      <c r="L54" s="53" t="s">
        <v>259</v>
      </c>
      <c r="M54" s="53" t="s">
        <v>259</v>
      </c>
      <c r="N54" s="53" t="s">
        <v>298</v>
      </c>
    </row>
    <row r="55" spans="1:14" ht="16" thickBot="1" x14ac:dyDescent="0.4">
      <c r="A55" s="52" t="s">
        <v>299</v>
      </c>
      <c r="B55" s="53" t="s">
        <v>259</v>
      </c>
      <c r="C55" s="53" t="s">
        <v>250</v>
      </c>
      <c r="D55" s="53" t="s">
        <v>259</v>
      </c>
      <c r="E55" s="53" t="s">
        <v>275</v>
      </c>
      <c r="F55" s="53" t="s">
        <v>259</v>
      </c>
      <c r="G55" s="53" t="s">
        <v>300</v>
      </c>
      <c r="H55" s="53" t="s">
        <v>259</v>
      </c>
      <c r="I55" s="53" t="s">
        <v>259</v>
      </c>
      <c r="J55" s="53" t="s">
        <v>259</v>
      </c>
      <c r="K55" s="53" t="s">
        <v>286</v>
      </c>
      <c r="L55" s="53" t="s">
        <v>259</v>
      </c>
      <c r="M55" s="53" t="s">
        <v>259</v>
      </c>
      <c r="N55" s="53" t="s">
        <v>298</v>
      </c>
    </row>
    <row r="56" spans="1:14" ht="16" thickBot="1" x14ac:dyDescent="0.4">
      <c r="A56" s="52" t="s">
        <v>301</v>
      </c>
      <c r="B56" s="53" t="s">
        <v>259</v>
      </c>
      <c r="C56" s="53" t="s">
        <v>259</v>
      </c>
      <c r="D56" s="53" t="s">
        <v>259</v>
      </c>
      <c r="E56" s="53" t="s">
        <v>275</v>
      </c>
      <c r="F56" s="53" t="s">
        <v>259</v>
      </c>
      <c r="G56" s="53" t="s">
        <v>300</v>
      </c>
      <c r="H56" s="53" t="s">
        <v>259</v>
      </c>
      <c r="I56" s="53" t="s">
        <v>259</v>
      </c>
      <c r="J56" s="53" t="s">
        <v>259</v>
      </c>
      <c r="K56" s="53" t="s">
        <v>286</v>
      </c>
      <c r="L56" s="53" t="s">
        <v>259</v>
      </c>
      <c r="M56" s="53" t="s">
        <v>259</v>
      </c>
      <c r="N56" s="53" t="s">
        <v>298</v>
      </c>
    </row>
    <row r="57" spans="1:14" ht="16" thickBot="1" x14ac:dyDescent="0.4">
      <c r="A57" s="52" t="s">
        <v>302</v>
      </c>
      <c r="B57" s="53" t="s">
        <v>259</v>
      </c>
      <c r="C57" s="53" t="s">
        <v>259</v>
      </c>
      <c r="D57" s="53" t="s">
        <v>259</v>
      </c>
      <c r="E57" s="53" t="s">
        <v>275</v>
      </c>
      <c r="F57" s="53" t="s">
        <v>259</v>
      </c>
      <c r="G57" s="53" t="s">
        <v>303</v>
      </c>
      <c r="H57" s="53" t="s">
        <v>259</v>
      </c>
      <c r="I57" s="53" t="s">
        <v>259</v>
      </c>
      <c r="J57" s="53" t="s">
        <v>259</v>
      </c>
      <c r="K57" s="53" t="s">
        <v>286</v>
      </c>
      <c r="L57" s="53" t="s">
        <v>259</v>
      </c>
      <c r="M57" s="53" t="s">
        <v>259</v>
      </c>
      <c r="N57" s="53" t="s">
        <v>298</v>
      </c>
    </row>
    <row r="58" spans="1:14" ht="16" thickBot="1" x14ac:dyDescent="0.4">
      <c r="A58" s="52" t="s">
        <v>304</v>
      </c>
      <c r="B58" s="53" t="s">
        <v>259</v>
      </c>
      <c r="C58" s="53" t="s">
        <v>259</v>
      </c>
      <c r="D58" s="53" t="s">
        <v>259</v>
      </c>
      <c r="E58" s="53" t="s">
        <v>275</v>
      </c>
      <c r="F58" s="53" t="s">
        <v>259</v>
      </c>
      <c r="G58" s="53" t="s">
        <v>303</v>
      </c>
      <c r="H58" s="53" t="s">
        <v>259</v>
      </c>
      <c r="I58" s="53" t="s">
        <v>259</v>
      </c>
      <c r="J58" s="53" t="s">
        <v>259</v>
      </c>
      <c r="K58" s="53" t="s">
        <v>286</v>
      </c>
      <c r="L58" s="53" t="s">
        <v>259</v>
      </c>
      <c r="M58" s="53" t="s">
        <v>259</v>
      </c>
      <c r="N58" s="53" t="s">
        <v>298</v>
      </c>
    </row>
    <row r="59" spans="1:14" ht="16" thickBot="1" x14ac:dyDescent="0.4">
      <c r="A59" s="52" t="s">
        <v>305</v>
      </c>
      <c r="B59" s="53" t="s">
        <v>259</v>
      </c>
      <c r="C59" s="53" t="s">
        <v>259</v>
      </c>
      <c r="D59" s="53" t="s">
        <v>259</v>
      </c>
      <c r="E59" s="53" t="s">
        <v>275</v>
      </c>
      <c r="F59" s="53" t="s">
        <v>259</v>
      </c>
      <c r="G59" s="53" t="s">
        <v>303</v>
      </c>
      <c r="H59" s="53" t="s">
        <v>259</v>
      </c>
      <c r="I59" s="53" t="s">
        <v>259</v>
      </c>
      <c r="J59" s="53" t="s">
        <v>259</v>
      </c>
      <c r="K59" s="53" t="s">
        <v>286</v>
      </c>
      <c r="L59" s="53" t="s">
        <v>259</v>
      </c>
      <c r="M59" s="53" t="s">
        <v>259</v>
      </c>
      <c r="N59" s="53" t="s">
        <v>298</v>
      </c>
    </row>
    <row r="60" spans="1:14" ht="16" thickBot="1" x14ac:dyDescent="0.4">
      <c r="A60" s="52" t="s">
        <v>306</v>
      </c>
      <c r="B60" s="53" t="s">
        <v>259</v>
      </c>
      <c r="C60" s="53" t="s">
        <v>259</v>
      </c>
      <c r="D60" s="53" t="s">
        <v>259</v>
      </c>
      <c r="E60" s="53" t="s">
        <v>275</v>
      </c>
      <c r="F60" s="53" t="s">
        <v>259</v>
      </c>
      <c r="G60" s="53" t="s">
        <v>303</v>
      </c>
      <c r="H60" s="53" t="s">
        <v>259</v>
      </c>
      <c r="I60" s="53" t="s">
        <v>259</v>
      </c>
      <c r="J60" s="53" t="s">
        <v>259</v>
      </c>
      <c r="K60" s="53" t="s">
        <v>286</v>
      </c>
      <c r="L60" s="53" t="s">
        <v>259</v>
      </c>
      <c r="M60" s="53" t="s">
        <v>259</v>
      </c>
      <c r="N60" s="53" t="s">
        <v>259</v>
      </c>
    </row>
    <row r="61" spans="1:14" ht="16" thickBot="1" x14ac:dyDescent="0.4">
      <c r="A61" s="52" t="s">
        <v>307</v>
      </c>
      <c r="B61" s="53" t="s">
        <v>259</v>
      </c>
      <c r="C61" s="53" t="s">
        <v>259</v>
      </c>
      <c r="D61" s="53" t="s">
        <v>259</v>
      </c>
      <c r="E61" s="53" t="s">
        <v>275</v>
      </c>
      <c r="F61" s="53" t="s">
        <v>259</v>
      </c>
      <c r="G61" s="53" t="s">
        <v>303</v>
      </c>
      <c r="H61" s="53" t="s">
        <v>259</v>
      </c>
      <c r="I61" s="53" t="s">
        <v>259</v>
      </c>
      <c r="J61" s="53" t="s">
        <v>259</v>
      </c>
      <c r="K61" s="53" t="s">
        <v>259</v>
      </c>
      <c r="L61" s="53" t="s">
        <v>259</v>
      </c>
      <c r="M61" s="53" t="s">
        <v>259</v>
      </c>
      <c r="N61" s="53" t="s">
        <v>259</v>
      </c>
    </row>
    <row r="62" spans="1:14" ht="16" thickBot="1" x14ac:dyDescent="0.4">
      <c r="A62" s="52" t="s">
        <v>308</v>
      </c>
      <c r="B62" s="53" t="s">
        <v>259</v>
      </c>
      <c r="C62" s="53" t="s">
        <v>259</v>
      </c>
      <c r="D62" s="53" t="s">
        <v>259</v>
      </c>
      <c r="E62" s="53" t="s">
        <v>275</v>
      </c>
      <c r="F62" s="53" t="s">
        <v>259</v>
      </c>
      <c r="G62" s="53" t="s">
        <v>259</v>
      </c>
      <c r="H62" s="53" t="s">
        <v>259</v>
      </c>
      <c r="I62" s="53" t="s">
        <v>259</v>
      </c>
      <c r="J62" s="53" t="s">
        <v>259</v>
      </c>
      <c r="K62" s="53" t="s">
        <v>259</v>
      </c>
      <c r="L62" s="53" t="s">
        <v>259</v>
      </c>
      <c r="M62" s="53" t="s">
        <v>259</v>
      </c>
      <c r="N62" s="53" t="s">
        <v>259</v>
      </c>
    </row>
    <row r="63" spans="1:14" ht="16" thickBot="1" x14ac:dyDescent="0.4">
      <c r="A63" s="52" t="s">
        <v>309</v>
      </c>
      <c r="B63" s="53" t="s">
        <v>259</v>
      </c>
      <c r="C63" s="53" t="s">
        <v>259</v>
      </c>
      <c r="D63" s="53" t="s">
        <v>259</v>
      </c>
      <c r="E63" s="53" t="s">
        <v>259</v>
      </c>
      <c r="F63" s="53" t="s">
        <v>259</v>
      </c>
      <c r="G63" s="53" t="s">
        <v>259</v>
      </c>
      <c r="H63" s="53" t="s">
        <v>259</v>
      </c>
      <c r="I63" s="53" t="s">
        <v>259</v>
      </c>
      <c r="J63" s="53" t="s">
        <v>259</v>
      </c>
      <c r="K63" s="53" t="s">
        <v>259</v>
      </c>
      <c r="L63" s="53" t="s">
        <v>259</v>
      </c>
      <c r="M63" s="53" t="s">
        <v>259</v>
      </c>
      <c r="N63" s="53" t="s">
        <v>259</v>
      </c>
    </row>
    <row r="64" spans="1:14" ht="18.5" thickBot="1" x14ac:dyDescent="0.4">
      <c r="A64" s="48"/>
    </row>
    <row r="65" spans="1:14" ht="16" thickBot="1" x14ac:dyDescent="0.4">
      <c r="A65" s="52" t="s">
        <v>310</v>
      </c>
      <c r="B65" s="52" t="s">
        <v>206</v>
      </c>
      <c r="C65" s="52" t="s">
        <v>207</v>
      </c>
      <c r="D65" s="52" t="s">
        <v>208</v>
      </c>
      <c r="E65" s="52" t="s">
        <v>209</v>
      </c>
      <c r="F65" s="52" t="s">
        <v>210</v>
      </c>
      <c r="G65" s="52" t="s">
        <v>211</v>
      </c>
      <c r="H65" s="52" t="s">
        <v>212</v>
      </c>
      <c r="I65" s="52" t="s">
        <v>213</v>
      </c>
      <c r="J65" s="52" t="s">
        <v>214</v>
      </c>
      <c r="K65" s="52" t="s">
        <v>215</v>
      </c>
      <c r="L65" s="52" t="s">
        <v>216</v>
      </c>
      <c r="M65" s="52" t="s">
        <v>217</v>
      </c>
      <c r="N65" s="52" t="s">
        <v>218</v>
      </c>
    </row>
    <row r="66" spans="1:14" ht="16" thickBot="1" x14ac:dyDescent="0.4">
      <c r="A66" s="52" t="s">
        <v>248</v>
      </c>
      <c r="B66" s="53">
        <v>82.9</v>
      </c>
      <c r="C66" s="53">
        <v>7.5</v>
      </c>
      <c r="D66" s="53">
        <v>151.4</v>
      </c>
      <c r="E66" s="53">
        <v>22</v>
      </c>
      <c r="F66" s="53">
        <v>204.8</v>
      </c>
      <c r="G66" s="53">
        <v>386.6</v>
      </c>
      <c r="H66" s="53">
        <v>11</v>
      </c>
      <c r="I66" s="53">
        <v>56.4</v>
      </c>
      <c r="J66" s="53">
        <v>35</v>
      </c>
      <c r="K66" s="53">
        <v>90.9</v>
      </c>
      <c r="L66" s="53">
        <v>0</v>
      </c>
      <c r="M66" s="53">
        <v>0</v>
      </c>
      <c r="N66" s="53">
        <v>137.4</v>
      </c>
    </row>
    <row r="67" spans="1:14" ht="16" thickBot="1" x14ac:dyDescent="0.4">
      <c r="A67" s="52" t="s">
        <v>261</v>
      </c>
      <c r="B67" s="53">
        <v>82.9</v>
      </c>
      <c r="C67" s="53">
        <v>7.5</v>
      </c>
      <c r="D67" s="53">
        <v>89.4</v>
      </c>
      <c r="E67" s="53">
        <v>22</v>
      </c>
      <c r="F67" s="53">
        <v>204.8</v>
      </c>
      <c r="G67" s="53">
        <v>386.6</v>
      </c>
      <c r="H67" s="53">
        <v>0</v>
      </c>
      <c r="I67" s="53">
        <v>56.4</v>
      </c>
      <c r="J67" s="53">
        <v>1.5</v>
      </c>
      <c r="K67" s="53">
        <v>90.9</v>
      </c>
      <c r="L67" s="53">
        <v>0</v>
      </c>
      <c r="M67" s="53">
        <v>0</v>
      </c>
      <c r="N67" s="53">
        <v>137.4</v>
      </c>
    </row>
    <row r="68" spans="1:14" ht="16" thickBot="1" x14ac:dyDescent="0.4">
      <c r="A68" s="52" t="s">
        <v>264</v>
      </c>
      <c r="B68" s="53">
        <v>82.9</v>
      </c>
      <c r="C68" s="53">
        <v>7.5</v>
      </c>
      <c r="D68" s="53">
        <v>89.4</v>
      </c>
      <c r="E68" s="53">
        <v>22</v>
      </c>
      <c r="F68" s="53">
        <v>196.8</v>
      </c>
      <c r="G68" s="53">
        <v>386.6</v>
      </c>
      <c r="H68" s="53">
        <v>0</v>
      </c>
      <c r="I68" s="53">
        <v>56.4</v>
      </c>
      <c r="J68" s="53">
        <v>0</v>
      </c>
      <c r="K68" s="53">
        <v>90.9</v>
      </c>
      <c r="L68" s="53">
        <v>0</v>
      </c>
      <c r="M68" s="53">
        <v>0</v>
      </c>
      <c r="N68" s="53">
        <v>137.4</v>
      </c>
    </row>
    <row r="69" spans="1:14" ht="16" thickBot="1" x14ac:dyDescent="0.4">
      <c r="A69" s="52" t="s">
        <v>266</v>
      </c>
      <c r="B69" s="53">
        <v>82.9</v>
      </c>
      <c r="C69" s="53">
        <v>7.5</v>
      </c>
      <c r="D69" s="53">
        <v>89.4</v>
      </c>
      <c r="E69" s="53">
        <v>22</v>
      </c>
      <c r="F69" s="53">
        <v>196.8</v>
      </c>
      <c r="G69" s="53">
        <v>374.1</v>
      </c>
      <c r="H69" s="53">
        <v>0</v>
      </c>
      <c r="I69" s="53">
        <v>56.4</v>
      </c>
      <c r="J69" s="53">
        <v>0</v>
      </c>
      <c r="K69" s="53">
        <v>90.9</v>
      </c>
      <c r="L69" s="53">
        <v>0</v>
      </c>
      <c r="M69" s="53">
        <v>0</v>
      </c>
      <c r="N69" s="53">
        <v>137.4</v>
      </c>
    </row>
    <row r="70" spans="1:14" ht="16" thickBot="1" x14ac:dyDescent="0.4">
      <c r="A70" s="52" t="s">
        <v>268</v>
      </c>
      <c r="B70" s="53">
        <v>82.9</v>
      </c>
      <c r="C70" s="53">
        <v>7.5</v>
      </c>
      <c r="D70" s="53">
        <v>29</v>
      </c>
      <c r="E70" s="53">
        <v>22</v>
      </c>
      <c r="F70" s="53">
        <v>165.8</v>
      </c>
      <c r="G70" s="53">
        <v>374.1</v>
      </c>
      <c r="H70" s="53">
        <v>0</v>
      </c>
      <c r="I70" s="53">
        <v>56.4</v>
      </c>
      <c r="J70" s="53">
        <v>0</v>
      </c>
      <c r="K70" s="53">
        <v>90.9</v>
      </c>
      <c r="L70" s="53">
        <v>0</v>
      </c>
      <c r="M70" s="53">
        <v>0</v>
      </c>
      <c r="N70" s="53">
        <v>137.4</v>
      </c>
    </row>
    <row r="71" spans="1:14" ht="16" thickBot="1" x14ac:dyDescent="0.4">
      <c r="A71" s="52" t="s">
        <v>271</v>
      </c>
      <c r="B71" s="53">
        <v>82.9</v>
      </c>
      <c r="C71" s="53">
        <v>7.5</v>
      </c>
      <c r="D71" s="53">
        <v>14.5</v>
      </c>
      <c r="E71" s="53">
        <v>22</v>
      </c>
      <c r="F71" s="53">
        <v>165.8</v>
      </c>
      <c r="G71" s="53">
        <v>374.1</v>
      </c>
      <c r="H71" s="53">
        <v>0</v>
      </c>
      <c r="I71" s="53">
        <v>56.4</v>
      </c>
      <c r="J71" s="53">
        <v>0</v>
      </c>
      <c r="K71" s="53">
        <v>90.9</v>
      </c>
      <c r="L71" s="53">
        <v>0</v>
      </c>
      <c r="M71" s="53">
        <v>0</v>
      </c>
      <c r="N71" s="53">
        <v>137.4</v>
      </c>
    </row>
    <row r="72" spans="1:14" ht="16" thickBot="1" x14ac:dyDescent="0.4">
      <c r="A72" s="52" t="s">
        <v>273</v>
      </c>
      <c r="B72" s="53">
        <v>82.9</v>
      </c>
      <c r="C72" s="53">
        <v>7.5</v>
      </c>
      <c r="D72" s="53">
        <v>14.5</v>
      </c>
      <c r="E72" s="53">
        <v>22</v>
      </c>
      <c r="F72" s="53">
        <v>165.8</v>
      </c>
      <c r="G72" s="53">
        <v>374.1</v>
      </c>
      <c r="H72" s="53">
        <v>0</v>
      </c>
      <c r="I72" s="53">
        <v>56.4</v>
      </c>
      <c r="J72" s="53">
        <v>0</v>
      </c>
      <c r="K72" s="53">
        <v>90.9</v>
      </c>
      <c r="L72" s="53">
        <v>0</v>
      </c>
      <c r="M72" s="53">
        <v>0</v>
      </c>
      <c r="N72" s="53">
        <v>137.4</v>
      </c>
    </row>
    <row r="73" spans="1:14" ht="16" thickBot="1" x14ac:dyDescent="0.4">
      <c r="A73" s="52" t="s">
        <v>274</v>
      </c>
      <c r="B73" s="53">
        <v>82.9</v>
      </c>
      <c r="C73" s="53">
        <v>7.5</v>
      </c>
      <c r="D73" s="53">
        <v>14.5</v>
      </c>
      <c r="E73" s="53">
        <v>7.5</v>
      </c>
      <c r="F73" s="53">
        <v>135.4</v>
      </c>
      <c r="G73" s="53">
        <v>343.7</v>
      </c>
      <c r="H73" s="53">
        <v>0</v>
      </c>
      <c r="I73" s="53">
        <v>56.4</v>
      </c>
      <c r="J73" s="53">
        <v>0</v>
      </c>
      <c r="K73" s="53">
        <v>86.9</v>
      </c>
      <c r="L73" s="53">
        <v>0</v>
      </c>
      <c r="M73" s="53">
        <v>0</v>
      </c>
      <c r="N73" s="53">
        <v>137.4</v>
      </c>
    </row>
    <row r="74" spans="1:14" ht="16" thickBot="1" x14ac:dyDescent="0.4">
      <c r="A74" s="52" t="s">
        <v>279</v>
      </c>
      <c r="B74" s="53">
        <v>82.9</v>
      </c>
      <c r="C74" s="53">
        <v>7.5</v>
      </c>
      <c r="D74" s="53">
        <v>14.5</v>
      </c>
      <c r="E74" s="53">
        <v>7.5</v>
      </c>
      <c r="F74" s="53">
        <v>135.4</v>
      </c>
      <c r="G74" s="53">
        <v>343.7</v>
      </c>
      <c r="H74" s="53">
        <v>0</v>
      </c>
      <c r="I74" s="53">
        <v>56.4</v>
      </c>
      <c r="J74" s="53">
        <v>0</v>
      </c>
      <c r="K74" s="53">
        <v>86.9</v>
      </c>
      <c r="L74" s="53">
        <v>0</v>
      </c>
      <c r="M74" s="53">
        <v>0</v>
      </c>
      <c r="N74" s="53">
        <v>137.4</v>
      </c>
    </row>
    <row r="75" spans="1:14" ht="16" thickBot="1" x14ac:dyDescent="0.4">
      <c r="A75" s="52" t="s">
        <v>280</v>
      </c>
      <c r="B75" s="53">
        <v>68.900000000000006</v>
      </c>
      <c r="C75" s="53">
        <v>7.5</v>
      </c>
      <c r="D75" s="53">
        <v>1</v>
      </c>
      <c r="E75" s="53">
        <v>7.5</v>
      </c>
      <c r="F75" s="53">
        <v>135.4</v>
      </c>
      <c r="G75" s="53">
        <v>343.7</v>
      </c>
      <c r="H75" s="53">
        <v>0</v>
      </c>
      <c r="I75" s="53">
        <v>56.4</v>
      </c>
      <c r="J75" s="53">
        <v>0</v>
      </c>
      <c r="K75" s="53">
        <v>86.9</v>
      </c>
      <c r="L75" s="53">
        <v>0</v>
      </c>
      <c r="M75" s="53">
        <v>0</v>
      </c>
      <c r="N75" s="53">
        <v>137.4</v>
      </c>
    </row>
    <row r="76" spans="1:14" ht="16" thickBot="1" x14ac:dyDescent="0.4">
      <c r="A76" s="52" t="s">
        <v>283</v>
      </c>
      <c r="B76" s="53">
        <v>68.900000000000006</v>
      </c>
      <c r="C76" s="53">
        <v>7.5</v>
      </c>
      <c r="D76" s="53">
        <v>1</v>
      </c>
      <c r="E76" s="53">
        <v>7.5</v>
      </c>
      <c r="F76" s="53">
        <v>81.900000000000006</v>
      </c>
      <c r="G76" s="53">
        <v>343.7</v>
      </c>
      <c r="H76" s="53">
        <v>0</v>
      </c>
      <c r="I76" s="53">
        <v>15</v>
      </c>
      <c r="J76" s="53">
        <v>0</v>
      </c>
      <c r="K76" s="53">
        <v>16.5</v>
      </c>
      <c r="L76" s="53">
        <v>0</v>
      </c>
      <c r="M76" s="53">
        <v>0</v>
      </c>
      <c r="N76" s="53">
        <v>137.4</v>
      </c>
    </row>
    <row r="77" spans="1:14" ht="16" thickBot="1" x14ac:dyDescent="0.4">
      <c r="A77" s="52" t="s">
        <v>287</v>
      </c>
      <c r="B77" s="53">
        <v>0</v>
      </c>
      <c r="C77" s="53">
        <v>7.5</v>
      </c>
      <c r="D77" s="53">
        <v>0</v>
      </c>
      <c r="E77" s="53">
        <v>7.5</v>
      </c>
      <c r="F77" s="53">
        <v>81.900000000000006</v>
      </c>
      <c r="G77" s="53">
        <v>238.8</v>
      </c>
      <c r="H77" s="53">
        <v>0</v>
      </c>
      <c r="I77" s="53">
        <v>15</v>
      </c>
      <c r="J77" s="53">
        <v>0</v>
      </c>
      <c r="K77" s="53">
        <v>16.5</v>
      </c>
      <c r="L77" s="53">
        <v>0</v>
      </c>
      <c r="M77" s="53">
        <v>0</v>
      </c>
      <c r="N77" s="53">
        <v>137.4</v>
      </c>
    </row>
    <row r="78" spans="1:14" ht="16" thickBot="1" x14ac:dyDescent="0.4">
      <c r="A78" s="52" t="s">
        <v>289</v>
      </c>
      <c r="B78" s="53">
        <v>0</v>
      </c>
      <c r="C78" s="53">
        <v>7.5</v>
      </c>
      <c r="D78" s="53">
        <v>0</v>
      </c>
      <c r="E78" s="53">
        <v>7.5</v>
      </c>
      <c r="F78" s="53">
        <v>37</v>
      </c>
      <c r="G78" s="53">
        <v>238.8</v>
      </c>
      <c r="H78" s="53">
        <v>0</v>
      </c>
      <c r="I78" s="53">
        <v>15</v>
      </c>
      <c r="J78" s="53">
        <v>0</v>
      </c>
      <c r="K78" s="53">
        <v>16.5</v>
      </c>
      <c r="L78" s="53">
        <v>0</v>
      </c>
      <c r="M78" s="53">
        <v>0</v>
      </c>
      <c r="N78" s="53">
        <v>137.4</v>
      </c>
    </row>
    <row r="79" spans="1:14" ht="16" thickBot="1" x14ac:dyDescent="0.4">
      <c r="A79" s="52" t="s">
        <v>291</v>
      </c>
      <c r="B79" s="53">
        <v>0</v>
      </c>
      <c r="C79" s="53">
        <v>7.5</v>
      </c>
      <c r="D79" s="53">
        <v>0</v>
      </c>
      <c r="E79" s="53">
        <v>7.5</v>
      </c>
      <c r="F79" s="53">
        <v>7</v>
      </c>
      <c r="G79" s="53">
        <v>238.8</v>
      </c>
      <c r="H79" s="53">
        <v>0</v>
      </c>
      <c r="I79" s="53">
        <v>15</v>
      </c>
      <c r="J79" s="53">
        <v>0</v>
      </c>
      <c r="K79" s="53">
        <v>16.5</v>
      </c>
      <c r="L79" s="53">
        <v>0</v>
      </c>
      <c r="M79" s="53">
        <v>0</v>
      </c>
      <c r="N79" s="53">
        <v>137.4</v>
      </c>
    </row>
    <row r="80" spans="1:14" ht="16" thickBot="1" x14ac:dyDescent="0.4">
      <c r="A80" s="52" t="s">
        <v>293</v>
      </c>
      <c r="B80" s="53">
        <v>0</v>
      </c>
      <c r="C80" s="53">
        <v>7.5</v>
      </c>
      <c r="D80" s="53">
        <v>0</v>
      </c>
      <c r="E80" s="53">
        <v>7.5</v>
      </c>
      <c r="F80" s="53">
        <v>7</v>
      </c>
      <c r="G80" s="53">
        <v>238.8</v>
      </c>
      <c r="H80" s="53">
        <v>0</v>
      </c>
      <c r="I80" s="53">
        <v>15</v>
      </c>
      <c r="J80" s="53">
        <v>0</v>
      </c>
      <c r="K80" s="53">
        <v>16.5</v>
      </c>
      <c r="L80" s="53">
        <v>0</v>
      </c>
      <c r="M80" s="53">
        <v>0</v>
      </c>
      <c r="N80" s="53">
        <v>134.4</v>
      </c>
    </row>
    <row r="81" spans="1:18" ht="16" thickBot="1" x14ac:dyDescent="0.4">
      <c r="A81" s="52" t="s">
        <v>295</v>
      </c>
      <c r="B81" s="53">
        <v>0</v>
      </c>
      <c r="C81" s="53">
        <v>7.5</v>
      </c>
      <c r="D81" s="53">
        <v>0</v>
      </c>
      <c r="E81" s="53">
        <v>7.5</v>
      </c>
      <c r="F81" s="53">
        <v>7</v>
      </c>
      <c r="G81" s="53">
        <v>238.8</v>
      </c>
      <c r="H81" s="53">
        <v>0</v>
      </c>
      <c r="I81" s="53">
        <v>15</v>
      </c>
      <c r="J81" s="53">
        <v>0</v>
      </c>
      <c r="K81" s="53">
        <v>16.5</v>
      </c>
      <c r="L81" s="53">
        <v>0</v>
      </c>
      <c r="M81" s="53">
        <v>0</v>
      </c>
      <c r="N81" s="53">
        <v>134.4</v>
      </c>
    </row>
    <row r="82" spans="1:18" ht="16" thickBot="1" x14ac:dyDescent="0.4">
      <c r="A82" s="52" t="s">
        <v>296</v>
      </c>
      <c r="B82" s="53">
        <v>0</v>
      </c>
      <c r="C82" s="53">
        <v>7.5</v>
      </c>
      <c r="D82" s="53">
        <v>0</v>
      </c>
      <c r="E82" s="53">
        <v>7.5</v>
      </c>
      <c r="F82" s="53">
        <v>7</v>
      </c>
      <c r="G82" s="53">
        <v>238.8</v>
      </c>
      <c r="H82" s="53">
        <v>0</v>
      </c>
      <c r="I82" s="53">
        <v>15</v>
      </c>
      <c r="J82" s="53">
        <v>0</v>
      </c>
      <c r="K82" s="53">
        <v>16.5</v>
      </c>
      <c r="L82" s="53">
        <v>0</v>
      </c>
      <c r="M82" s="53">
        <v>0</v>
      </c>
      <c r="N82" s="53">
        <v>134.4</v>
      </c>
    </row>
    <row r="83" spans="1:18" ht="16" thickBot="1" x14ac:dyDescent="0.4">
      <c r="A83" s="52" t="s">
        <v>297</v>
      </c>
      <c r="B83" s="53">
        <v>0</v>
      </c>
      <c r="C83" s="53">
        <v>7.5</v>
      </c>
      <c r="D83" s="53">
        <v>0</v>
      </c>
      <c r="E83" s="53">
        <v>7.5</v>
      </c>
      <c r="F83" s="53">
        <v>0</v>
      </c>
      <c r="G83" s="53">
        <v>238.8</v>
      </c>
      <c r="H83" s="53">
        <v>0</v>
      </c>
      <c r="I83" s="53">
        <v>15</v>
      </c>
      <c r="J83" s="53">
        <v>0</v>
      </c>
      <c r="K83" s="53">
        <v>16.5</v>
      </c>
      <c r="L83" s="53">
        <v>0</v>
      </c>
      <c r="M83" s="53">
        <v>0</v>
      </c>
      <c r="N83" s="53">
        <v>133.9</v>
      </c>
    </row>
    <row r="84" spans="1:18" ht="16" thickBot="1" x14ac:dyDescent="0.4">
      <c r="A84" s="52" t="s">
        <v>299</v>
      </c>
      <c r="B84" s="53">
        <v>0</v>
      </c>
      <c r="C84" s="53">
        <v>7.5</v>
      </c>
      <c r="D84" s="53">
        <v>0</v>
      </c>
      <c r="E84" s="53">
        <v>7.5</v>
      </c>
      <c r="F84" s="53">
        <v>0</v>
      </c>
      <c r="G84" s="53">
        <v>134.4</v>
      </c>
      <c r="H84" s="53">
        <v>0</v>
      </c>
      <c r="I84" s="53">
        <v>0</v>
      </c>
      <c r="J84" s="53">
        <v>0</v>
      </c>
      <c r="K84" s="53">
        <v>16.5</v>
      </c>
      <c r="L84" s="53">
        <v>0</v>
      </c>
      <c r="M84" s="53">
        <v>0</v>
      </c>
      <c r="N84" s="53">
        <v>133.9</v>
      </c>
    </row>
    <row r="85" spans="1:18" ht="16" thickBot="1" x14ac:dyDescent="0.4">
      <c r="A85" s="52" t="s">
        <v>301</v>
      </c>
      <c r="B85" s="53">
        <v>0</v>
      </c>
      <c r="C85" s="53">
        <v>0</v>
      </c>
      <c r="D85" s="53">
        <v>0</v>
      </c>
      <c r="E85" s="53">
        <v>7.5</v>
      </c>
      <c r="F85" s="53">
        <v>0</v>
      </c>
      <c r="G85" s="53">
        <v>134.4</v>
      </c>
      <c r="H85" s="53">
        <v>0</v>
      </c>
      <c r="I85" s="53">
        <v>0</v>
      </c>
      <c r="J85" s="53">
        <v>0</v>
      </c>
      <c r="K85" s="53">
        <v>16.5</v>
      </c>
      <c r="L85" s="53">
        <v>0</v>
      </c>
      <c r="M85" s="53">
        <v>0</v>
      </c>
      <c r="N85" s="53">
        <v>133.9</v>
      </c>
    </row>
    <row r="86" spans="1:18" ht="16" thickBot="1" x14ac:dyDescent="0.4">
      <c r="A86" s="52" t="s">
        <v>302</v>
      </c>
      <c r="B86" s="53">
        <v>0</v>
      </c>
      <c r="C86" s="53">
        <v>0</v>
      </c>
      <c r="D86" s="53">
        <v>0</v>
      </c>
      <c r="E86" s="53">
        <v>7.5</v>
      </c>
      <c r="F86" s="53">
        <v>0</v>
      </c>
      <c r="G86" s="53">
        <v>3.5</v>
      </c>
      <c r="H86" s="53">
        <v>0</v>
      </c>
      <c r="I86" s="53">
        <v>0</v>
      </c>
      <c r="J86" s="53">
        <v>0</v>
      </c>
      <c r="K86" s="53">
        <v>16.5</v>
      </c>
      <c r="L86" s="53">
        <v>0</v>
      </c>
      <c r="M86" s="53">
        <v>0</v>
      </c>
      <c r="N86" s="53">
        <v>133.9</v>
      </c>
    </row>
    <row r="87" spans="1:18" ht="16" thickBot="1" x14ac:dyDescent="0.4">
      <c r="A87" s="52" t="s">
        <v>304</v>
      </c>
      <c r="B87" s="53">
        <v>0</v>
      </c>
      <c r="C87" s="53">
        <v>0</v>
      </c>
      <c r="D87" s="53">
        <v>0</v>
      </c>
      <c r="E87" s="53">
        <v>7.5</v>
      </c>
      <c r="F87" s="53">
        <v>0</v>
      </c>
      <c r="G87" s="53">
        <v>3.5</v>
      </c>
      <c r="H87" s="53">
        <v>0</v>
      </c>
      <c r="I87" s="53">
        <v>0</v>
      </c>
      <c r="J87" s="53">
        <v>0</v>
      </c>
      <c r="K87" s="53">
        <v>16.5</v>
      </c>
      <c r="L87" s="53">
        <v>0</v>
      </c>
      <c r="M87" s="53">
        <v>0</v>
      </c>
      <c r="N87" s="53">
        <v>133.9</v>
      </c>
    </row>
    <row r="88" spans="1:18" ht="16" thickBot="1" x14ac:dyDescent="0.4">
      <c r="A88" s="52" t="s">
        <v>305</v>
      </c>
      <c r="B88" s="53">
        <v>0</v>
      </c>
      <c r="C88" s="53">
        <v>0</v>
      </c>
      <c r="D88" s="53">
        <v>0</v>
      </c>
      <c r="E88" s="53">
        <v>7.5</v>
      </c>
      <c r="F88" s="53">
        <v>0</v>
      </c>
      <c r="G88" s="53">
        <v>3.5</v>
      </c>
      <c r="H88" s="53">
        <v>0</v>
      </c>
      <c r="I88" s="53">
        <v>0</v>
      </c>
      <c r="J88" s="53">
        <v>0</v>
      </c>
      <c r="K88" s="53">
        <v>16.5</v>
      </c>
      <c r="L88" s="53">
        <v>0</v>
      </c>
      <c r="M88" s="53">
        <v>0</v>
      </c>
      <c r="N88" s="53">
        <v>133.9</v>
      </c>
    </row>
    <row r="89" spans="1:18" ht="16" thickBot="1" x14ac:dyDescent="0.4">
      <c r="A89" s="52" t="s">
        <v>306</v>
      </c>
      <c r="B89" s="53">
        <v>0</v>
      </c>
      <c r="C89" s="53">
        <v>0</v>
      </c>
      <c r="D89" s="53">
        <v>0</v>
      </c>
      <c r="E89" s="53">
        <v>7.5</v>
      </c>
      <c r="F89" s="53">
        <v>0</v>
      </c>
      <c r="G89" s="53">
        <v>3.5</v>
      </c>
      <c r="H89" s="53">
        <v>0</v>
      </c>
      <c r="I89" s="53">
        <v>0</v>
      </c>
      <c r="J89" s="53">
        <v>0</v>
      </c>
      <c r="K89" s="53">
        <v>16.5</v>
      </c>
      <c r="L89" s="53">
        <v>0</v>
      </c>
      <c r="M89" s="53">
        <v>0</v>
      </c>
      <c r="N89" s="53">
        <v>0</v>
      </c>
    </row>
    <row r="90" spans="1:18" ht="16" thickBot="1" x14ac:dyDescent="0.4">
      <c r="A90" s="52" t="s">
        <v>307</v>
      </c>
      <c r="B90" s="53">
        <v>0</v>
      </c>
      <c r="C90" s="53">
        <v>0</v>
      </c>
      <c r="D90" s="53">
        <v>0</v>
      </c>
      <c r="E90" s="53">
        <v>7.5</v>
      </c>
      <c r="F90" s="53">
        <v>0</v>
      </c>
      <c r="G90" s="53">
        <v>3.5</v>
      </c>
      <c r="H90" s="53">
        <v>0</v>
      </c>
      <c r="I90" s="53">
        <v>0</v>
      </c>
      <c r="J90" s="53">
        <v>0</v>
      </c>
      <c r="K90" s="53">
        <v>0</v>
      </c>
      <c r="L90" s="53">
        <v>0</v>
      </c>
      <c r="M90" s="53">
        <v>0</v>
      </c>
      <c r="N90" s="53">
        <v>0</v>
      </c>
    </row>
    <row r="91" spans="1:18" ht="16" thickBot="1" x14ac:dyDescent="0.4">
      <c r="A91" s="52" t="s">
        <v>308</v>
      </c>
      <c r="B91" s="53">
        <v>0</v>
      </c>
      <c r="C91" s="53">
        <v>0</v>
      </c>
      <c r="D91" s="53">
        <v>0</v>
      </c>
      <c r="E91" s="53">
        <v>7.5</v>
      </c>
      <c r="F91" s="53">
        <v>0</v>
      </c>
      <c r="G91" s="53">
        <v>0</v>
      </c>
      <c r="H91" s="53">
        <v>0</v>
      </c>
      <c r="I91" s="53">
        <v>0</v>
      </c>
      <c r="J91" s="53">
        <v>0</v>
      </c>
      <c r="K91" s="53">
        <v>0</v>
      </c>
      <c r="L91" s="53">
        <v>0</v>
      </c>
      <c r="M91" s="53">
        <v>0</v>
      </c>
      <c r="N91" s="53">
        <v>0</v>
      </c>
    </row>
    <row r="92" spans="1:18" ht="16" thickBot="1" x14ac:dyDescent="0.4">
      <c r="A92" s="52" t="s">
        <v>309</v>
      </c>
      <c r="B92" s="53">
        <v>0</v>
      </c>
      <c r="C92" s="53">
        <v>0</v>
      </c>
      <c r="D92" s="53">
        <v>0</v>
      </c>
      <c r="E92" s="53">
        <v>0</v>
      </c>
      <c r="F92" s="53">
        <v>0</v>
      </c>
      <c r="G92" s="53">
        <v>0</v>
      </c>
      <c r="H92" s="53">
        <v>0</v>
      </c>
      <c r="I92" s="53">
        <v>0</v>
      </c>
      <c r="J92" s="53">
        <v>0</v>
      </c>
      <c r="K92" s="53">
        <v>0</v>
      </c>
      <c r="L92" s="53">
        <v>0</v>
      </c>
      <c r="M92" s="53">
        <v>0</v>
      </c>
      <c r="N92" s="53">
        <v>0</v>
      </c>
    </row>
    <row r="93" spans="1:18" ht="18.5" thickBot="1" x14ac:dyDescent="0.4">
      <c r="A93" s="48"/>
    </row>
    <row r="94" spans="1:18" ht="16" thickBot="1" x14ac:dyDescent="0.4">
      <c r="A94" s="52" t="s">
        <v>311</v>
      </c>
      <c r="B94" s="52" t="s">
        <v>206</v>
      </c>
      <c r="C94" s="52" t="s">
        <v>207</v>
      </c>
      <c r="D94" s="52" t="s">
        <v>208</v>
      </c>
      <c r="E94" s="52" t="s">
        <v>209</v>
      </c>
      <c r="F94" s="52" t="s">
        <v>210</v>
      </c>
      <c r="G94" s="52" t="s">
        <v>211</v>
      </c>
      <c r="H94" s="52" t="s">
        <v>212</v>
      </c>
      <c r="I94" s="52" t="s">
        <v>213</v>
      </c>
      <c r="J94" s="52" t="s">
        <v>214</v>
      </c>
      <c r="K94" s="52" t="s">
        <v>215</v>
      </c>
      <c r="L94" s="52" t="s">
        <v>216</v>
      </c>
      <c r="M94" s="52" t="s">
        <v>217</v>
      </c>
      <c r="N94" s="52" t="s">
        <v>218</v>
      </c>
      <c r="O94" s="52" t="s">
        <v>312</v>
      </c>
      <c r="P94" s="52" t="s">
        <v>313</v>
      </c>
      <c r="Q94" s="52" t="s">
        <v>314</v>
      </c>
      <c r="R94" s="52" t="s">
        <v>315</v>
      </c>
    </row>
    <row r="95" spans="1:18" ht="16" thickBot="1" x14ac:dyDescent="0.4">
      <c r="A95" s="52" t="s">
        <v>220</v>
      </c>
      <c r="B95" s="53">
        <v>0</v>
      </c>
      <c r="C95" s="53">
        <v>7.5</v>
      </c>
      <c r="D95" s="53">
        <v>0</v>
      </c>
      <c r="E95" s="53">
        <v>7.5</v>
      </c>
      <c r="F95" s="53">
        <v>0</v>
      </c>
      <c r="G95" s="53">
        <v>343.7</v>
      </c>
      <c r="H95" s="53">
        <v>0</v>
      </c>
      <c r="I95" s="53">
        <v>56.4</v>
      </c>
      <c r="J95" s="53">
        <v>0</v>
      </c>
      <c r="K95" s="53">
        <v>16.5</v>
      </c>
      <c r="L95" s="53">
        <v>0</v>
      </c>
      <c r="M95" s="53">
        <v>0</v>
      </c>
      <c r="N95" s="53">
        <v>137.4</v>
      </c>
      <c r="O95" s="53">
        <v>569</v>
      </c>
      <c r="P95" s="53">
        <v>647</v>
      </c>
      <c r="Q95" s="53">
        <v>78</v>
      </c>
      <c r="R95" s="53">
        <v>12.06</v>
      </c>
    </row>
    <row r="96" spans="1:18" ht="16" thickBot="1" x14ac:dyDescent="0.4">
      <c r="A96" s="52" t="s">
        <v>221</v>
      </c>
      <c r="B96" s="53">
        <v>0</v>
      </c>
      <c r="C96" s="53">
        <v>0</v>
      </c>
      <c r="D96" s="53">
        <v>1</v>
      </c>
      <c r="E96" s="53">
        <v>7.5</v>
      </c>
      <c r="F96" s="53">
        <v>81.900000000000006</v>
      </c>
      <c r="G96" s="53">
        <v>238.8</v>
      </c>
      <c r="H96" s="53">
        <v>0</v>
      </c>
      <c r="I96" s="53">
        <v>15</v>
      </c>
      <c r="J96" s="53">
        <v>0</v>
      </c>
      <c r="K96" s="53">
        <v>90.9</v>
      </c>
      <c r="L96" s="53">
        <v>0</v>
      </c>
      <c r="M96" s="53">
        <v>0</v>
      </c>
      <c r="N96" s="53">
        <v>137.4</v>
      </c>
      <c r="O96" s="53">
        <v>572.5</v>
      </c>
      <c r="P96" s="53">
        <v>573</v>
      </c>
      <c r="Q96" s="53">
        <v>0.5</v>
      </c>
      <c r="R96" s="53">
        <v>0.09</v>
      </c>
    </row>
    <row r="97" spans="1:18" ht="16" thickBot="1" x14ac:dyDescent="0.4">
      <c r="A97" s="52" t="s">
        <v>222</v>
      </c>
      <c r="B97" s="53">
        <v>82.9</v>
      </c>
      <c r="C97" s="53">
        <v>7.5</v>
      </c>
      <c r="D97" s="53">
        <v>14.5</v>
      </c>
      <c r="E97" s="53">
        <v>7.5</v>
      </c>
      <c r="F97" s="53">
        <v>135.4</v>
      </c>
      <c r="G97" s="53">
        <v>3.5</v>
      </c>
      <c r="H97" s="53">
        <v>0</v>
      </c>
      <c r="I97" s="53">
        <v>0</v>
      </c>
      <c r="J97" s="53">
        <v>0</v>
      </c>
      <c r="K97" s="53">
        <v>16.5</v>
      </c>
      <c r="L97" s="53">
        <v>0</v>
      </c>
      <c r="M97" s="53">
        <v>0</v>
      </c>
      <c r="N97" s="53">
        <v>133.9</v>
      </c>
      <c r="O97" s="53">
        <v>401.6</v>
      </c>
      <c r="P97" s="53">
        <v>402</v>
      </c>
      <c r="Q97" s="53">
        <v>0.4</v>
      </c>
      <c r="R97" s="53">
        <v>0.1</v>
      </c>
    </row>
    <row r="98" spans="1:18" ht="16" thickBot="1" x14ac:dyDescent="0.4">
      <c r="A98" s="52" t="s">
        <v>223</v>
      </c>
      <c r="B98" s="53">
        <v>0</v>
      </c>
      <c r="C98" s="53">
        <v>0</v>
      </c>
      <c r="D98" s="53">
        <v>14.5</v>
      </c>
      <c r="E98" s="53">
        <v>22</v>
      </c>
      <c r="F98" s="53">
        <v>165.8</v>
      </c>
      <c r="G98" s="53">
        <v>134.4</v>
      </c>
      <c r="H98" s="53">
        <v>0</v>
      </c>
      <c r="I98" s="53">
        <v>0</v>
      </c>
      <c r="J98" s="53">
        <v>0</v>
      </c>
      <c r="K98" s="53">
        <v>16.5</v>
      </c>
      <c r="L98" s="53">
        <v>0</v>
      </c>
      <c r="M98" s="53">
        <v>0</v>
      </c>
      <c r="N98" s="53">
        <v>137.4</v>
      </c>
      <c r="O98" s="53">
        <v>490.5</v>
      </c>
      <c r="P98" s="53">
        <v>491</v>
      </c>
      <c r="Q98" s="53">
        <v>0.5</v>
      </c>
      <c r="R98" s="53">
        <v>0.1</v>
      </c>
    </row>
    <row r="99" spans="1:18" ht="16" thickBot="1" x14ac:dyDescent="0.4">
      <c r="A99" s="52" t="s">
        <v>224</v>
      </c>
      <c r="B99" s="53">
        <v>0</v>
      </c>
      <c r="C99" s="53">
        <v>0</v>
      </c>
      <c r="D99" s="53">
        <v>89.4</v>
      </c>
      <c r="E99" s="53">
        <v>22</v>
      </c>
      <c r="F99" s="53">
        <v>204.8</v>
      </c>
      <c r="G99" s="53">
        <v>0</v>
      </c>
      <c r="H99" s="53">
        <v>0</v>
      </c>
      <c r="I99" s="53">
        <v>0</v>
      </c>
      <c r="J99" s="53">
        <v>0</v>
      </c>
      <c r="K99" s="53">
        <v>0</v>
      </c>
      <c r="L99" s="53">
        <v>0</v>
      </c>
      <c r="M99" s="53">
        <v>0</v>
      </c>
      <c r="N99" s="53">
        <v>134.4</v>
      </c>
      <c r="O99" s="53">
        <v>450.6</v>
      </c>
      <c r="P99" s="53">
        <v>451</v>
      </c>
      <c r="Q99" s="53">
        <v>0.4</v>
      </c>
      <c r="R99" s="53">
        <v>0.09</v>
      </c>
    </row>
    <row r="100" spans="1:18" ht="16" thickBot="1" x14ac:dyDescent="0.4">
      <c r="A100" s="52" t="s">
        <v>225</v>
      </c>
      <c r="B100" s="53">
        <v>0</v>
      </c>
      <c r="C100" s="53">
        <v>0</v>
      </c>
      <c r="D100" s="53">
        <v>0</v>
      </c>
      <c r="E100" s="53">
        <v>7.5</v>
      </c>
      <c r="F100" s="53">
        <v>0</v>
      </c>
      <c r="G100" s="53">
        <v>343.7</v>
      </c>
      <c r="H100" s="53">
        <v>0</v>
      </c>
      <c r="I100" s="53">
        <v>15</v>
      </c>
      <c r="J100" s="53">
        <v>0</v>
      </c>
      <c r="K100" s="53">
        <v>16.5</v>
      </c>
      <c r="L100" s="53">
        <v>0</v>
      </c>
      <c r="M100" s="53">
        <v>0</v>
      </c>
      <c r="N100" s="53">
        <v>133.9</v>
      </c>
      <c r="O100" s="53">
        <v>516.5</v>
      </c>
      <c r="P100" s="53">
        <v>477</v>
      </c>
      <c r="Q100" s="53">
        <v>-39.5</v>
      </c>
      <c r="R100" s="53">
        <v>-8.2799999999999994</v>
      </c>
    </row>
    <row r="101" spans="1:18" ht="16" thickBot="1" x14ac:dyDescent="0.4">
      <c r="A101" s="52" t="s">
        <v>226</v>
      </c>
      <c r="B101" s="53">
        <v>68.900000000000006</v>
      </c>
      <c r="C101" s="53">
        <v>7.5</v>
      </c>
      <c r="D101" s="53">
        <v>0</v>
      </c>
      <c r="E101" s="53">
        <v>7.5</v>
      </c>
      <c r="F101" s="53">
        <v>0</v>
      </c>
      <c r="G101" s="53">
        <v>374.1</v>
      </c>
      <c r="H101" s="53">
        <v>11</v>
      </c>
      <c r="I101" s="53">
        <v>56.4</v>
      </c>
      <c r="J101" s="53">
        <v>0</v>
      </c>
      <c r="K101" s="53">
        <v>16.5</v>
      </c>
      <c r="L101" s="53">
        <v>0</v>
      </c>
      <c r="M101" s="53">
        <v>0</v>
      </c>
      <c r="N101" s="53">
        <v>137.4</v>
      </c>
      <c r="O101" s="53">
        <v>679.4</v>
      </c>
      <c r="P101" s="53">
        <v>680</v>
      </c>
      <c r="Q101" s="53">
        <v>0.6</v>
      </c>
      <c r="R101" s="53">
        <v>0.09</v>
      </c>
    </row>
    <row r="102" spans="1:18" ht="16" thickBot="1" x14ac:dyDescent="0.4">
      <c r="A102" s="52" t="s">
        <v>227</v>
      </c>
      <c r="B102" s="53">
        <v>0</v>
      </c>
      <c r="C102" s="53">
        <v>0</v>
      </c>
      <c r="D102" s="53">
        <v>0</v>
      </c>
      <c r="E102" s="53">
        <v>7.5</v>
      </c>
      <c r="F102" s="53">
        <v>0</v>
      </c>
      <c r="G102" s="53">
        <v>374.1</v>
      </c>
      <c r="H102" s="53">
        <v>11</v>
      </c>
      <c r="I102" s="53">
        <v>56.4</v>
      </c>
      <c r="J102" s="53">
        <v>0</v>
      </c>
      <c r="K102" s="53">
        <v>16.5</v>
      </c>
      <c r="L102" s="53">
        <v>0</v>
      </c>
      <c r="M102" s="53">
        <v>0</v>
      </c>
      <c r="N102" s="53">
        <v>0</v>
      </c>
      <c r="O102" s="53">
        <v>465.6</v>
      </c>
      <c r="P102" s="53">
        <v>466</v>
      </c>
      <c r="Q102" s="53">
        <v>0.4</v>
      </c>
      <c r="R102" s="53">
        <v>0.09</v>
      </c>
    </row>
    <row r="103" spans="1:18" ht="16" thickBot="1" x14ac:dyDescent="0.4">
      <c r="A103" s="52" t="s">
        <v>228</v>
      </c>
      <c r="B103" s="53">
        <v>82.9</v>
      </c>
      <c r="C103" s="53">
        <v>7.5</v>
      </c>
      <c r="D103" s="53">
        <v>0</v>
      </c>
      <c r="E103" s="53">
        <v>0</v>
      </c>
      <c r="F103" s="53">
        <v>0</v>
      </c>
      <c r="G103" s="53">
        <v>386.6</v>
      </c>
      <c r="H103" s="53">
        <v>11</v>
      </c>
      <c r="I103" s="53">
        <v>56.4</v>
      </c>
      <c r="J103" s="53">
        <v>0</v>
      </c>
      <c r="K103" s="53">
        <v>16.5</v>
      </c>
      <c r="L103" s="53">
        <v>0</v>
      </c>
      <c r="M103" s="53">
        <v>0</v>
      </c>
      <c r="N103" s="53">
        <v>137.4</v>
      </c>
      <c r="O103" s="53">
        <v>698.3</v>
      </c>
      <c r="P103" s="53">
        <v>699</v>
      </c>
      <c r="Q103" s="53">
        <v>0.7</v>
      </c>
      <c r="R103" s="53">
        <v>0.1</v>
      </c>
    </row>
    <row r="104" spans="1:18" ht="16" thickBot="1" x14ac:dyDescent="0.4">
      <c r="A104" s="52" t="s">
        <v>229</v>
      </c>
      <c r="B104" s="53">
        <v>0</v>
      </c>
      <c r="C104" s="53">
        <v>0</v>
      </c>
      <c r="D104" s="53">
        <v>14.5</v>
      </c>
      <c r="E104" s="53">
        <v>7.5</v>
      </c>
      <c r="F104" s="53">
        <v>135.4</v>
      </c>
      <c r="G104" s="53">
        <v>238.8</v>
      </c>
      <c r="H104" s="53">
        <v>0</v>
      </c>
      <c r="I104" s="53">
        <v>15</v>
      </c>
      <c r="J104" s="53">
        <v>0</v>
      </c>
      <c r="K104" s="53">
        <v>90.9</v>
      </c>
      <c r="L104" s="53">
        <v>0</v>
      </c>
      <c r="M104" s="53">
        <v>0</v>
      </c>
      <c r="N104" s="53">
        <v>137.4</v>
      </c>
      <c r="O104" s="53">
        <v>639.4</v>
      </c>
      <c r="P104" s="53">
        <v>640</v>
      </c>
      <c r="Q104" s="53">
        <v>0.6</v>
      </c>
      <c r="R104" s="53">
        <v>0.09</v>
      </c>
    </row>
    <row r="105" spans="1:18" ht="16" thickBot="1" x14ac:dyDescent="0.4">
      <c r="A105" s="52" t="s">
        <v>230</v>
      </c>
      <c r="B105" s="53">
        <v>82.9</v>
      </c>
      <c r="C105" s="53">
        <v>7.5</v>
      </c>
      <c r="D105" s="53">
        <v>0</v>
      </c>
      <c r="E105" s="53">
        <v>7.5</v>
      </c>
      <c r="F105" s="53">
        <v>7</v>
      </c>
      <c r="G105" s="53">
        <v>343.7</v>
      </c>
      <c r="H105" s="53">
        <v>0</v>
      </c>
      <c r="I105" s="53">
        <v>15</v>
      </c>
      <c r="J105" s="53">
        <v>0</v>
      </c>
      <c r="K105" s="53">
        <v>90.9</v>
      </c>
      <c r="L105" s="53">
        <v>0</v>
      </c>
      <c r="M105" s="53">
        <v>0</v>
      </c>
      <c r="N105" s="53">
        <v>133.9</v>
      </c>
      <c r="O105" s="53">
        <v>688.3</v>
      </c>
      <c r="P105" s="53">
        <v>689</v>
      </c>
      <c r="Q105" s="53">
        <v>0.7</v>
      </c>
      <c r="R105" s="53">
        <v>0.1</v>
      </c>
    </row>
    <row r="106" spans="1:18" ht="16" thickBot="1" x14ac:dyDescent="0.4">
      <c r="A106" s="52" t="s">
        <v>231</v>
      </c>
      <c r="B106" s="53">
        <v>0</v>
      </c>
      <c r="C106" s="53">
        <v>7.5</v>
      </c>
      <c r="D106" s="53">
        <v>89.4</v>
      </c>
      <c r="E106" s="53">
        <v>22</v>
      </c>
      <c r="F106" s="53">
        <v>196.8</v>
      </c>
      <c r="G106" s="53">
        <v>3.5</v>
      </c>
      <c r="H106" s="53">
        <v>0</v>
      </c>
      <c r="I106" s="53">
        <v>0</v>
      </c>
      <c r="J106" s="53">
        <v>0</v>
      </c>
      <c r="K106" s="53">
        <v>90.9</v>
      </c>
      <c r="L106" s="53">
        <v>0</v>
      </c>
      <c r="M106" s="53">
        <v>0</v>
      </c>
      <c r="N106" s="53">
        <v>137.4</v>
      </c>
      <c r="O106" s="53">
        <v>547.5</v>
      </c>
      <c r="P106" s="53">
        <v>548</v>
      </c>
      <c r="Q106" s="53">
        <v>0.5</v>
      </c>
      <c r="R106" s="53">
        <v>0.09</v>
      </c>
    </row>
    <row r="107" spans="1:18" ht="16" thickBot="1" x14ac:dyDescent="0.4">
      <c r="A107" s="52" t="s">
        <v>232</v>
      </c>
      <c r="B107" s="53">
        <v>0</v>
      </c>
      <c r="C107" s="53">
        <v>7.5</v>
      </c>
      <c r="D107" s="53">
        <v>1</v>
      </c>
      <c r="E107" s="53">
        <v>7.5</v>
      </c>
      <c r="F107" s="53">
        <v>135.4</v>
      </c>
      <c r="G107" s="53">
        <v>238.8</v>
      </c>
      <c r="H107" s="53">
        <v>0</v>
      </c>
      <c r="I107" s="53">
        <v>0</v>
      </c>
      <c r="J107" s="53">
        <v>0</v>
      </c>
      <c r="K107" s="53">
        <v>16.5</v>
      </c>
      <c r="L107" s="53">
        <v>0</v>
      </c>
      <c r="M107" s="53">
        <v>0</v>
      </c>
      <c r="N107" s="53">
        <v>133.9</v>
      </c>
      <c r="O107" s="53">
        <v>540.5</v>
      </c>
      <c r="P107" s="53">
        <v>541</v>
      </c>
      <c r="Q107" s="53">
        <v>0.5</v>
      </c>
      <c r="R107" s="53">
        <v>0.09</v>
      </c>
    </row>
    <row r="108" spans="1:18" ht="16" thickBot="1" x14ac:dyDescent="0.4">
      <c r="A108" s="52" t="s">
        <v>233</v>
      </c>
      <c r="B108" s="53">
        <v>0</v>
      </c>
      <c r="C108" s="53">
        <v>7.5</v>
      </c>
      <c r="D108" s="53">
        <v>0</v>
      </c>
      <c r="E108" s="53">
        <v>7.5</v>
      </c>
      <c r="F108" s="53">
        <v>7</v>
      </c>
      <c r="G108" s="53">
        <v>386.6</v>
      </c>
      <c r="H108" s="53">
        <v>11</v>
      </c>
      <c r="I108" s="53">
        <v>56.4</v>
      </c>
      <c r="J108" s="53">
        <v>0</v>
      </c>
      <c r="K108" s="53">
        <v>16.5</v>
      </c>
      <c r="L108" s="53">
        <v>0</v>
      </c>
      <c r="M108" s="53">
        <v>0</v>
      </c>
      <c r="N108" s="53">
        <v>137.4</v>
      </c>
      <c r="O108" s="53">
        <v>629.9</v>
      </c>
      <c r="P108" s="53">
        <v>599</v>
      </c>
      <c r="Q108" s="53">
        <v>-30.9</v>
      </c>
      <c r="R108" s="53">
        <v>-5.16</v>
      </c>
    </row>
    <row r="109" spans="1:18" ht="16" thickBot="1" x14ac:dyDescent="0.4">
      <c r="A109" s="52" t="s">
        <v>234</v>
      </c>
      <c r="B109" s="53">
        <v>82.9</v>
      </c>
      <c r="C109" s="53">
        <v>7.5</v>
      </c>
      <c r="D109" s="53">
        <v>14.5</v>
      </c>
      <c r="E109" s="53">
        <v>22</v>
      </c>
      <c r="F109" s="53">
        <v>165.8</v>
      </c>
      <c r="G109" s="53">
        <v>3.5</v>
      </c>
      <c r="H109" s="53">
        <v>0</v>
      </c>
      <c r="I109" s="53">
        <v>0</v>
      </c>
      <c r="J109" s="53">
        <v>35</v>
      </c>
      <c r="K109" s="53">
        <v>90.9</v>
      </c>
      <c r="L109" s="53">
        <v>0</v>
      </c>
      <c r="M109" s="53">
        <v>0</v>
      </c>
      <c r="N109" s="53">
        <v>137.4</v>
      </c>
      <c r="O109" s="53">
        <v>559.5</v>
      </c>
      <c r="P109" s="53">
        <v>560</v>
      </c>
      <c r="Q109" s="53">
        <v>0.5</v>
      </c>
      <c r="R109" s="53">
        <v>0.09</v>
      </c>
    </row>
    <row r="110" spans="1:18" ht="16" thickBot="1" x14ac:dyDescent="0.4">
      <c r="A110" s="52" t="s">
        <v>235</v>
      </c>
      <c r="B110" s="53">
        <v>0</v>
      </c>
      <c r="C110" s="53">
        <v>7.5</v>
      </c>
      <c r="D110" s="53">
        <v>0</v>
      </c>
      <c r="E110" s="53">
        <v>7.5</v>
      </c>
      <c r="F110" s="53">
        <v>0</v>
      </c>
      <c r="G110" s="53">
        <v>374.1</v>
      </c>
      <c r="H110" s="53">
        <v>0</v>
      </c>
      <c r="I110" s="53">
        <v>56.4</v>
      </c>
      <c r="J110" s="53">
        <v>0</v>
      </c>
      <c r="K110" s="53">
        <v>16.5</v>
      </c>
      <c r="L110" s="53">
        <v>0</v>
      </c>
      <c r="M110" s="53">
        <v>0</v>
      </c>
      <c r="N110" s="53">
        <v>0</v>
      </c>
      <c r="O110" s="53">
        <v>462.1</v>
      </c>
      <c r="P110" s="53">
        <v>463</v>
      </c>
      <c r="Q110" s="53">
        <v>0.9</v>
      </c>
      <c r="R110" s="53">
        <v>0.19</v>
      </c>
    </row>
    <row r="111" spans="1:18" ht="16" thickBot="1" x14ac:dyDescent="0.4">
      <c r="A111" s="52" t="s">
        <v>236</v>
      </c>
      <c r="B111" s="53">
        <v>82.9</v>
      </c>
      <c r="C111" s="53">
        <v>7.5</v>
      </c>
      <c r="D111" s="53">
        <v>0</v>
      </c>
      <c r="E111" s="53">
        <v>7.5</v>
      </c>
      <c r="F111" s="53">
        <v>0</v>
      </c>
      <c r="G111" s="53">
        <v>343.7</v>
      </c>
      <c r="H111" s="53">
        <v>0</v>
      </c>
      <c r="I111" s="53">
        <v>56.4</v>
      </c>
      <c r="J111" s="53">
        <v>0</v>
      </c>
      <c r="K111" s="53">
        <v>16.5</v>
      </c>
      <c r="L111" s="53">
        <v>0</v>
      </c>
      <c r="M111" s="53">
        <v>0</v>
      </c>
      <c r="N111" s="53">
        <v>0</v>
      </c>
      <c r="O111" s="53">
        <v>514.5</v>
      </c>
      <c r="P111" s="53">
        <v>515</v>
      </c>
      <c r="Q111" s="53">
        <v>0.5</v>
      </c>
      <c r="R111" s="53">
        <v>0.1</v>
      </c>
    </row>
    <row r="112" spans="1:18" ht="16" thickBot="1" x14ac:dyDescent="0.4">
      <c r="A112" s="52" t="s">
        <v>237</v>
      </c>
      <c r="B112" s="53">
        <v>82.9</v>
      </c>
      <c r="C112" s="53">
        <v>7.5</v>
      </c>
      <c r="D112" s="53">
        <v>0</v>
      </c>
      <c r="E112" s="53">
        <v>7.5</v>
      </c>
      <c r="F112" s="53">
        <v>37</v>
      </c>
      <c r="G112" s="53">
        <v>238.8</v>
      </c>
      <c r="H112" s="53">
        <v>0</v>
      </c>
      <c r="I112" s="53">
        <v>15</v>
      </c>
      <c r="J112" s="53">
        <v>0</v>
      </c>
      <c r="K112" s="53">
        <v>0</v>
      </c>
      <c r="L112" s="53">
        <v>0</v>
      </c>
      <c r="M112" s="53">
        <v>0</v>
      </c>
      <c r="N112" s="53">
        <v>133.9</v>
      </c>
      <c r="O112" s="53">
        <v>522.5</v>
      </c>
      <c r="P112" s="53">
        <v>523</v>
      </c>
      <c r="Q112" s="53">
        <v>0.5</v>
      </c>
      <c r="R112" s="53">
        <v>0.1</v>
      </c>
    </row>
    <row r="113" spans="1:18" ht="16" thickBot="1" x14ac:dyDescent="0.4">
      <c r="A113" s="52" t="s">
        <v>238</v>
      </c>
      <c r="B113" s="53">
        <v>0</v>
      </c>
      <c r="C113" s="53">
        <v>0</v>
      </c>
      <c r="D113" s="53">
        <v>151.4</v>
      </c>
      <c r="E113" s="53">
        <v>22</v>
      </c>
      <c r="F113" s="53">
        <v>204.8</v>
      </c>
      <c r="G113" s="53">
        <v>0</v>
      </c>
      <c r="H113" s="53">
        <v>0</v>
      </c>
      <c r="I113" s="53">
        <v>0</v>
      </c>
      <c r="J113" s="53">
        <v>0</v>
      </c>
      <c r="K113" s="53">
        <v>0</v>
      </c>
      <c r="L113" s="53">
        <v>0</v>
      </c>
      <c r="M113" s="53">
        <v>0</v>
      </c>
      <c r="N113" s="53">
        <v>137.4</v>
      </c>
      <c r="O113" s="53">
        <v>515.5</v>
      </c>
      <c r="P113" s="53">
        <v>516</v>
      </c>
      <c r="Q113" s="53">
        <v>0.5</v>
      </c>
      <c r="R113" s="53">
        <v>0.1</v>
      </c>
    </row>
    <row r="114" spans="1:18" ht="16" thickBot="1" x14ac:dyDescent="0.4">
      <c r="A114" s="52" t="s">
        <v>239</v>
      </c>
      <c r="B114" s="53">
        <v>82.9</v>
      </c>
      <c r="C114" s="53">
        <v>7.5</v>
      </c>
      <c r="D114" s="53">
        <v>0</v>
      </c>
      <c r="E114" s="53">
        <v>7.5</v>
      </c>
      <c r="F114" s="53">
        <v>0</v>
      </c>
      <c r="G114" s="53">
        <v>238.8</v>
      </c>
      <c r="H114" s="53">
        <v>0</v>
      </c>
      <c r="I114" s="53">
        <v>56.4</v>
      </c>
      <c r="J114" s="53">
        <v>0</v>
      </c>
      <c r="K114" s="53">
        <v>16.5</v>
      </c>
      <c r="L114" s="53">
        <v>0</v>
      </c>
      <c r="M114" s="53">
        <v>0</v>
      </c>
      <c r="N114" s="53">
        <v>0</v>
      </c>
      <c r="O114" s="53">
        <v>409.6</v>
      </c>
      <c r="P114" s="53">
        <v>410</v>
      </c>
      <c r="Q114" s="53">
        <v>0.4</v>
      </c>
      <c r="R114" s="53">
        <v>0.1</v>
      </c>
    </row>
    <row r="115" spans="1:18" ht="16" thickBot="1" x14ac:dyDescent="0.4">
      <c r="A115" s="52" t="s">
        <v>240</v>
      </c>
      <c r="B115" s="53">
        <v>0</v>
      </c>
      <c r="C115" s="53">
        <v>7.5</v>
      </c>
      <c r="D115" s="53">
        <v>89.4</v>
      </c>
      <c r="E115" s="53">
        <v>22</v>
      </c>
      <c r="F115" s="53">
        <v>196.8</v>
      </c>
      <c r="G115" s="53">
        <v>3.5</v>
      </c>
      <c r="H115" s="53">
        <v>0</v>
      </c>
      <c r="I115" s="53">
        <v>0</v>
      </c>
      <c r="J115" s="53">
        <v>0</v>
      </c>
      <c r="K115" s="53">
        <v>86.9</v>
      </c>
      <c r="L115" s="53">
        <v>0</v>
      </c>
      <c r="M115" s="53">
        <v>0</v>
      </c>
      <c r="N115" s="53">
        <v>137.4</v>
      </c>
      <c r="O115" s="53">
        <v>543.5</v>
      </c>
      <c r="P115" s="53">
        <v>540</v>
      </c>
      <c r="Q115" s="53">
        <v>-3.5</v>
      </c>
      <c r="R115" s="53">
        <v>-0.65</v>
      </c>
    </row>
    <row r="116" spans="1:18" ht="16" thickBot="1" x14ac:dyDescent="0.4">
      <c r="A116" s="52" t="s">
        <v>241</v>
      </c>
      <c r="B116" s="53">
        <v>82.9</v>
      </c>
      <c r="C116" s="53">
        <v>7.5</v>
      </c>
      <c r="D116" s="53">
        <v>0</v>
      </c>
      <c r="E116" s="53">
        <v>7.5</v>
      </c>
      <c r="F116" s="53">
        <v>7</v>
      </c>
      <c r="G116" s="53">
        <v>134.4</v>
      </c>
      <c r="H116" s="53">
        <v>0</v>
      </c>
      <c r="I116" s="53">
        <v>15</v>
      </c>
      <c r="J116" s="53">
        <v>0</v>
      </c>
      <c r="K116" s="53">
        <v>86.9</v>
      </c>
      <c r="L116" s="53">
        <v>0</v>
      </c>
      <c r="M116" s="53">
        <v>0</v>
      </c>
      <c r="N116" s="53">
        <v>137.4</v>
      </c>
      <c r="O116" s="53">
        <v>478.5</v>
      </c>
      <c r="P116" s="53">
        <v>479</v>
      </c>
      <c r="Q116" s="53">
        <v>0.5</v>
      </c>
      <c r="R116" s="53">
        <v>0.1</v>
      </c>
    </row>
    <row r="117" spans="1:18" ht="16" thickBot="1" x14ac:dyDescent="0.4">
      <c r="A117" s="52" t="s">
        <v>242</v>
      </c>
      <c r="B117" s="53">
        <v>0</v>
      </c>
      <c r="C117" s="53">
        <v>0</v>
      </c>
      <c r="D117" s="53">
        <v>0</v>
      </c>
      <c r="E117" s="53">
        <v>7.5</v>
      </c>
      <c r="F117" s="53">
        <v>7</v>
      </c>
      <c r="G117" s="53">
        <v>238.8</v>
      </c>
      <c r="H117" s="53">
        <v>0</v>
      </c>
      <c r="I117" s="53">
        <v>15</v>
      </c>
      <c r="J117" s="53">
        <v>0</v>
      </c>
      <c r="K117" s="53">
        <v>16.5</v>
      </c>
      <c r="L117" s="53">
        <v>0</v>
      </c>
      <c r="M117" s="53">
        <v>0</v>
      </c>
      <c r="N117" s="53">
        <v>133.9</v>
      </c>
      <c r="O117" s="53">
        <v>418.6</v>
      </c>
      <c r="P117" s="53">
        <v>452</v>
      </c>
      <c r="Q117" s="53">
        <v>33.4</v>
      </c>
      <c r="R117" s="53">
        <v>7.39</v>
      </c>
    </row>
    <row r="118" spans="1:18" ht="16" thickBot="1" x14ac:dyDescent="0.4">
      <c r="A118" s="52" t="s">
        <v>243</v>
      </c>
      <c r="B118" s="53">
        <v>0</v>
      </c>
      <c r="C118" s="53">
        <v>7.5</v>
      </c>
      <c r="D118" s="53">
        <v>0</v>
      </c>
      <c r="E118" s="53">
        <v>7.5</v>
      </c>
      <c r="F118" s="53">
        <v>81.900000000000006</v>
      </c>
      <c r="G118" s="53">
        <v>238.8</v>
      </c>
      <c r="H118" s="53">
        <v>0</v>
      </c>
      <c r="I118" s="53">
        <v>15</v>
      </c>
      <c r="J118" s="53">
        <v>0</v>
      </c>
      <c r="K118" s="53">
        <v>16.5</v>
      </c>
      <c r="L118" s="53">
        <v>0</v>
      </c>
      <c r="M118" s="53">
        <v>0</v>
      </c>
      <c r="N118" s="53">
        <v>137.4</v>
      </c>
      <c r="O118" s="53">
        <v>504.5</v>
      </c>
      <c r="P118" s="53">
        <v>505</v>
      </c>
      <c r="Q118" s="53">
        <v>0.5</v>
      </c>
      <c r="R118" s="53">
        <v>0.1</v>
      </c>
    </row>
    <row r="119" spans="1:18" ht="16" thickBot="1" x14ac:dyDescent="0.4">
      <c r="A119" s="52" t="s">
        <v>244</v>
      </c>
      <c r="B119" s="53">
        <v>82.9</v>
      </c>
      <c r="C119" s="53">
        <v>7.5</v>
      </c>
      <c r="D119" s="53">
        <v>29</v>
      </c>
      <c r="E119" s="53">
        <v>22</v>
      </c>
      <c r="F119" s="53">
        <v>165.8</v>
      </c>
      <c r="G119" s="53">
        <v>3.5</v>
      </c>
      <c r="H119" s="53">
        <v>0</v>
      </c>
      <c r="I119" s="53">
        <v>0</v>
      </c>
      <c r="J119" s="53">
        <v>1.5</v>
      </c>
      <c r="K119" s="53">
        <v>90.9</v>
      </c>
      <c r="L119" s="53">
        <v>0</v>
      </c>
      <c r="M119" s="53">
        <v>0</v>
      </c>
      <c r="N119" s="53">
        <v>137.4</v>
      </c>
      <c r="O119" s="53">
        <v>540.5</v>
      </c>
      <c r="P119" s="53">
        <v>541</v>
      </c>
      <c r="Q119" s="53">
        <v>0.5</v>
      </c>
      <c r="R119" s="53">
        <v>0.09</v>
      </c>
    </row>
    <row r="120" spans="1:18" ht="16" thickBot="1" x14ac:dyDescent="0.4">
      <c r="A120" s="52" t="s">
        <v>245</v>
      </c>
      <c r="B120" s="53">
        <v>68.900000000000006</v>
      </c>
      <c r="C120" s="53">
        <v>7.5</v>
      </c>
      <c r="D120" s="53">
        <v>0</v>
      </c>
      <c r="E120" s="53">
        <v>7.5</v>
      </c>
      <c r="F120" s="53">
        <v>0</v>
      </c>
      <c r="G120" s="53">
        <v>386.6</v>
      </c>
      <c r="H120" s="53">
        <v>11</v>
      </c>
      <c r="I120" s="53">
        <v>56.4</v>
      </c>
      <c r="J120" s="53">
        <v>0</v>
      </c>
      <c r="K120" s="53">
        <v>86.9</v>
      </c>
      <c r="L120" s="53">
        <v>0</v>
      </c>
      <c r="M120" s="53">
        <v>0</v>
      </c>
      <c r="N120" s="53">
        <v>134.4</v>
      </c>
      <c r="O120" s="53">
        <v>759.3</v>
      </c>
      <c r="P120" s="53">
        <v>760</v>
      </c>
      <c r="Q120" s="53">
        <v>0.7</v>
      </c>
      <c r="R120" s="53">
        <v>0.09</v>
      </c>
    </row>
    <row r="121" spans="1:18" ht="16" thickBot="1" x14ac:dyDescent="0.4">
      <c r="A121" s="52" t="s">
        <v>246</v>
      </c>
      <c r="B121" s="53">
        <v>0</v>
      </c>
      <c r="C121" s="53">
        <v>7.5</v>
      </c>
      <c r="D121" s="53">
        <v>0</v>
      </c>
      <c r="E121" s="53">
        <v>7.5</v>
      </c>
      <c r="F121" s="53">
        <v>0</v>
      </c>
      <c r="G121" s="53">
        <v>374.1</v>
      </c>
      <c r="H121" s="53">
        <v>0</v>
      </c>
      <c r="I121" s="53">
        <v>56.4</v>
      </c>
      <c r="J121" s="53">
        <v>0</v>
      </c>
      <c r="K121" s="53">
        <v>90.9</v>
      </c>
      <c r="L121" s="53">
        <v>0</v>
      </c>
      <c r="M121" s="53">
        <v>0</v>
      </c>
      <c r="N121" s="53">
        <v>134.4</v>
      </c>
      <c r="O121" s="53">
        <v>670.9</v>
      </c>
      <c r="P121" s="53">
        <v>622</v>
      </c>
      <c r="Q121" s="53">
        <v>-48.9</v>
      </c>
      <c r="R121" s="53">
        <v>-7.86</v>
      </c>
    </row>
    <row r="122" spans="1:18" ht="16" thickBot="1" x14ac:dyDescent="0.4"/>
    <row r="123" spans="1:18" ht="16" thickBot="1" x14ac:dyDescent="0.4">
      <c r="A123" s="54" t="s">
        <v>316</v>
      </c>
      <c r="B123" s="55">
        <v>1185.9000000000001</v>
      </c>
    </row>
    <row r="124" spans="1:18" ht="16" thickBot="1" x14ac:dyDescent="0.4">
      <c r="A124" s="54" t="s">
        <v>317</v>
      </c>
      <c r="B124" s="55">
        <v>0</v>
      </c>
    </row>
    <row r="125" spans="1:18" ht="16" thickBot="1" x14ac:dyDescent="0.4">
      <c r="A125" s="54" t="s">
        <v>318</v>
      </c>
      <c r="B125" s="55">
        <v>14789.1</v>
      </c>
    </row>
    <row r="126" spans="1:18" ht="16" thickBot="1" x14ac:dyDescent="0.4">
      <c r="A126" s="54" t="s">
        <v>319</v>
      </c>
      <c r="B126" s="55">
        <v>14789</v>
      </c>
    </row>
    <row r="127" spans="1:18" ht="16" thickBot="1" x14ac:dyDescent="0.4">
      <c r="A127" s="54" t="s">
        <v>320</v>
      </c>
      <c r="B127" s="55">
        <v>0.1</v>
      </c>
    </row>
    <row r="128" spans="1:18" ht="16" thickBot="1" x14ac:dyDescent="0.4">
      <c r="A128" s="54" t="s">
        <v>321</v>
      </c>
      <c r="B128" s="55"/>
    </row>
    <row r="129" spans="1:2" ht="16" thickBot="1" x14ac:dyDescent="0.4">
      <c r="A129" s="54" t="s">
        <v>322</v>
      </c>
      <c r="B129" s="55"/>
    </row>
    <row r="130" spans="1:2" ht="16" thickBot="1" x14ac:dyDescent="0.4">
      <c r="A130" s="54" t="s">
        <v>323</v>
      </c>
      <c r="B130" s="55">
        <v>0</v>
      </c>
    </row>
    <row r="132" spans="1:2" x14ac:dyDescent="0.35">
      <c r="A132" s="57" t="s">
        <v>324</v>
      </c>
    </row>
    <row r="134" spans="1:2" x14ac:dyDescent="0.35">
      <c r="A134" s="56" t="s">
        <v>325</v>
      </c>
    </row>
    <row r="135" spans="1:2" x14ac:dyDescent="0.35">
      <c r="A135" s="56" t="s">
        <v>326</v>
      </c>
    </row>
  </sheetData>
  <hyperlinks>
    <hyperlink ref="A132" r:id="rId1" display="https://miau.my-x.hu/myx-free/coco/test/421412020190619105133.html" xr:uid="{A7B312F9-BCCF-47EE-8670-AD2EA5827C24}"/>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GGEI Results</vt:lpstr>
      <vt:lpstr>background1</vt:lpstr>
      <vt:lpstr>background2</vt:lpstr>
      <vt:lpstr>OAM raw</vt:lpstr>
      <vt:lpstr>OAM ranked</vt:lpstr>
      <vt:lpstr>model</vt:lpstr>
    </vt:vector>
  </TitlesOfParts>
  <Company>Dual Citizen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TAMANINI</dc:creator>
  <cp:lastModifiedBy>Lttd</cp:lastModifiedBy>
  <dcterms:created xsi:type="dcterms:W3CDTF">2018-09-07T17:13:26Z</dcterms:created>
  <dcterms:modified xsi:type="dcterms:W3CDTF">2019-06-19T09:39:15Z</dcterms:modified>
</cp:coreProperties>
</file>