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llgato\Downloads\"/>
    </mc:Choice>
  </mc:AlternateContent>
  <bookViews>
    <workbookView xWindow="0" yWindow="0" windowWidth="25200" windowHeight="11880" tabRatio="692" activeTab="3"/>
  </bookViews>
  <sheets>
    <sheet name="nyers adatok" sheetId="1" r:id="rId1"/>
    <sheet name="nyers adatok (2)" sheetId="2" r:id="rId2"/>
    <sheet name="okokozat" sheetId="18" r:id="rId3"/>
    <sheet name="OAMxy" sheetId="19" r:id="rId4"/>
    <sheet name="model5" sheetId="20" r:id="rId5"/>
    <sheet name="oam1_1" sheetId="3" r:id="rId6"/>
    <sheet name="ell1" sheetId="7" r:id="rId7"/>
    <sheet name="riport1" sheetId="9" r:id="rId8"/>
    <sheet name="riport3" sheetId="15" r:id="rId9"/>
    <sheet name="oam1_1 (2)" sheetId="4" r:id="rId10"/>
    <sheet name="model3" sheetId="14" r:id="rId11"/>
    <sheet name="model1" sheetId="8" r:id="rId12"/>
    <sheet name="oam2" sheetId="10" r:id="rId13"/>
    <sheet name="riport2" sheetId="13" r:id="rId14"/>
    <sheet name="riport4" sheetId="17" r:id="rId15"/>
    <sheet name="oam2 (2)" sheetId="11" r:id="rId16"/>
    <sheet name="model4" sheetId="16" r:id="rId17"/>
    <sheet name="model2" sheetId="12" r:id="rId18"/>
  </sheets>
  <definedNames>
    <definedName name="_xlnm._FilterDatabase" localSheetId="1" hidden="1">'nyers adatok (2)'!$A$14:$Q$184</definedName>
  </definedNames>
  <calcPr calcId="162913"/>
  <pivotCaches>
    <pivotCache cacheId="13" r:id="rId19"/>
    <pivotCache cacheId="18" r:id="rId20"/>
    <pivotCache cacheId="23" r:id="rId21"/>
    <pivotCache cacheId="28" r:id="rId22"/>
    <pivotCache cacheId="33" r:id="rId2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19" l="1"/>
  <c r="T22" i="19"/>
  <c r="T23" i="19"/>
  <c r="T24" i="19"/>
  <c r="T25" i="19"/>
  <c r="T26" i="19"/>
  <c r="T27" i="19"/>
  <c r="T28" i="19"/>
  <c r="T29" i="19"/>
  <c r="T30" i="19"/>
  <c r="T31" i="19"/>
  <c r="T32" i="19"/>
  <c r="T33" i="19"/>
  <c r="T34" i="19"/>
  <c r="T20" i="19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20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AZ4" i="11"/>
  <c r="BA4" i="11"/>
  <c r="BB4" i="11"/>
  <c r="AZ5" i="11"/>
  <c r="BA5" i="11"/>
  <c r="BB5" i="11"/>
  <c r="AZ6" i="11"/>
  <c r="BA6" i="11"/>
  <c r="BB6" i="11"/>
  <c r="AZ7" i="11"/>
  <c r="BA7" i="11"/>
  <c r="BB7" i="11"/>
  <c r="AZ8" i="11"/>
  <c r="BA8" i="11"/>
  <c r="BB8" i="11"/>
  <c r="AZ9" i="11"/>
  <c r="BA9" i="11"/>
  <c r="BB9" i="11"/>
  <c r="AZ10" i="11"/>
  <c r="BA10" i="11"/>
  <c r="BB10" i="11"/>
  <c r="AZ11" i="11"/>
  <c r="BA11" i="11"/>
  <c r="BB11" i="11"/>
  <c r="AZ12" i="11"/>
  <c r="BA12" i="11"/>
  <c r="BB12" i="11"/>
  <c r="AZ13" i="11"/>
  <c r="BA13" i="11"/>
  <c r="BB13" i="11"/>
  <c r="AZ14" i="11"/>
  <c r="BA14" i="11"/>
  <c r="BB14" i="11"/>
  <c r="AZ15" i="11"/>
  <c r="BA15" i="11"/>
  <c r="BB15" i="11"/>
  <c r="AZ16" i="11"/>
  <c r="BA16" i="11"/>
  <c r="BB16" i="11"/>
  <c r="AZ17" i="11"/>
  <c r="BA17" i="11"/>
  <c r="BB17" i="11"/>
  <c r="AZ18" i="11"/>
  <c r="BA18" i="11"/>
  <c r="BB18" i="11"/>
  <c r="AZ19" i="11"/>
  <c r="BA19" i="11"/>
  <c r="BB19" i="11"/>
  <c r="AZ20" i="11"/>
  <c r="BA20" i="11"/>
  <c r="BB20" i="11"/>
  <c r="AZ21" i="11"/>
  <c r="BA21" i="11"/>
  <c r="BB21" i="11"/>
  <c r="AZ22" i="11"/>
  <c r="BA22" i="11"/>
  <c r="BB22" i="11"/>
  <c r="AZ23" i="11"/>
  <c r="BA23" i="11"/>
  <c r="BB23" i="11"/>
  <c r="AZ24" i="11"/>
  <c r="BA24" i="11"/>
  <c r="BB24" i="11"/>
  <c r="AZ25" i="11"/>
  <c r="BA25" i="11"/>
  <c r="BB25" i="11"/>
  <c r="AZ26" i="11"/>
  <c r="BA26" i="11"/>
  <c r="BB26" i="11"/>
  <c r="AZ27" i="11"/>
  <c r="BA27" i="11"/>
  <c r="BB27" i="11"/>
  <c r="AZ28" i="11"/>
  <c r="BA28" i="11"/>
  <c r="BB28" i="11"/>
  <c r="AZ29" i="11"/>
  <c r="BA29" i="11"/>
  <c r="BB29" i="11"/>
  <c r="AZ30" i="11"/>
  <c r="BA30" i="11"/>
  <c r="BB30" i="11"/>
  <c r="AZ31" i="11"/>
  <c r="BA31" i="11"/>
  <c r="BB31" i="11"/>
  <c r="AZ32" i="11"/>
  <c r="BA32" i="11"/>
  <c r="BB32" i="11"/>
  <c r="AZ33" i="11"/>
  <c r="BA33" i="11"/>
  <c r="BB33" i="11"/>
  <c r="AZ34" i="11"/>
  <c r="BA34" i="11"/>
  <c r="BB34" i="11"/>
  <c r="AZ35" i="11"/>
  <c r="BA35" i="11"/>
  <c r="BB35" i="11"/>
  <c r="AZ36" i="11"/>
  <c r="BA36" i="11"/>
  <c r="BB36" i="11"/>
  <c r="AZ37" i="11"/>
  <c r="BA37" i="11"/>
  <c r="BB37" i="11"/>
  <c r="AZ38" i="11"/>
  <c r="BA38" i="11"/>
  <c r="BB38" i="11"/>
  <c r="AZ39" i="11"/>
  <c r="BA39" i="11"/>
  <c r="BB39" i="11"/>
  <c r="AZ40" i="11"/>
  <c r="BA40" i="11"/>
  <c r="BB40" i="11"/>
  <c r="AZ41" i="11"/>
  <c r="BA41" i="11"/>
  <c r="BB41" i="11"/>
  <c r="AZ42" i="11"/>
  <c r="BA42" i="11"/>
  <c r="BB42" i="11"/>
  <c r="AZ43" i="11"/>
  <c r="BA43" i="11"/>
  <c r="BB43" i="11"/>
  <c r="AZ44" i="11"/>
  <c r="BA44" i="11"/>
  <c r="BB44" i="11"/>
  <c r="AZ45" i="11"/>
  <c r="BA45" i="11"/>
  <c r="BB45" i="11"/>
  <c r="AZ46" i="11"/>
  <c r="BA46" i="11"/>
  <c r="BB46" i="11"/>
  <c r="AZ47" i="11"/>
  <c r="BA47" i="11"/>
  <c r="BB47" i="11"/>
  <c r="AZ48" i="11"/>
  <c r="BA48" i="11"/>
  <c r="BB48" i="11"/>
  <c r="AZ49" i="11"/>
  <c r="BA49" i="11"/>
  <c r="BB49" i="11"/>
  <c r="AZ50" i="11"/>
  <c r="BA50" i="11"/>
  <c r="BB50" i="11"/>
  <c r="AZ51" i="11"/>
  <c r="BA51" i="11"/>
  <c r="BB51" i="11"/>
  <c r="BB3" i="11"/>
  <c r="BA3" i="11"/>
  <c r="AZ3" i="11"/>
  <c r="AY4" i="11"/>
  <c r="AY5" i="11"/>
  <c r="AY6" i="11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3" i="11"/>
  <c r="AX5" i="11"/>
  <c r="AX6" i="11"/>
  <c r="AX7" i="1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4" i="11"/>
  <c r="AX3" i="11"/>
  <c r="AV51" i="11"/>
  <c r="AW51" i="11"/>
  <c r="AU51" i="11"/>
  <c r="AW50" i="11"/>
  <c r="AV50" i="11"/>
  <c r="AU50" i="11"/>
  <c r="AW49" i="11"/>
  <c r="AV49" i="11"/>
  <c r="AU49" i="11"/>
  <c r="AW48" i="11"/>
  <c r="AV48" i="11"/>
  <c r="AU48" i="11"/>
  <c r="AW47" i="11"/>
  <c r="AV47" i="11"/>
  <c r="AU47" i="11"/>
  <c r="AW46" i="11"/>
  <c r="AV46" i="11"/>
  <c r="AU46" i="11"/>
  <c r="AW45" i="11"/>
  <c r="AV45" i="11"/>
  <c r="AU45" i="11"/>
  <c r="AW44" i="11"/>
  <c r="AV44" i="11"/>
  <c r="AU44" i="11"/>
  <c r="AW43" i="11"/>
  <c r="AV43" i="11"/>
  <c r="AU43" i="11"/>
  <c r="AW42" i="11"/>
  <c r="AV42" i="11"/>
  <c r="AU42" i="11"/>
  <c r="AW41" i="11"/>
  <c r="AV41" i="11"/>
  <c r="AU41" i="11"/>
  <c r="AW40" i="11"/>
  <c r="AV40" i="11"/>
  <c r="AU40" i="11"/>
  <c r="AW39" i="11"/>
  <c r="AV39" i="11"/>
  <c r="AU39" i="11"/>
  <c r="AW38" i="11"/>
  <c r="AV38" i="11"/>
  <c r="AU38" i="11"/>
  <c r="AW37" i="11"/>
  <c r="AV37" i="11"/>
  <c r="AU37" i="11"/>
  <c r="AW36" i="11"/>
  <c r="AV36" i="11"/>
  <c r="AU36" i="11"/>
  <c r="AW35" i="11"/>
  <c r="AV35" i="11"/>
  <c r="AU35" i="11"/>
  <c r="AW34" i="11"/>
  <c r="AV34" i="11"/>
  <c r="AU34" i="11"/>
  <c r="AW33" i="11"/>
  <c r="AV33" i="11"/>
  <c r="AU33" i="11"/>
  <c r="AW32" i="11"/>
  <c r="AV32" i="11"/>
  <c r="AU32" i="11"/>
  <c r="AW31" i="11"/>
  <c r="AV31" i="11"/>
  <c r="AU31" i="11"/>
  <c r="AW30" i="11"/>
  <c r="AV30" i="11"/>
  <c r="AU30" i="11"/>
  <c r="AW29" i="11"/>
  <c r="AV29" i="11"/>
  <c r="AU29" i="11"/>
  <c r="AW28" i="11"/>
  <c r="AV28" i="11"/>
  <c r="AU28" i="11"/>
  <c r="AW27" i="11"/>
  <c r="AV27" i="11"/>
  <c r="AU27" i="11"/>
  <c r="AW26" i="11"/>
  <c r="AV26" i="11"/>
  <c r="AU26" i="11"/>
  <c r="AW25" i="11"/>
  <c r="AV25" i="11"/>
  <c r="AU25" i="11"/>
  <c r="AW24" i="11"/>
  <c r="AV24" i="11"/>
  <c r="AU24" i="11"/>
  <c r="AW23" i="11"/>
  <c r="AV23" i="11"/>
  <c r="AU23" i="11"/>
  <c r="AW22" i="11"/>
  <c r="AV22" i="11"/>
  <c r="AU22" i="11"/>
  <c r="AW21" i="11"/>
  <c r="AV21" i="11"/>
  <c r="AU21" i="11"/>
  <c r="AW20" i="11"/>
  <c r="AV20" i="11"/>
  <c r="AU20" i="11"/>
  <c r="AW19" i="11"/>
  <c r="AV19" i="11"/>
  <c r="AU19" i="11"/>
  <c r="AW18" i="11"/>
  <c r="AV18" i="11"/>
  <c r="AU18" i="11"/>
  <c r="AW17" i="11"/>
  <c r="AV17" i="11"/>
  <c r="AU17" i="11"/>
  <c r="AW16" i="11"/>
  <c r="AV16" i="11"/>
  <c r="AU16" i="11"/>
  <c r="AW15" i="11"/>
  <c r="AV15" i="11"/>
  <c r="AU15" i="11"/>
  <c r="AW14" i="11"/>
  <c r="AV14" i="11"/>
  <c r="AU14" i="11"/>
  <c r="AW13" i="11"/>
  <c r="AV13" i="11"/>
  <c r="AU13" i="11"/>
  <c r="AW12" i="11"/>
  <c r="AV12" i="11"/>
  <c r="AU12" i="11"/>
  <c r="AW11" i="11"/>
  <c r="AV11" i="11"/>
  <c r="AU11" i="11"/>
  <c r="AW10" i="11"/>
  <c r="AV10" i="11"/>
  <c r="AU10" i="11"/>
  <c r="AW9" i="11"/>
  <c r="AV9" i="11"/>
  <c r="AU9" i="11"/>
  <c r="AW8" i="11"/>
  <c r="AV8" i="11"/>
  <c r="AU8" i="11"/>
  <c r="AW7" i="11"/>
  <c r="AV7" i="11"/>
  <c r="AU7" i="11"/>
  <c r="AW6" i="11"/>
  <c r="AV6" i="11"/>
  <c r="AU6" i="11"/>
  <c r="AW5" i="11"/>
  <c r="AV5" i="11"/>
  <c r="AU5" i="11"/>
  <c r="AW4" i="11"/>
  <c r="AV4" i="11"/>
  <c r="AU4" i="11"/>
  <c r="AW3" i="11"/>
  <c r="AV3" i="11"/>
  <c r="AU3" i="11"/>
  <c r="AS51" i="11"/>
  <c r="AR51" i="11"/>
  <c r="AQ51" i="11"/>
  <c r="AP51" i="11"/>
  <c r="AS50" i="11"/>
  <c r="AR50" i="11"/>
  <c r="AQ50" i="11"/>
  <c r="AP50" i="11"/>
  <c r="AS49" i="11"/>
  <c r="AR49" i="11"/>
  <c r="AQ49" i="11"/>
  <c r="AP49" i="11"/>
  <c r="AS48" i="11"/>
  <c r="AR48" i="11"/>
  <c r="AQ48" i="11"/>
  <c r="AP48" i="11"/>
  <c r="AS47" i="11"/>
  <c r="AR47" i="11"/>
  <c r="AQ47" i="11"/>
  <c r="AP47" i="11"/>
  <c r="AS46" i="11"/>
  <c r="AR46" i="11"/>
  <c r="AQ46" i="11"/>
  <c r="AP46" i="11"/>
  <c r="AS45" i="11"/>
  <c r="AR45" i="11"/>
  <c r="AQ45" i="11"/>
  <c r="AP45" i="11"/>
  <c r="AS44" i="11"/>
  <c r="AR44" i="11"/>
  <c r="AQ44" i="11"/>
  <c r="AP44" i="11"/>
  <c r="AS43" i="11"/>
  <c r="AR43" i="11"/>
  <c r="AQ43" i="11"/>
  <c r="AP43" i="11"/>
  <c r="AS42" i="11"/>
  <c r="AR42" i="11"/>
  <c r="AQ42" i="11"/>
  <c r="AP42" i="11"/>
  <c r="AS41" i="11"/>
  <c r="AR41" i="11"/>
  <c r="AQ41" i="11"/>
  <c r="AP41" i="11"/>
  <c r="AS40" i="11"/>
  <c r="AR40" i="11"/>
  <c r="AQ40" i="11"/>
  <c r="AP40" i="11"/>
  <c r="AS39" i="11"/>
  <c r="AR39" i="11"/>
  <c r="AQ39" i="11"/>
  <c r="AP39" i="11"/>
  <c r="AS38" i="11"/>
  <c r="AR38" i="11"/>
  <c r="AQ38" i="11"/>
  <c r="AP38" i="11"/>
  <c r="AS37" i="11"/>
  <c r="AR37" i="11"/>
  <c r="AQ37" i="11"/>
  <c r="AP37" i="11"/>
  <c r="AS36" i="11"/>
  <c r="AR36" i="11"/>
  <c r="AQ36" i="11"/>
  <c r="AP36" i="11"/>
  <c r="AS35" i="11"/>
  <c r="AR35" i="11"/>
  <c r="AQ35" i="11"/>
  <c r="AP35" i="11"/>
  <c r="AS34" i="11"/>
  <c r="AR34" i="11"/>
  <c r="AQ34" i="11"/>
  <c r="AP34" i="11"/>
  <c r="AS33" i="11"/>
  <c r="AR33" i="11"/>
  <c r="AQ33" i="11"/>
  <c r="AP33" i="11"/>
  <c r="AS32" i="11"/>
  <c r="AR32" i="11"/>
  <c r="AQ32" i="11"/>
  <c r="AP32" i="11"/>
  <c r="AS31" i="11"/>
  <c r="AR31" i="11"/>
  <c r="AQ31" i="11"/>
  <c r="AP31" i="11"/>
  <c r="AS30" i="11"/>
  <c r="AR30" i="11"/>
  <c r="AQ30" i="11"/>
  <c r="AP30" i="11"/>
  <c r="AS29" i="11"/>
  <c r="AR29" i="11"/>
  <c r="AQ29" i="11"/>
  <c r="AP29" i="11"/>
  <c r="AS28" i="11"/>
  <c r="AR28" i="11"/>
  <c r="AQ28" i="11"/>
  <c r="AP28" i="11"/>
  <c r="AS27" i="11"/>
  <c r="AR27" i="11"/>
  <c r="AQ27" i="11"/>
  <c r="AP27" i="11"/>
  <c r="AS26" i="11"/>
  <c r="AR26" i="11"/>
  <c r="AQ26" i="11"/>
  <c r="AP26" i="11"/>
  <c r="AS25" i="11"/>
  <c r="AR25" i="11"/>
  <c r="AQ25" i="11"/>
  <c r="AP25" i="11"/>
  <c r="AS24" i="11"/>
  <c r="AR24" i="11"/>
  <c r="AQ24" i="11"/>
  <c r="AP24" i="11"/>
  <c r="AS23" i="11"/>
  <c r="AR23" i="11"/>
  <c r="AQ23" i="11"/>
  <c r="AP23" i="11"/>
  <c r="AS22" i="11"/>
  <c r="AR22" i="11"/>
  <c r="AQ22" i="11"/>
  <c r="AP22" i="11"/>
  <c r="AS21" i="11"/>
  <c r="AR21" i="11"/>
  <c r="AQ21" i="11"/>
  <c r="AP21" i="11"/>
  <c r="AS20" i="11"/>
  <c r="AR20" i="11"/>
  <c r="AQ20" i="11"/>
  <c r="AP20" i="11"/>
  <c r="AS19" i="11"/>
  <c r="AR19" i="11"/>
  <c r="AQ19" i="11"/>
  <c r="AP19" i="11"/>
  <c r="AS18" i="11"/>
  <c r="AR18" i="11"/>
  <c r="AQ18" i="11"/>
  <c r="AP18" i="11"/>
  <c r="AS17" i="11"/>
  <c r="AR17" i="11"/>
  <c r="AQ17" i="11"/>
  <c r="AP17" i="11"/>
  <c r="AS16" i="11"/>
  <c r="AR16" i="11"/>
  <c r="AQ16" i="11"/>
  <c r="AP16" i="11"/>
  <c r="AS15" i="11"/>
  <c r="AR15" i="11"/>
  <c r="AQ15" i="11"/>
  <c r="AP15" i="11"/>
  <c r="AS14" i="11"/>
  <c r="AR14" i="11"/>
  <c r="AQ14" i="11"/>
  <c r="AP14" i="11"/>
  <c r="AS13" i="11"/>
  <c r="AR13" i="11"/>
  <c r="AQ13" i="11"/>
  <c r="AP13" i="11"/>
  <c r="AS12" i="11"/>
  <c r="AR12" i="11"/>
  <c r="AQ12" i="11"/>
  <c r="AP12" i="11"/>
  <c r="AS11" i="11"/>
  <c r="AR11" i="11"/>
  <c r="AQ11" i="11"/>
  <c r="AP11" i="11"/>
  <c r="AS10" i="11"/>
  <c r="AR10" i="11"/>
  <c r="AQ10" i="11"/>
  <c r="AP10" i="11"/>
  <c r="AS9" i="11"/>
  <c r="AR9" i="11"/>
  <c r="AQ9" i="11"/>
  <c r="AP9" i="11"/>
  <c r="AS8" i="11"/>
  <c r="AR8" i="11"/>
  <c r="AQ8" i="11"/>
  <c r="AP8" i="11"/>
  <c r="AS7" i="11"/>
  <c r="AR7" i="11"/>
  <c r="AQ7" i="11"/>
  <c r="AP7" i="11"/>
  <c r="AS6" i="11"/>
  <c r="AR6" i="11"/>
  <c r="AQ6" i="11"/>
  <c r="AP6" i="11"/>
  <c r="AS5" i="11"/>
  <c r="AR5" i="11"/>
  <c r="AQ5" i="11"/>
  <c r="AP5" i="11"/>
  <c r="AS4" i="11"/>
  <c r="AR4" i="11"/>
  <c r="AQ4" i="11"/>
  <c r="AP4" i="11"/>
  <c r="AS3" i="11"/>
  <c r="AZ3" i="4"/>
  <c r="BA3" i="4"/>
  <c r="BB3" i="4"/>
  <c r="AZ4" i="4"/>
  <c r="BA4" i="4"/>
  <c r="BB4" i="4"/>
  <c r="AZ5" i="4"/>
  <c r="BA5" i="4"/>
  <c r="BB5" i="4"/>
  <c r="AZ6" i="4"/>
  <c r="BA6" i="4"/>
  <c r="BB6" i="4"/>
  <c r="AZ7" i="4"/>
  <c r="BA7" i="4"/>
  <c r="BB7" i="4"/>
  <c r="AZ8" i="4"/>
  <c r="BA8" i="4"/>
  <c r="BB8" i="4"/>
  <c r="AZ9" i="4"/>
  <c r="BA9" i="4"/>
  <c r="BB9" i="4"/>
  <c r="AZ10" i="4"/>
  <c r="BA10" i="4"/>
  <c r="BB10" i="4"/>
  <c r="AZ11" i="4"/>
  <c r="BA11" i="4"/>
  <c r="BB11" i="4"/>
  <c r="AZ12" i="4"/>
  <c r="BA12" i="4"/>
  <c r="BB12" i="4"/>
  <c r="AZ13" i="4"/>
  <c r="BA13" i="4"/>
  <c r="BB13" i="4"/>
  <c r="AZ14" i="4"/>
  <c r="BA14" i="4"/>
  <c r="BB14" i="4"/>
  <c r="AZ15" i="4"/>
  <c r="BA15" i="4"/>
  <c r="BB15" i="4"/>
  <c r="AZ16" i="4"/>
  <c r="BA16" i="4"/>
  <c r="BB16" i="4"/>
  <c r="AZ17" i="4"/>
  <c r="BA17" i="4"/>
  <c r="BB17" i="4"/>
  <c r="AZ18" i="4"/>
  <c r="BA18" i="4"/>
  <c r="BB18" i="4"/>
  <c r="AZ19" i="4"/>
  <c r="BA19" i="4"/>
  <c r="BB19" i="4"/>
  <c r="AZ20" i="4"/>
  <c r="BA20" i="4"/>
  <c r="BB20" i="4"/>
  <c r="AZ21" i="4"/>
  <c r="BA21" i="4"/>
  <c r="BB21" i="4"/>
  <c r="AZ22" i="4"/>
  <c r="BA22" i="4"/>
  <c r="BB22" i="4"/>
  <c r="AZ23" i="4"/>
  <c r="BA23" i="4"/>
  <c r="BB23" i="4"/>
  <c r="AZ24" i="4"/>
  <c r="BA24" i="4"/>
  <c r="BB24" i="4"/>
  <c r="AZ25" i="4"/>
  <c r="BA25" i="4"/>
  <c r="BB25" i="4"/>
  <c r="AZ26" i="4"/>
  <c r="BA26" i="4"/>
  <c r="BB26" i="4"/>
  <c r="AZ27" i="4"/>
  <c r="BA27" i="4"/>
  <c r="BB27" i="4"/>
  <c r="AZ28" i="4"/>
  <c r="BA28" i="4"/>
  <c r="BB28" i="4"/>
  <c r="AZ29" i="4"/>
  <c r="BA29" i="4"/>
  <c r="BB29" i="4"/>
  <c r="AZ30" i="4"/>
  <c r="BA30" i="4"/>
  <c r="BB30" i="4"/>
  <c r="AZ31" i="4"/>
  <c r="BA31" i="4"/>
  <c r="BB31" i="4"/>
  <c r="AZ32" i="4"/>
  <c r="BA32" i="4"/>
  <c r="BB32" i="4"/>
  <c r="AZ33" i="4"/>
  <c r="BA33" i="4"/>
  <c r="BB33" i="4"/>
  <c r="AZ34" i="4"/>
  <c r="BA34" i="4"/>
  <c r="BB34" i="4"/>
  <c r="AZ35" i="4"/>
  <c r="BA35" i="4"/>
  <c r="BB35" i="4"/>
  <c r="AZ36" i="4"/>
  <c r="BA36" i="4"/>
  <c r="BB36" i="4"/>
  <c r="AZ37" i="4"/>
  <c r="BA37" i="4"/>
  <c r="BB37" i="4"/>
  <c r="AZ38" i="4"/>
  <c r="BA38" i="4"/>
  <c r="BB38" i="4"/>
  <c r="AZ39" i="4"/>
  <c r="BA39" i="4"/>
  <c r="BB39" i="4"/>
  <c r="AZ40" i="4"/>
  <c r="BA40" i="4"/>
  <c r="BB40" i="4"/>
  <c r="AZ41" i="4"/>
  <c r="BA41" i="4"/>
  <c r="BB41" i="4"/>
  <c r="AZ42" i="4"/>
  <c r="BA42" i="4"/>
  <c r="BB42" i="4"/>
  <c r="AZ43" i="4"/>
  <c r="BA43" i="4"/>
  <c r="BB43" i="4"/>
  <c r="BB2" i="4"/>
  <c r="BA2" i="4"/>
  <c r="AZ2" i="4"/>
  <c r="AY3" i="4"/>
  <c r="AY4" i="4"/>
  <c r="AY5" i="4"/>
  <c r="AY6" i="4"/>
  <c r="AY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2" i="4"/>
  <c r="AX3" i="4"/>
  <c r="AX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2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W14" i="4"/>
  <c r="AV14" i="4"/>
  <c r="AU14" i="4"/>
  <c r="AW13" i="4"/>
  <c r="AV13" i="4"/>
  <c r="AU13" i="4"/>
  <c r="AW12" i="4"/>
  <c r="AV12" i="4"/>
  <c r="AU12" i="4"/>
  <c r="AW11" i="4"/>
  <c r="AV11" i="4"/>
  <c r="AU11" i="4"/>
  <c r="AW10" i="4"/>
  <c r="AV10" i="4"/>
  <c r="AU10" i="4"/>
  <c r="AW9" i="4"/>
  <c r="AV9" i="4"/>
  <c r="AU9" i="4"/>
  <c r="AW8" i="4"/>
  <c r="AV8" i="4"/>
  <c r="AU8" i="4"/>
  <c r="AW7" i="4"/>
  <c r="AV7" i="4"/>
  <c r="AU7" i="4"/>
  <c r="AW6" i="4"/>
  <c r="AV6" i="4"/>
  <c r="AU6" i="4"/>
  <c r="AW5" i="4"/>
  <c r="AV5" i="4"/>
  <c r="AU5" i="4"/>
  <c r="AW4" i="4"/>
  <c r="AV4" i="4"/>
  <c r="AU4" i="4"/>
  <c r="AW3" i="4"/>
  <c r="AV3" i="4"/>
  <c r="AU3" i="4"/>
  <c r="AW2" i="4"/>
  <c r="AV2" i="4"/>
  <c r="AU2" i="4"/>
  <c r="AR4" i="4"/>
  <c r="AR5" i="4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43" i="4"/>
  <c r="AR3" i="4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3" i="4"/>
  <c r="AP43" i="4"/>
  <c r="AP42" i="4"/>
  <c r="AP41" i="4"/>
  <c r="AP40" i="4"/>
  <c r="AP39" i="4"/>
  <c r="AP38" i="4"/>
  <c r="AP37" i="4"/>
  <c r="AP36" i="4"/>
  <c r="AP35" i="4"/>
  <c r="AP34" i="4"/>
  <c r="AP33" i="4"/>
  <c r="AP32" i="4"/>
  <c r="AP31" i="4"/>
  <c r="AP30" i="4"/>
  <c r="AP29" i="4"/>
  <c r="AP28" i="4"/>
  <c r="AP27" i="4"/>
  <c r="AP26" i="4"/>
  <c r="AP25" i="4"/>
  <c r="AP24" i="4"/>
  <c r="AP23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5" i="4"/>
  <c r="AP4" i="4"/>
  <c r="AP3" i="4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C106" i="12"/>
  <c r="B106" i="12"/>
  <c r="D23" i="13"/>
  <c r="C23" i="13"/>
  <c r="D28" i="13"/>
  <c r="C28" i="13"/>
  <c r="D27" i="13"/>
  <c r="C27" i="13"/>
  <c r="D26" i="13"/>
  <c r="C26" i="13"/>
  <c r="D25" i="13"/>
  <c r="C25" i="13"/>
  <c r="D24" i="13"/>
  <c r="C24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5" i="13"/>
  <c r="C15" i="13"/>
  <c r="AK4" i="11"/>
  <c r="AL4" i="11"/>
  <c r="AM4" i="11"/>
  <c r="AK5" i="11"/>
  <c r="AL5" i="11"/>
  <c r="AM5" i="11"/>
  <c r="AK6" i="11"/>
  <c r="AL6" i="11"/>
  <c r="AM6" i="11"/>
  <c r="AK7" i="11"/>
  <c r="AL7" i="11"/>
  <c r="AM7" i="11"/>
  <c r="AK8" i="11"/>
  <c r="AL8" i="11"/>
  <c r="AM8" i="11"/>
  <c r="AK9" i="11"/>
  <c r="AL9" i="11"/>
  <c r="AM9" i="11"/>
  <c r="AK10" i="11"/>
  <c r="AL10" i="11"/>
  <c r="AM10" i="11"/>
  <c r="AK11" i="11"/>
  <c r="AL11" i="11"/>
  <c r="AM11" i="11"/>
  <c r="AK12" i="11"/>
  <c r="AL12" i="11"/>
  <c r="AM12" i="11"/>
  <c r="AK13" i="11"/>
  <c r="AL13" i="11"/>
  <c r="AM13" i="11"/>
  <c r="AK14" i="11"/>
  <c r="AL14" i="11"/>
  <c r="AM14" i="11"/>
  <c r="AK15" i="11"/>
  <c r="AL15" i="11"/>
  <c r="AM15" i="11"/>
  <c r="AK16" i="11"/>
  <c r="AL16" i="11"/>
  <c r="AM16" i="11"/>
  <c r="AK17" i="11"/>
  <c r="AL17" i="11"/>
  <c r="AM17" i="11"/>
  <c r="AK18" i="11"/>
  <c r="AL18" i="11"/>
  <c r="AM18" i="11"/>
  <c r="AK19" i="11"/>
  <c r="AL19" i="11"/>
  <c r="AM19" i="11"/>
  <c r="AK20" i="11"/>
  <c r="AL20" i="11"/>
  <c r="AM20" i="11"/>
  <c r="AK21" i="11"/>
  <c r="AL21" i="11"/>
  <c r="AM21" i="11"/>
  <c r="AK22" i="11"/>
  <c r="AL22" i="11"/>
  <c r="AM22" i="11"/>
  <c r="AK23" i="11"/>
  <c r="AL23" i="11"/>
  <c r="AM23" i="11"/>
  <c r="AK24" i="11"/>
  <c r="AL24" i="11"/>
  <c r="AM24" i="11"/>
  <c r="AK25" i="11"/>
  <c r="AL25" i="11"/>
  <c r="AM25" i="11"/>
  <c r="AK26" i="11"/>
  <c r="AL26" i="11"/>
  <c r="AM26" i="11"/>
  <c r="AK27" i="11"/>
  <c r="AL27" i="11"/>
  <c r="AM27" i="11"/>
  <c r="AK28" i="11"/>
  <c r="AL28" i="11"/>
  <c r="AM28" i="11"/>
  <c r="AK29" i="11"/>
  <c r="AL29" i="11"/>
  <c r="AM29" i="11"/>
  <c r="AK30" i="11"/>
  <c r="AL30" i="11"/>
  <c r="AM30" i="11"/>
  <c r="AK31" i="11"/>
  <c r="AL31" i="11"/>
  <c r="AM31" i="11"/>
  <c r="AK32" i="11"/>
  <c r="AL32" i="11"/>
  <c r="AM32" i="11"/>
  <c r="AK33" i="11"/>
  <c r="AL33" i="11"/>
  <c r="AM33" i="11"/>
  <c r="AK34" i="11"/>
  <c r="AL34" i="11"/>
  <c r="AM34" i="11"/>
  <c r="AK35" i="11"/>
  <c r="AL35" i="11"/>
  <c r="AM35" i="11"/>
  <c r="AK36" i="11"/>
  <c r="AL36" i="11"/>
  <c r="AM36" i="11"/>
  <c r="AK37" i="11"/>
  <c r="AL37" i="11"/>
  <c r="AM37" i="11"/>
  <c r="AK38" i="11"/>
  <c r="AL38" i="11"/>
  <c r="AM38" i="11"/>
  <c r="AK39" i="11"/>
  <c r="AL39" i="11"/>
  <c r="AM39" i="11"/>
  <c r="AK40" i="11"/>
  <c r="AL40" i="11"/>
  <c r="AM40" i="11"/>
  <c r="AK41" i="11"/>
  <c r="AL41" i="11"/>
  <c r="AM41" i="11"/>
  <c r="AK42" i="11"/>
  <c r="AL42" i="11"/>
  <c r="AM42" i="11"/>
  <c r="AK43" i="11"/>
  <c r="AL43" i="11"/>
  <c r="AM43" i="11"/>
  <c r="AK44" i="11"/>
  <c r="AL44" i="11"/>
  <c r="AM44" i="11"/>
  <c r="AK45" i="11"/>
  <c r="AL45" i="11"/>
  <c r="AM45" i="11"/>
  <c r="AK46" i="11"/>
  <c r="AL46" i="11"/>
  <c r="AM46" i="11"/>
  <c r="AK47" i="11"/>
  <c r="AL47" i="11"/>
  <c r="AM47" i="11"/>
  <c r="AK48" i="11"/>
  <c r="AL48" i="11"/>
  <c r="AM48" i="11"/>
  <c r="AK49" i="11"/>
  <c r="AL49" i="11"/>
  <c r="AM49" i="11"/>
  <c r="AK50" i="11"/>
  <c r="AL50" i="11"/>
  <c r="AM50" i="11"/>
  <c r="AK51" i="11"/>
  <c r="AL51" i="11"/>
  <c r="AM51" i="11"/>
  <c r="AM3" i="11"/>
  <c r="AL3" i="11"/>
  <c r="AK3" i="11"/>
  <c r="AJ4" i="11"/>
  <c r="AJ5" i="11"/>
  <c r="AJ6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3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D8" i="10"/>
  <c r="C8" i="10"/>
  <c r="D7" i="10"/>
  <c r="C7" i="10"/>
  <c r="B8" i="10"/>
  <c r="B7" i="10"/>
  <c r="B5" i="10"/>
  <c r="B4" i="10"/>
  <c r="D3" i="10"/>
  <c r="C3" i="10"/>
  <c r="B3" i="10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N14" i="4"/>
  <c r="AM14" i="4"/>
  <c r="AL14" i="4"/>
  <c r="AN13" i="4"/>
  <c r="AM13" i="4"/>
  <c r="AL13" i="4"/>
  <c r="AN12" i="4"/>
  <c r="AM12" i="4"/>
  <c r="AL12" i="4"/>
  <c r="AN11" i="4"/>
  <c r="AM11" i="4"/>
  <c r="AL11" i="4"/>
  <c r="AN10" i="4"/>
  <c r="AM10" i="4"/>
  <c r="AL10" i="4"/>
  <c r="AN9" i="4"/>
  <c r="AM9" i="4"/>
  <c r="AL9" i="4"/>
  <c r="AN8" i="4"/>
  <c r="AM8" i="4"/>
  <c r="AL8" i="4"/>
  <c r="AN7" i="4"/>
  <c r="AM7" i="4"/>
  <c r="AL7" i="4"/>
  <c r="AN6" i="4"/>
  <c r="AM6" i="4"/>
  <c r="AL6" i="4"/>
  <c r="AN5" i="4"/>
  <c r="AM5" i="4"/>
  <c r="AL5" i="4"/>
  <c r="AN4" i="4"/>
  <c r="AM4" i="4"/>
  <c r="AL4" i="4"/>
  <c r="AN3" i="4"/>
  <c r="AM3" i="4"/>
  <c r="AL3" i="4"/>
  <c r="AN2" i="4"/>
  <c r="AM2" i="4"/>
  <c r="AL2" i="4"/>
  <c r="AK3" i="4"/>
  <c r="AK4" i="4"/>
  <c r="AK5" i="4"/>
  <c r="AK6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2" i="4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J3" i="4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2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D49" i="7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D48" i="3"/>
  <c r="D47" i="3"/>
  <c r="D46" i="3"/>
  <c r="D45" i="3"/>
  <c r="D44" i="3"/>
  <c r="D43" i="3"/>
  <c r="D42" i="3"/>
  <c r="D41" i="3"/>
  <c r="D40" i="3"/>
  <c r="D39" i="3"/>
  <c r="D38" i="3"/>
  <c r="D36" i="3"/>
  <c r="D35" i="3"/>
  <c r="D34" i="3"/>
  <c r="D33" i="3"/>
  <c r="D32" i="3"/>
  <c r="D31" i="3"/>
  <c r="D30" i="3"/>
  <c r="D29" i="3"/>
  <c r="D28" i="3"/>
  <c r="D27" i="3"/>
  <c r="D26" i="3"/>
  <c r="B48" i="3"/>
  <c r="B47" i="3"/>
  <c r="B46" i="3"/>
  <c r="B45" i="3"/>
  <c r="B44" i="3"/>
  <c r="B43" i="3"/>
  <c r="B42" i="3"/>
  <c r="B41" i="3"/>
  <c r="B40" i="3"/>
  <c r="B39" i="3"/>
  <c r="B38" i="3"/>
  <c r="B36" i="3"/>
  <c r="B35" i="3"/>
  <c r="B34" i="3"/>
  <c r="B33" i="3"/>
  <c r="B32" i="3"/>
  <c r="B31" i="3"/>
  <c r="B30" i="3"/>
  <c r="B29" i="3"/>
  <c r="B28" i="3"/>
  <c r="B27" i="3"/>
  <c r="B26" i="3"/>
  <c r="B23" i="3"/>
  <c r="B22" i="3"/>
  <c r="B21" i="3"/>
  <c r="B20" i="3"/>
  <c r="B19" i="3"/>
  <c r="B18" i="3"/>
  <c r="B17" i="3"/>
  <c r="B16" i="3"/>
  <c r="B15" i="3"/>
  <c r="B13" i="3"/>
  <c r="B12" i="3"/>
  <c r="B11" i="3"/>
  <c r="B10" i="3"/>
  <c r="B9" i="3"/>
  <c r="B8" i="3"/>
  <c r="B7" i="3"/>
  <c r="B6" i="3"/>
  <c r="B5" i="3"/>
  <c r="C125" i="2"/>
  <c r="L119" i="2"/>
  <c r="M119" i="2"/>
  <c r="M120" i="2"/>
  <c r="P91" i="2"/>
  <c r="O91" i="2"/>
  <c r="C91" i="2"/>
  <c r="K125" i="2" l="1"/>
  <c r="D8" i="2"/>
  <c r="K165" i="2"/>
  <c r="J165" i="2" s="1"/>
  <c r="I165" i="2" s="1"/>
  <c r="H165" i="2" s="1"/>
  <c r="G165" i="2" s="1"/>
  <c r="F165" i="2" s="1"/>
  <c r="E165" i="2" s="1"/>
  <c r="D165" i="2" s="1"/>
  <c r="C165" i="2" s="1"/>
  <c r="B165" i="2" s="1" a="1"/>
  <c r="B165" i="2" s="1"/>
  <c r="K161" i="2"/>
  <c r="J161" i="2" s="1"/>
  <c r="I161" i="2" s="1"/>
  <c r="H161" i="2" s="1"/>
  <c r="G161" i="2" s="1"/>
  <c r="F161" i="2" s="1"/>
  <c r="E161" i="2" s="1"/>
  <c r="D161" i="2" s="1"/>
  <c r="C161" i="2" s="1"/>
  <c r="B161" i="2" s="1" a="1"/>
  <c r="B161" i="2" s="1"/>
  <c r="N156" i="2"/>
  <c r="M156" i="2" s="1"/>
  <c r="L156" i="2" s="1"/>
  <c r="K156" i="2" s="1"/>
  <c r="J156" i="2" s="1"/>
  <c r="I156" i="2" s="1"/>
  <c r="H156" i="2" s="1"/>
  <c r="G156" i="2" s="1"/>
  <c r="F156" i="2" s="1"/>
  <c r="E156" i="2" s="1"/>
  <c r="D156" i="2" s="1"/>
  <c r="C156" i="2" s="1"/>
  <c r="B156" i="2" s="1" a="1"/>
  <c r="B156" i="2" s="1"/>
  <c r="N155" i="2"/>
  <c r="M155" i="2" s="1"/>
  <c r="L155" i="2" s="1"/>
  <c r="K155" i="2" s="1"/>
  <c r="J155" i="2" s="1"/>
  <c r="I155" i="2" s="1"/>
  <c r="H155" i="2" s="1"/>
  <c r="G155" i="2" s="1"/>
  <c r="F155" i="2" s="1"/>
  <c r="E155" i="2" s="1"/>
  <c r="D155" i="2" s="1"/>
  <c r="C155" i="2" s="1"/>
  <c r="B155" i="2" s="1" a="1"/>
  <c r="B155" i="2" s="1"/>
  <c r="K153" i="2"/>
  <c r="J153" i="2" s="1"/>
  <c r="I153" i="2" s="1"/>
  <c r="H153" i="2" s="1"/>
  <c r="G153" i="2" s="1"/>
  <c r="F153" i="2" s="1"/>
  <c r="E153" i="2" s="1"/>
  <c r="D153" i="2" s="1"/>
  <c r="C153" i="2" s="1"/>
  <c r="B153" i="2" s="1" a="1"/>
  <c r="B153" i="2" s="1"/>
  <c r="K149" i="2"/>
  <c r="J149" i="2" s="1"/>
  <c r="I149" i="2" s="1"/>
  <c r="H149" i="2" s="1"/>
  <c r="G149" i="2" s="1"/>
  <c r="F149" i="2" s="1"/>
  <c r="E149" i="2" s="1"/>
  <c r="D149" i="2" s="1"/>
  <c r="C149" i="2" s="1"/>
  <c r="B149" i="2" s="1" a="1"/>
  <c r="B149" i="2" s="1"/>
  <c r="N144" i="2"/>
  <c r="M144" i="2" s="1"/>
  <c r="L144" i="2" s="1"/>
  <c r="K144" i="2" s="1"/>
  <c r="J144" i="2" s="1"/>
  <c r="I144" i="2" s="1"/>
  <c r="H144" i="2" s="1"/>
  <c r="G144" i="2" s="1"/>
  <c r="F144" i="2" s="1"/>
  <c r="E144" i="2" s="1"/>
  <c r="D144" i="2" s="1"/>
  <c r="C144" i="2" s="1"/>
  <c r="B144" i="2" s="1" a="1"/>
  <c r="B144" i="2" s="1"/>
  <c r="N143" i="2"/>
  <c r="M143" i="2"/>
  <c r="L143" i="2" s="1"/>
  <c r="K143" i="2" s="1"/>
  <c r="J143" i="2" s="1"/>
  <c r="I143" i="2" s="1"/>
  <c r="H143" i="2" s="1"/>
  <c r="G143" i="2" s="1"/>
  <c r="F143" i="2" s="1"/>
  <c r="E143" i="2" s="1"/>
  <c r="D143" i="2" s="1"/>
  <c r="C143" i="2" s="1"/>
  <c r="B143" i="2" s="1" a="1"/>
  <c r="B143" i="2" s="1"/>
  <c r="K141" i="2"/>
  <c r="J141" i="2" s="1"/>
  <c r="I141" i="2" s="1"/>
  <c r="H141" i="2" s="1"/>
  <c r="G141" i="2" s="1"/>
  <c r="F141" i="2" s="1"/>
  <c r="E141" i="2" s="1"/>
  <c r="D141" i="2" s="1"/>
  <c r="C141" i="2" s="1"/>
  <c r="B141" i="2" s="1" a="1"/>
  <c r="B141" i="2" s="1"/>
  <c r="K129" i="2"/>
  <c r="J129" i="2" s="1"/>
  <c r="I129" i="2" s="1"/>
  <c r="H129" i="2" s="1"/>
  <c r="G129" i="2" s="1"/>
  <c r="F129" i="2" s="1"/>
  <c r="E129" i="2" s="1"/>
  <c r="D129" i="2" s="1"/>
  <c r="C129" i="2" s="1"/>
  <c r="B129" i="2" s="1" a="1"/>
  <c r="B129" i="2" s="1"/>
  <c r="K137" i="2"/>
  <c r="J137" i="2" s="1"/>
  <c r="I137" i="2" s="1"/>
  <c r="H137" i="2" s="1"/>
  <c r="G137" i="2" s="1"/>
  <c r="F137" i="2" s="1"/>
  <c r="E137" i="2" s="1"/>
  <c r="D137" i="2" s="1"/>
  <c r="C137" i="2" s="1"/>
  <c r="B137" i="2" s="1" a="1"/>
  <c r="B137" i="2" s="1"/>
  <c r="N132" i="2"/>
  <c r="M132" i="2" s="1"/>
  <c r="L132" i="2" s="1"/>
  <c r="K132" i="2" s="1"/>
  <c r="J132" i="2" s="1"/>
  <c r="I132" i="2" s="1"/>
  <c r="H132" i="2" s="1"/>
  <c r="G132" i="2" s="1"/>
  <c r="F132" i="2" s="1"/>
  <c r="E132" i="2" s="1"/>
  <c r="D132" i="2" s="1"/>
  <c r="C132" i="2" s="1"/>
  <c r="B132" i="2" s="1" a="1"/>
  <c r="B132" i="2" s="1"/>
  <c r="N131" i="2"/>
  <c r="M131" i="2" s="1"/>
  <c r="L131" i="2" s="1"/>
  <c r="K131" i="2" s="1"/>
  <c r="J131" i="2" s="1"/>
  <c r="I131" i="2" s="1"/>
  <c r="H131" i="2" s="1"/>
  <c r="G131" i="2" s="1"/>
  <c r="F131" i="2" s="1"/>
  <c r="E131" i="2" s="1"/>
  <c r="D131" i="2" s="1"/>
  <c r="C131" i="2" s="1"/>
  <c r="B131" i="2" s="1" a="1"/>
  <c r="B131" i="2" s="1"/>
  <c r="J125" i="2"/>
  <c r="I125" i="2" s="1"/>
  <c r="H125" i="2" s="1"/>
  <c r="G125" i="2" s="1"/>
  <c r="F125" i="2" s="1"/>
  <c r="E125" i="2" s="1"/>
  <c r="D125" i="2" s="1"/>
  <c r="B125" i="2" s="1" a="1"/>
  <c r="B125" i="2" s="1"/>
  <c r="B164" i="2" a="1"/>
  <c r="B164" i="2" s="1"/>
  <c r="B163" i="2" a="1"/>
  <c r="B163" i="2" s="1"/>
  <c r="B162" i="2" a="1"/>
  <c r="B162" i="2" s="1"/>
  <c r="B160" i="2" a="1"/>
  <c r="B160" i="2" s="1"/>
  <c r="B159" i="2" a="1"/>
  <c r="B159" i="2" s="1"/>
  <c r="B158" i="2" a="1"/>
  <c r="B158" i="2" s="1"/>
  <c r="B157" i="2" a="1"/>
  <c r="B157" i="2" s="1"/>
  <c r="B152" i="2" a="1"/>
  <c r="B152" i="2" s="1"/>
  <c r="B151" i="2" a="1"/>
  <c r="B151" i="2" s="1"/>
  <c r="B150" i="2" a="1"/>
  <c r="B150" i="2" s="1"/>
  <c r="B148" i="2" a="1"/>
  <c r="B148" i="2" s="1"/>
  <c r="B147" i="2" a="1"/>
  <c r="B147" i="2" s="1"/>
  <c r="B146" i="2" a="1"/>
  <c r="B146" i="2" s="1"/>
  <c r="B145" i="2" a="1"/>
  <c r="B145" i="2" s="1"/>
  <c r="B140" i="2" a="1"/>
  <c r="B140" i="2" s="1"/>
  <c r="B139" i="2" a="1"/>
  <c r="B139" i="2" s="1"/>
  <c r="B138" i="2" a="1"/>
  <c r="B138" i="2" s="1"/>
  <c r="B136" i="2" a="1"/>
  <c r="B136" i="2" s="1"/>
  <c r="B135" i="2" a="1"/>
  <c r="B135" i="2" s="1"/>
  <c r="B134" i="2" a="1"/>
  <c r="B134" i="2" s="1"/>
  <c r="B133" i="2" a="1"/>
  <c r="B133" i="2" s="1"/>
  <c r="B128" i="2" a="1"/>
  <c r="B128" i="2" s="1"/>
  <c r="B127" i="2" a="1"/>
  <c r="B127" i="2" s="1"/>
  <c r="B126" i="2" a="1"/>
  <c r="B126" i="2" s="1"/>
  <c r="B124" i="2" a="1"/>
  <c r="B124" i="2" s="1"/>
  <c r="B123" i="2" a="1"/>
  <c r="B123" i="2" s="1"/>
  <c r="B122" i="2" a="1"/>
  <c r="B122" i="2" s="1"/>
  <c r="B121" i="2" a="1"/>
  <c r="B121" i="2" s="1"/>
  <c r="B116" i="2" a="1"/>
  <c r="B116" i="2" s="1"/>
  <c r="B115" i="2" a="1"/>
  <c r="B115" i="2" s="1"/>
  <c r="B113" i="2" a="1"/>
  <c r="B113" i="2" s="1"/>
  <c r="B112" i="2" a="1"/>
  <c r="B112" i="2" s="1"/>
  <c r="N119" i="2"/>
  <c r="K119" i="2" s="1"/>
  <c r="J119" i="2" s="1"/>
  <c r="I119" i="2" s="1"/>
  <c r="H119" i="2" s="1"/>
  <c r="G119" i="2" s="1"/>
  <c r="F119" i="2" s="1"/>
  <c r="E119" i="2" s="1"/>
  <c r="D119" i="2" s="1"/>
  <c r="C119" i="2" s="1"/>
  <c r="B119" i="2" s="1" a="1"/>
  <c r="B119" i="2" s="1"/>
  <c r="N120" i="2"/>
  <c r="L120" i="2" s="1"/>
  <c r="K120" i="2" s="1"/>
  <c r="J120" i="2" s="1"/>
  <c r="I120" i="2" s="1"/>
  <c r="H120" i="2" s="1"/>
  <c r="G120" i="2" s="1"/>
  <c r="F120" i="2" s="1"/>
  <c r="E120" i="2" s="1"/>
  <c r="D120" i="2" s="1"/>
  <c r="C120" i="2" s="1"/>
  <c r="B120" i="2" s="1" a="1"/>
  <c r="B120" i="2" s="1"/>
  <c r="P108" i="2" a="1"/>
  <c r="P108" i="2" s="1"/>
  <c r="N107" i="2" a="1"/>
  <c r="N107" i="2" s="1"/>
  <c r="N106" i="2" a="1"/>
  <c r="N106" i="2" s="1"/>
  <c r="N105" i="2" a="1"/>
  <c r="N105" i="2" s="1"/>
  <c r="N103" i="2" a="1"/>
  <c r="N103" i="2" s="1"/>
  <c r="M102" i="2"/>
  <c r="M101" i="2"/>
  <c r="M100" i="2"/>
  <c r="M99" i="2"/>
  <c r="M98" i="2"/>
  <c r="K102" i="2"/>
  <c r="K101" i="2"/>
  <c r="K100" i="2"/>
  <c r="K99" i="2"/>
  <c r="K98" i="2"/>
  <c r="I102" i="2"/>
  <c r="I101" i="2"/>
  <c r="I100" i="2"/>
  <c r="I99" i="2"/>
  <c r="I98" i="2"/>
  <c r="G102" i="2"/>
  <c r="G101" i="2"/>
  <c r="G100" i="2"/>
  <c r="G99" i="2"/>
  <c r="G98" i="2"/>
  <c r="E102" i="2"/>
  <c r="E101" i="2"/>
  <c r="E100" i="2"/>
  <c r="E99" i="2"/>
  <c r="E98" i="2"/>
  <c r="C102" i="2"/>
  <c r="C101" i="2"/>
  <c r="O101" i="2" s="1" a="1"/>
  <c r="O101" i="2" s="1"/>
  <c r="P101" i="2" s="1" a="1"/>
  <c r="P101" i="2" s="1"/>
  <c r="C100" i="2"/>
  <c r="C99" i="2"/>
  <c r="C98" i="2"/>
  <c r="O98" i="2" s="1" a="1"/>
  <c r="O98" i="2" s="1"/>
  <c r="P98" i="2" s="1" a="1"/>
  <c r="P98" i="2" s="1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M95" i="2"/>
  <c r="M94" i="2"/>
  <c r="M93" i="2"/>
  <c r="M92" i="2"/>
  <c r="M91" i="2"/>
  <c r="K95" i="2"/>
  <c r="K94" i="2"/>
  <c r="K93" i="2"/>
  <c r="K92" i="2"/>
  <c r="O92" i="2" s="1" a="1"/>
  <c r="O92" i="2" s="1"/>
  <c r="P92" i="2" s="1" a="1"/>
  <c r="P92" i="2" s="1"/>
  <c r="K91" i="2"/>
  <c r="I95" i="2"/>
  <c r="I94" i="2"/>
  <c r="I93" i="2"/>
  <c r="I92" i="2"/>
  <c r="I91" i="2"/>
  <c r="G95" i="2"/>
  <c r="G94" i="2"/>
  <c r="G93" i="2"/>
  <c r="G92" i="2"/>
  <c r="G91" i="2"/>
  <c r="E95" i="2"/>
  <c r="E94" i="2"/>
  <c r="E93" i="2"/>
  <c r="E92" i="2"/>
  <c r="E91" i="2"/>
  <c r="C95" i="2"/>
  <c r="C94" i="2"/>
  <c r="C93" i="2"/>
  <c r="O93" i="2" s="1" a="1"/>
  <c r="O93" i="2" s="1"/>
  <c r="P93" i="2" s="1" a="1"/>
  <c r="P93" i="2" s="1"/>
  <c r="C92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73" i="2"/>
  <c r="A72" i="2"/>
  <c r="A71" i="2"/>
  <c r="A70" i="2"/>
  <c r="A69" i="2"/>
  <c r="A68" i="2"/>
  <c r="A67" i="2"/>
  <c r="A66" i="2"/>
  <c r="A65" i="2"/>
  <c r="A64" i="2"/>
  <c r="A63" i="2"/>
  <c r="O99" i="2" l="1" a="1"/>
  <c r="O99" i="2" s="1"/>
  <c r="P99" i="2" s="1" a="1"/>
  <c r="P99" i="2" s="1"/>
  <c r="O100" i="2" a="1"/>
  <c r="O100" i="2" s="1"/>
  <c r="P100" i="2" s="1" a="1"/>
  <c r="P100" i="2" s="1"/>
  <c r="O102" i="2" a="1"/>
  <c r="O102" i="2" s="1"/>
  <c r="P102" i="2" s="1" a="1"/>
  <c r="P102" i="2" s="1"/>
  <c r="O94" i="2" a="1"/>
  <c r="O94" i="2" s="1"/>
  <c r="P94" i="2" s="1" a="1"/>
  <c r="P94" i="2" s="1"/>
  <c r="O95" i="2" a="1"/>
  <c r="O95" i="2" s="1"/>
  <c r="P95" i="2" s="1" a="1"/>
  <c r="P95" i="2" s="1"/>
  <c r="O107" i="2" a="1"/>
  <c r="O107" i="2" s="1"/>
  <c r="P107" i="2" s="1" a="1"/>
  <c r="P107" i="2" s="1"/>
  <c r="O105" i="2" a="1"/>
  <c r="O105" i="2" s="1"/>
  <c r="P105" i="2" s="1" a="1"/>
  <c r="P105" i="2" s="1"/>
  <c r="O106" i="2" a="1"/>
  <c r="O106" i="2" s="1"/>
  <c r="P106" i="2" s="1" a="1"/>
  <c r="P106" i="2" s="1"/>
  <c r="O103" i="2" a="1"/>
  <c r="O103" i="2" s="1"/>
  <c r="P103" i="2" s="1" a="1"/>
  <c r="P103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<sst xmlns="http://schemas.openxmlformats.org/spreadsheetml/2006/main" count="5896" uniqueCount="1912">
  <si>
    <t>https://www.ksh.hu/thm/2/indi2_8_1.html</t>
  </si>
  <si>
    <t>2.8.1. Egészségi állapot (2005–2019)</t>
  </si>
  <si>
    <t>Módszertan</t>
  </si>
  <si>
    <r>
      <t>A </t>
    </r>
    <r>
      <rPr>
        <b/>
        <sz val="7"/>
        <color rgb="FF333333"/>
        <rFont val="Verdana"/>
        <family val="2"/>
        <charset val="238"/>
      </rPr>
      <t>várható átlagos élettartam</t>
    </r>
    <r>
      <rPr>
        <sz val="7"/>
        <color rgb="FF333333"/>
        <rFont val="Verdana"/>
        <family val="2"/>
        <charset val="238"/>
      </rPr>
      <t> azt fejezi ki, hogy a különböző életkorúak az adott év halandósági viszonyai mellett még hány évi élettartamra számíthatnak átlagosan. A mutató közvetett módon szintetikus indikátora a lakosság egészségi állapotának, életmódjának, életkörülményeinek, az egészségügyi ellátórendszer fejlettségének és környezet állapotának, amelyek a halandósági viszonyok legfontosabb tényezői.</t>
    </r>
  </si>
  <si>
    <r>
      <t>A </t>
    </r>
    <r>
      <rPr>
        <b/>
        <sz val="7"/>
        <color rgb="FF333333"/>
        <rFont val="Verdana"/>
        <family val="2"/>
        <charset val="238"/>
      </rPr>
      <t>csecsemőhalandóság</t>
    </r>
    <r>
      <rPr>
        <sz val="7"/>
        <color rgb="FF333333"/>
        <rFont val="Verdana"/>
        <family val="2"/>
        <charset val="238"/>
      </rPr>
      <t> azt fejezi ki, hogy ezer élveszületett gyermek közül hányan halnak meg egyéves koruk betöltése előtt. A mutató közvetett módon szintetikus indikátora a gyermeket vállaló nők életmódjának, életkörülményeinek, a terhességi, gyermekágyi és koraszülött ellátórendszerek fejlettségének. A mutató értéke fontos szerepet játszik a születéskor várható élettartam alakulásában.</t>
    </r>
  </si>
  <si>
    <r>
      <t>A háziorvosi és a házi gyerekorvosi szolgálathoz bejelentkezettek tízezer megfelelő korú lakosra jutó száma főbb betegségek szerint</t>
    </r>
    <r>
      <rPr>
        <sz val="7"/>
        <color rgb="FF333333"/>
        <rFont val="Verdana"/>
        <family val="2"/>
        <charset val="238"/>
      </rPr>
      <t>: a mutató azt mutatja meg, hogy hány háziorvosi, házi gyermekorvosi szolgálathoz bejelentkezett betegnél diagnosztizálták a következő betegségeket: cukorbetegség; magasvérnyomás; asztma; gerinc bántalmak; csontsűrűség és csontszerkezet rendellenességei. Az adatok nem a személyek számát, hanem az egyének betegségeinek számát jelentik ( egy személynek többféle betegsége is szerepelhet a nyilvántartásban.)</t>
    </r>
  </si>
  <si>
    <r>
      <t>A </t>
    </r>
    <r>
      <rPr>
        <b/>
        <sz val="7"/>
        <color rgb="FF333333"/>
        <rFont val="Verdana"/>
        <family val="2"/>
        <charset val="238"/>
      </rPr>
      <t>tüdőrák-incidencia</t>
    </r>
    <r>
      <rPr>
        <sz val="7"/>
        <color rgb="FF333333"/>
        <rFont val="Verdana"/>
        <family val="2"/>
        <charset val="238"/>
      </rPr>
      <t> azt mutatja meg, hogy hány új betegnél diagnosztizálták a légcső- a hörgő- vagy a tüdőrákot az adott naptári évben, százezer lakosra vetítve.</t>
    </r>
  </si>
  <si>
    <r>
      <t>A </t>
    </r>
    <r>
      <rPr>
        <b/>
        <sz val="7"/>
        <color rgb="FF333333"/>
        <rFont val="Verdana"/>
        <family val="2"/>
        <charset val="238"/>
      </rPr>
      <t>női emlő rosszindulatú daganata-incidencia</t>
    </r>
    <r>
      <rPr>
        <sz val="7"/>
        <color rgb="FF333333"/>
        <rFont val="Verdana"/>
        <family val="2"/>
        <charset val="238"/>
      </rPr>
      <t> azt mutatja meg, hogy hány új betegnél diagnosztizálták a női emlő rosszindulatú daganatát az adott naptári évben, százezer lakosra vetítve.</t>
    </r>
  </si>
  <si>
    <t>Forrás:Nemzeti Rákregiszter, Országos Onkológiai Intézet.</t>
  </si>
  <si>
    <t>Az európai rákcentrumok gyakorlatának megfelelően a Nemzeti Rákregiszter adatai folyamatos javítás alatt állnak, ezért friss adatokat legalább 3 évre visszamenőleg annak tudatában kell kezelni, hogy az adatok egy évre visszamenőleg biztosan, 3-5 évre visszamenőleg nagy valószínűséggel a javítások bevitelével változnak.</t>
  </si>
  <si>
    <r>
      <t>A </t>
    </r>
    <r>
      <rPr>
        <b/>
        <sz val="7"/>
        <color rgb="FF333333"/>
        <rFont val="Verdana"/>
        <family val="2"/>
        <charset val="238"/>
      </rPr>
      <t>HIV-incidencia</t>
    </r>
    <r>
      <rPr>
        <sz val="7"/>
        <color rgb="FF333333"/>
        <rFont val="Verdana"/>
        <family val="2"/>
        <charset val="238"/>
      </rPr>
      <t> azt mutatja meg, hogy hány új betegnél diagnosztizálták a HIV-fertőzést az adott naptári évben, százezer lakosra vetítve.</t>
    </r>
  </si>
  <si>
    <r>
      <t>Az </t>
    </r>
    <r>
      <rPr>
        <b/>
        <sz val="7"/>
        <color rgb="FF333333"/>
        <rFont val="Verdana"/>
        <family val="2"/>
        <charset val="238"/>
      </rPr>
      <t>egészségesen várható élettartam</t>
    </r>
    <r>
      <rPr>
        <sz val="7"/>
        <color rgb="FF333333"/>
        <rFont val="Verdana"/>
        <family val="2"/>
        <charset val="238"/>
      </rPr>
      <t> az egészséges állapotban eltöltött életévek várható számát adja meg születéskor és 65 éves korban, nemenként.</t>
    </r>
  </si>
  <si>
    <r>
      <t>A </t>
    </r>
    <r>
      <rPr>
        <b/>
        <sz val="7"/>
        <color rgb="FF333333"/>
        <rFont val="Verdana"/>
        <family val="2"/>
        <charset val="238"/>
      </rPr>
      <t>standardizált halálozási ráta</t>
    </r>
    <r>
      <rPr>
        <sz val="7"/>
        <color rgb="FF333333"/>
        <rFont val="Verdana"/>
        <family val="2"/>
        <charset val="238"/>
      </rPr>
      <t> az általános halálozási viszonyok nemzetközi összehasonlítására szolgál. A halálozások számát erősen befolyásolja a népesség korösszetétele, az időbeli, területi és nemzetközi összehasonlításnál használt standardizált arányszám kiküszöböli a népesség kormegoszlásából eredő hatásokat.</t>
    </r>
  </si>
  <si>
    <t>Mutató/dimenzió</t>
  </si>
  <si>
    <t>2.8.1.1. Születéskor várható átlagos élettartam, év</t>
  </si>
  <si>
    <t>72,76</t>
  </si>
  <si>
    <t>73,21</t>
  </si>
  <si>
    <t>73,30</t>
  </si>
  <si>
    <t>73,83</t>
  </si>
  <si>
    <t>74,03</t>
  </si>
  <si>
    <t>74,38</t>
  </si>
  <si>
    <t>74,67</t>
  </si>
  <si>
    <t>75,00</t>
  </si>
  <si>
    <t>75,47</t>
  </si>
  <si>
    <t>75,61</t>
  </si>
  <si>
    <t>75,44</t>
  </si>
  <si>
    <t>75,91</t>
  </si>
  <si>
    <t>75,77</t>
  </si>
  <si>
    <t>75,94</t>
  </si>
  <si>
    <t>76,16</t>
  </si>
  <si>
    <t>Nemek és kor szerint</t>
  </si>
  <si>
    <t>férfi</t>
  </si>
  <si>
    <t>68,56</t>
  </si>
  <si>
    <t>69,03</t>
  </si>
  <si>
    <t>69,19</t>
  </si>
  <si>
    <t>69,79</t>
  </si>
  <si>
    <t>70,05</t>
  </si>
  <si>
    <t>70,50</t>
  </si>
  <si>
    <t>70,93</t>
  </si>
  <si>
    <t>71,45</t>
  </si>
  <si>
    <t>72,01</t>
  </si>
  <si>
    <t>72,13</t>
  </si>
  <si>
    <t>72,09</t>
  </si>
  <si>
    <t>72,43</t>
  </si>
  <si>
    <t>72,40</t>
  </si>
  <si>
    <t>72,56</t>
  </si>
  <si>
    <t>72,86</t>
  </si>
  <si>
    <t>59,20</t>
  </si>
  <si>
    <t>59,60</t>
  </si>
  <si>
    <t>59,74</t>
  </si>
  <si>
    <t>60,34</t>
  </si>
  <si>
    <t>60,53</t>
  </si>
  <si>
    <t>60,99</t>
  </si>
  <si>
    <t>61,39</t>
  </si>
  <si>
    <t>61,87</t>
  </si>
  <si>
    <t>62,52</t>
  </si>
  <si>
    <t>62,60</t>
  </si>
  <si>
    <t>62,54</t>
  </si>
  <si>
    <t>62,84</t>
  </si>
  <si>
    <t>62,78</t>
  </si>
  <si>
    <t>62,89</t>
  </si>
  <si>
    <t>63,27</t>
  </si>
  <si>
    <t>49,37</t>
  </si>
  <si>
    <t>49,81</t>
  </si>
  <si>
    <t>49,94</t>
  </si>
  <si>
    <t>50,53</t>
  </si>
  <si>
    <t>50,71</t>
  </si>
  <si>
    <t>51,15</t>
  </si>
  <si>
    <t>51,55</t>
  </si>
  <si>
    <t>52,04</t>
  </si>
  <si>
    <t>52,66</t>
  </si>
  <si>
    <t>52,75</t>
  </si>
  <si>
    <t>52,68</t>
  </si>
  <si>
    <t>52,99</t>
  </si>
  <si>
    <t>52,93</t>
  </si>
  <si>
    <t>53,01</t>
  </si>
  <si>
    <t>53,41</t>
  </si>
  <si>
    <t>39,78</t>
  </si>
  <si>
    <t>40,21</t>
  </si>
  <si>
    <t>40,32</t>
  </si>
  <si>
    <t>40,91</t>
  </si>
  <si>
    <t>41,07</t>
  </si>
  <si>
    <t>41,46</t>
  </si>
  <si>
    <t>41,87</t>
  </si>
  <si>
    <t>42,39</t>
  </si>
  <si>
    <t>42,94</t>
  </si>
  <si>
    <t>43,05</t>
  </si>
  <si>
    <t>43,00</t>
  </si>
  <si>
    <t>43,29</t>
  </si>
  <si>
    <t>43,24</t>
  </si>
  <si>
    <t>43,32</t>
  </si>
  <si>
    <t>43,71</t>
  </si>
  <si>
    <t>30,48</t>
  </si>
  <si>
    <t>30,90</t>
  </si>
  <si>
    <t>30,98</t>
  </si>
  <si>
    <t>31,48</t>
  </si>
  <si>
    <t>31,64</t>
  </si>
  <si>
    <t>31,99</t>
  </si>
  <si>
    <t>32,32</t>
  </si>
  <si>
    <t>32,85</t>
  </si>
  <si>
    <t>33,36</t>
  </si>
  <si>
    <t>33,49</t>
  </si>
  <si>
    <t>33,46</t>
  </si>
  <si>
    <t>33,71</t>
  </si>
  <si>
    <t>33,70</t>
  </si>
  <si>
    <t>33,78</t>
  </si>
  <si>
    <t>34,15</t>
  </si>
  <si>
    <t>22,58</t>
  </si>
  <si>
    <t>22,83</t>
  </si>
  <si>
    <t>22,89</t>
  </si>
  <si>
    <t>23,23</t>
  </si>
  <si>
    <t>23,26</t>
  </si>
  <si>
    <t>23,53</t>
  </si>
  <si>
    <t>23,70</t>
  </si>
  <si>
    <t>24,16</t>
  </si>
  <si>
    <t>24,55</t>
  </si>
  <si>
    <t>24,61</t>
  </si>
  <si>
    <t>24,73</t>
  </si>
  <si>
    <t>24,68</t>
  </si>
  <si>
    <t>24,76</t>
  </si>
  <si>
    <t>25,09</t>
  </si>
  <si>
    <t>16,04</t>
  </si>
  <si>
    <t>16,30</t>
  </si>
  <si>
    <t>16,31</t>
  </si>
  <si>
    <t>16,58</t>
  </si>
  <si>
    <t>16,61</t>
  </si>
  <si>
    <t>16,79</t>
  </si>
  <si>
    <t>16,88</t>
  </si>
  <si>
    <t>17,14</t>
  </si>
  <si>
    <t>17,39</t>
  </si>
  <si>
    <t>17,44</t>
  </si>
  <si>
    <t>17,28</t>
  </si>
  <si>
    <t>17,43</t>
  </si>
  <si>
    <t>17,35</t>
  </si>
  <si>
    <t>17,57</t>
  </si>
  <si>
    <t>10,43</t>
  </si>
  <si>
    <t>10,73</t>
  </si>
  <si>
    <t>10,62</t>
  </si>
  <si>
    <t>10,90</t>
  </si>
  <si>
    <t>10,95</t>
  </si>
  <si>
    <t>11,05</t>
  </si>
  <si>
    <t>11,14</t>
  </si>
  <si>
    <t>11,23</t>
  </si>
  <si>
    <t>11,37</t>
  </si>
  <si>
    <t>11,50</t>
  </si>
  <si>
    <t>11,36</t>
  </si>
  <si>
    <t>11,58</t>
  </si>
  <si>
    <t>11,46</t>
  </si>
  <si>
    <t>11,56</t>
  </si>
  <si>
    <t>11,73</t>
  </si>
  <si>
    <t>5,97</t>
  </si>
  <si>
    <t>6,08</t>
  </si>
  <si>
    <t>6,05</t>
  </si>
  <si>
    <t>6,19</t>
  </si>
  <si>
    <t>6,24</t>
  </si>
  <si>
    <t>6,31</t>
  </si>
  <si>
    <t>6,40</t>
  </si>
  <si>
    <t>6,35</t>
  </si>
  <si>
    <t>6,45</t>
  </si>
  <si>
    <t>6,55</t>
  </si>
  <si>
    <t>6,44</t>
  </si>
  <si>
    <t>6,71</t>
  </si>
  <si>
    <t>nő</t>
  </si>
  <si>
    <t>76,93</t>
  </si>
  <si>
    <t>77,35</t>
  </si>
  <si>
    <t>77,34</t>
  </si>
  <si>
    <t>77,76</t>
  </si>
  <si>
    <t>77,89</t>
  </si>
  <si>
    <t>78,11</t>
  </si>
  <si>
    <t>78,23</t>
  </si>
  <si>
    <t>78,38</t>
  </si>
  <si>
    <t>78,73</t>
  </si>
  <si>
    <t>78,91</t>
  </si>
  <si>
    <t>78,61</t>
  </si>
  <si>
    <t>79,21</t>
  </si>
  <si>
    <t>78,99</t>
  </si>
  <si>
    <t>79,19</t>
  </si>
  <si>
    <t>79,33</t>
  </si>
  <si>
    <t>67,48</t>
  </si>
  <si>
    <t>67,86</t>
  </si>
  <si>
    <t>67,90</t>
  </si>
  <si>
    <t>68,25</t>
  </si>
  <si>
    <t>68,37</t>
  </si>
  <si>
    <t>68,60</t>
  </si>
  <si>
    <t>68,70</t>
  </si>
  <si>
    <t>68,87</t>
  </si>
  <si>
    <t>69,15</t>
  </si>
  <si>
    <t>69,31</t>
  </si>
  <si>
    <t>69,02</t>
  </si>
  <si>
    <t>69,58</t>
  </si>
  <si>
    <t>69,35</t>
  </si>
  <si>
    <t>69,52</t>
  </si>
  <si>
    <t>69,67</t>
  </si>
  <si>
    <t>57,59</t>
  </si>
  <si>
    <t>57,97</t>
  </si>
  <si>
    <t>58,02</t>
  </si>
  <si>
    <t>58,37</t>
  </si>
  <si>
    <t>58,49</t>
  </si>
  <si>
    <t>58,69</t>
  </si>
  <si>
    <t>58,79</t>
  </si>
  <si>
    <t>58,96</t>
  </si>
  <si>
    <t>59,25</t>
  </si>
  <si>
    <t>59,38</t>
  </si>
  <si>
    <t>59,09</t>
  </si>
  <si>
    <t>59,66</t>
  </si>
  <si>
    <t>59,44</t>
  </si>
  <si>
    <t>59,76</t>
  </si>
  <si>
    <t>47,76</t>
  </si>
  <si>
    <t>48,14</t>
  </si>
  <si>
    <t>48,18</t>
  </si>
  <si>
    <t>48,52</t>
  </si>
  <si>
    <t>48,63</t>
  </si>
  <si>
    <t>48,83</t>
  </si>
  <si>
    <t>48,94</t>
  </si>
  <si>
    <t>49,09</t>
  </si>
  <si>
    <t>49,39</t>
  </si>
  <si>
    <t>49,51</t>
  </si>
  <si>
    <t>49,24</t>
  </si>
  <si>
    <t>49,80</t>
  </si>
  <si>
    <t>49,55</t>
  </si>
  <si>
    <t>49,76</t>
  </si>
  <si>
    <t>49,89</t>
  </si>
  <si>
    <t>38,12</t>
  </si>
  <si>
    <t>38,47</t>
  </si>
  <si>
    <t>38,51</t>
  </si>
  <si>
    <t>38,83</t>
  </si>
  <si>
    <t>38,93</t>
  </si>
  <si>
    <t>39,09</t>
  </si>
  <si>
    <t>39,19</t>
  </si>
  <si>
    <t>39,34</t>
  </si>
  <si>
    <t>39,63</t>
  </si>
  <si>
    <t>39,76</t>
  </si>
  <si>
    <t>39,48</t>
  </si>
  <si>
    <t>40,05</t>
  </si>
  <si>
    <t>39,82</t>
  </si>
  <si>
    <t>40,01</t>
  </si>
  <si>
    <t>40,15</t>
  </si>
  <si>
    <t>29,14</t>
  </si>
  <si>
    <t>29,44</t>
  </si>
  <si>
    <t>29,50</t>
  </si>
  <si>
    <t>29,73</t>
  </si>
  <si>
    <t>29,82</t>
  </si>
  <si>
    <t>29,89</t>
  </si>
  <si>
    <t>29,98</t>
  </si>
  <si>
    <t>30,08</t>
  </si>
  <si>
    <t>30,33</t>
  </si>
  <si>
    <t>30,42</t>
  </si>
  <si>
    <t>30,12</t>
  </si>
  <si>
    <t>30,65</t>
  </si>
  <si>
    <t>30,41</t>
  </si>
  <si>
    <t>30,59</t>
  </si>
  <si>
    <t>30,69</t>
  </si>
  <si>
    <t>20,85</t>
  </si>
  <si>
    <t>21,13</t>
  </si>
  <si>
    <t>21,23</t>
  </si>
  <si>
    <t>21,44</t>
  </si>
  <si>
    <t>21,51</t>
  </si>
  <si>
    <t>21,56</t>
  </si>
  <si>
    <t>21,64</t>
  </si>
  <si>
    <t>21,66</t>
  </si>
  <si>
    <t>21,85</t>
  </si>
  <si>
    <t>21,93</t>
  </si>
  <si>
    <t>21,69</t>
  </si>
  <si>
    <t>22,09</t>
  </si>
  <si>
    <t>21,88</t>
  </si>
  <si>
    <t>21,97</t>
  </si>
  <si>
    <t>22,04</t>
  </si>
  <si>
    <t>13,19</t>
  </si>
  <si>
    <t>13,49</t>
  </si>
  <si>
    <t>13,59</t>
  </si>
  <si>
    <t>13,75</t>
  </si>
  <si>
    <t>13,83</t>
  </si>
  <si>
    <t>13,82</t>
  </si>
  <si>
    <t>13,96</t>
  </si>
  <si>
    <t>13,93</t>
  </si>
  <si>
    <t>14,12</t>
  </si>
  <si>
    <t>14,24</t>
  </si>
  <si>
    <t>14,04</t>
  </si>
  <si>
    <t>14,39</t>
  </si>
  <si>
    <t>14,21</t>
  </si>
  <si>
    <t>14,29</t>
  </si>
  <si>
    <t>14,35</t>
  </si>
  <si>
    <t>7,04</t>
  </si>
  <si>
    <t>7,18</t>
  </si>
  <si>
    <t>7,23</t>
  </si>
  <si>
    <t>7,33</t>
  </si>
  <si>
    <t>7,39</t>
  </si>
  <si>
    <t>7,36</t>
  </si>
  <si>
    <t>7,45</t>
  </si>
  <si>
    <t>7,37</t>
  </si>
  <si>
    <t>7,48</t>
  </si>
  <si>
    <t>7,59</t>
  </si>
  <si>
    <t>7,42</t>
  </si>
  <si>
    <t>7,68</t>
  </si>
  <si>
    <t>7,56</t>
  </si>
  <si>
    <t>7,65</t>
  </si>
  <si>
    <t>Nemek és régiók szerint (születéskor várható)</t>
  </si>
  <si>
    <r>
      <t>Budapest</t>
    </r>
    <r>
      <rPr>
        <b/>
        <sz val="5"/>
        <color rgb="FF445AA5"/>
        <rFont val="Verdana"/>
        <family val="2"/>
        <charset val="238"/>
      </rPr>
      <t>a</t>
    </r>
  </si>
  <si>
    <t>70,49</t>
  </si>
  <si>
    <t>70,74</t>
  </si>
  <si>
    <t>71,22</t>
  </si>
  <si>
    <t>71,47</t>
  </si>
  <si>
    <t>71,91</t>
  </si>
  <si>
    <t>72,41</t>
  </si>
  <si>
    <t>72,48</t>
  </si>
  <si>
    <t>73,58</t>
  </si>
  <si>
    <t>73,94</t>
  </si>
  <si>
    <t>74,14</t>
  </si>
  <si>
    <t>73,86</t>
  </si>
  <si>
    <t>74,29</t>
  </si>
  <si>
    <t>74,27</t>
  </si>
  <si>
    <t>74,48</t>
  </si>
  <si>
    <r>
      <t>Pest</t>
    </r>
    <r>
      <rPr>
        <b/>
        <sz val="5"/>
        <color rgb="FF445AA5"/>
        <rFont val="Verdana"/>
        <family val="2"/>
        <charset val="238"/>
      </rPr>
      <t>b</t>
    </r>
  </si>
  <si>
    <t>69,01</t>
  </si>
  <si>
    <t>69,2</t>
  </si>
  <si>
    <t>69,49</t>
  </si>
  <si>
    <t>70,41</t>
  </si>
  <si>
    <t>70,62</t>
  </si>
  <si>
    <t>71,29</t>
  </si>
  <si>
    <t>71,84</t>
  </si>
  <si>
    <t>71,94</t>
  </si>
  <si>
    <t>72,29</t>
  </si>
  <si>
    <t>72,51</t>
  </si>
  <si>
    <t>72,73</t>
  </si>
  <si>
    <t>72,98</t>
  </si>
  <si>
    <t>73,03</t>
  </si>
  <si>
    <t>73,63</t>
  </si>
  <si>
    <r>
      <t>Közép-Magyarország</t>
    </r>
    <r>
      <rPr>
        <b/>
        <sz val="5"/>
        <color rgb="FF445AA5"/>
        <rFont val="Verdana"/>
        <family val="2"/>
        <charset val="238"/>
      </rPr>
      <t>c</t>
    </r>
  </si>
  <si>
    <t>69,92</t>
  </si>
  <si>
    <t>70,13</t>
  </si>
  <si>
    <t>70,54</t>
  </si>
  <si>
    <t>71,06</t>
  </si>
  <si>
    <t>71,39</t>
  </si>
  <si>
    <t>71,97</t>
  </si>
  <si>
    <t>72,25</t>
  </si>
  <si>
    <t>72,92</t>
  </si>
  <si>
    <t>73,26</t>
  </si>
  <si>
    <t>73,47</t>
  </si>
  <si>
    <t>73,40</t>
  </si>
  <si>
    <t>73,76</t>
  </si>
  <si>
    <t>74,41</t>
  </si>
  <si>
    <t>Közép-Dunántúl</t>
  </si>
  <si>
    <t>68,66</t>
  </si>
  <si>
    <t>68,76</t>
  </si>
  <si>
    <t>69,20</t>
  </si>
  <si>
    <t>69,61</t>
  </si>
  <si>
    <t>69,74</t>
  </si>
  <si>
    <t>70,35</t>
  </si>
  <si>
    <t>70,97</t>
  </si>
  <si>
    <t>71,73</t>
  </si>
  <si>
    <t>71,64</t>
  </si>
  <si>
    <t>72,20</t>
  </si>
  <si>
    <t>72,27</t>
  </si>
  <si>
    <t>Nyugat-Dunántúl</t>
  </si>
  <si>
    <t>69,40</t>
  </si>
  <si>
    <t>70,12</t>
  </si>
  <si>
    <t>70,47</t>
  </si>
  <si>
    <t>70,70</t>
  </si>
  <si>
    <t>71,14</t>
  </si>
  <si>
    <t>71,33</t>
  </si>
  <si>
    <t>71,57</t>
  </si>
  <si>
    <t>72,17</t>
  </si>
  <si>
    <t>72,80</t>
  </si>
  <si>
    <t>72,70</t>
  </si>
  <si>
    <t>73,04</t>
  </si>
  <si>
    <t>73,78</t>
  </si>
  <si>
    <t>Dél-Dunántúl</t>
  </si>
  <si>
    <t>68,33</t>
  </si>
  <si>
    <t>68,55</t>
  </si>
  <si>
    <t>68,86</t>
  </si>
  <si>
    <t>69,87</t>
  </si>
  <si>
    <t>69,59</t>
  </si>
  <si>
    <t>69,88</t>
  </si>
  <si>
    <t>70,85</t>
  </si>
  <si>
    <t>71,62</t>
  </si>
  <si>
    <t>71,83</t>
  </si>
  <si>
    <t>71,55</t>
  </si>
  <si>
    <t>71,90</t>
  </si>
  <si>
    <t>72,31</t>
  </si>
  <si>
    <t>Dunántúl</t>
  </si>
  <si>
    <t>68,79</t>
  </si>
  <si>
    <t>69,13</t>
  </si>
  <si>
    <t>69,29</t>
  </si>
  <si>
    <t>69,97</t>
  </si>
  <si>
    <t>70,01</t>
  </si>
  <si>
    <t>70,46</t>
  </si>
  <si>
    <t>71,26</t>
  </si>
  <si>
    <t>72,18</t>
  </si>
  <si>
    <t>72,04</t>
  </si>
  <si>
    <t>72,54</t>
  </si>
  <si>
    <t>72,89</t>
  </si>
  <si>
    <t>Észak-Magyarország</t>
  </si>
  <si>
    <t>66,84</t>
  </si>
  <si>
    <t>67,37</t>
  </si>
  <si>
    <t>67,54</t>
  </si>
  <si>
    <t>68,73</t>
  </si>
  <si>
    <t>68,72</t>
  </si>
  <si>
    <t>69,68</t>
  </si>
  <si>
    <t>70,20</t>
  </si>
  <si>
    <t>70,52</t>
  </si>
  <si>
    <t>70,79</t>
  </si>
  <si>
    <t>70,56</t>
  </si>
  <si>
    <t>70,61</t>
  </si>
  <si>
    <t>Észak-Alföld</t>
  </si>
  <si>
    <t>67,34</t>
  </si>
  <si>
    <t>68,11</t>
  </si>
  <si>
    <t>68,19</t>
  </si>
  <si>
    <t>70,23</t>
  </si>
  <si>
    <t>70,83</t>
  </si>
  <si>
    <t>71,51</t>
  </si>
  <si>
    <t>71,23</t>
  </si>
  <si>
    <t>71,31</t>
  </si>
  <si>
    <t>71,81</t>
  </si>
  <si>
    <t>71,88</t>
  </si>
  <si>
    <t>71,86</t>
  </si>
  <si>
    <t>71,80</t>
  </si>
  <si>
    <t>Dél-Alföld</t>
  </si>
  <si>
    <t>68,39</t>
  </si>
  <si>
    <t>68,91</t>
  </si>
  <si>
    <t>69,71</t>
  </si>
  <si>
    <t>69,83</t>
  </si>
  <si>
    <t>70,77</t>
  </si>
  <si>
    <t>71,13</t>
  </si>
  <si>
    <t>71,71</t>
  </si>
  <si>
    <t>71,67</t>
  </si>
  <si>
    <t>72,22</t>
  </si>
  <si>
    <t>72,74</t>
  </si>
  <si>
    <t>Alföld és Észak</t>
  </si>
  <si>
    <t>67,52</t>
  </si>
  <si>
    <t>68,22</t>
  </si>
  <si>
    <t>68,23</t>
  </si>
  <si>
    <t>68,82</t>
  </si>
  <si>
    <t>69,53</t>
  </si>
  <si>
    <t>68,94</t>
  </si>
  <si>
    <t>70,57</t>
  </si>
  <si>
    <t>71,24</t>
  </si>
  <si>
    <t>71,17</t>
  </si>
  <si>
    <t>71,68</t>
  </si>
  <si>
    <t>71,74</t>
  </si>
  <si>
    <t>77,66</t>
  </si>
  <si>
    <t>77,77</t>
  </si>
  <si>
    <t>77,85</t>
  </si>
  <si>
    <t>78,41</t>
  </si>
  <si>
    <t>78,72</t>
  </si>
  <si>
    <t>78,74</t>
  </si>
  <si>
    <t>78,92</t>
  </si>
  <si>
    <t>79,23</t>
  </si>
  <si>
    <t>79,39</t>
  </si>
  <si>
    <t>80,04</t>
  </si>
  <si>
    <t>79,6</t>
  </si>
  <si>
    <t>80,07</t>
  </si>
  <si>
    <t>80,06</t>
  </si>
  <si>
    <t>80,12</t>
  </si>
  <si>
    <t>80,21</t>
  </si>
  <si>
    <t>77,11</t>
  </si>
  <si>
    <t>77,32</t>
  </si>
  <si>
    <t>77,45</t>
  </si>
  <si>
    <t>77,51</t>
  </si>
  <si>
    <t>77,95</t>
  </si>
  <si>
    <t>78,37</t>
  </si>
  <si>
    <t>78,22</t>
  </si>
  <si>
    <t>79,18</t>
  </si>
  <si>
    <t>78,26</t>
  </si>
  <si>
    <t>79,31</t>
  </si>
  <si>
    <t>78,69</t>
  </si>
  <si>
    <t>79,20</t>
  </si>
  <si>
    <t>79,40</t>
  </si>
  <si>
    <t>77,64</t>
  </si>
  <si>
    <t>77,74</t>
  </si>
  <si>
    <t>78,08</t>
  </si>
  <si>
    <t>78,44</t>
  </si>
  <si>
    <t>78,64</t>
  </si>
  <si>
    <t>78,85</t>
  </si>
  <si>
    <t>79,15</t>
  </si>
  <si>
    <t>79,71</t>
  </si>
  <si>
    <t>79,08</t>
  </si>
  <si>
    <t>79,77</t>
  </si>
  <si>
    <t>79,52</t>
  </si>
  <si>
    <t>79,76</t>
  </si>
  <si>
    <t>79,89</t>
  </si>
  <si>
    <t>76,84</t>
  </si>
  <si>
    <t>77,37</t>
  </si>
  <si>
    <t>77,36</t>
  </si>
  <si>
    <t>77,72</t>
  </si>
  <si>
    <t>77,65</t>
  </si>
  <si>
    <t>78,31</t>
  </si>
  <si>
    <t>78,39</t>
  </si>
  <si>
    <t>78,59</t>
  </si>
  <si>
    <t>78,84</t>
  </si>
  <si>
    <t>78,34</t>
  </si>
  <si>
    <t>79,07</t>
  </si>
  <si>
    <t>77,71</t>
  </si>
  <si>
    <t>78,09</t>
  </si>
  <si>
    <t>78,62</t>
  </si>
  <si>
    <t>78,95</t>
  </si>
  <si>
    <t>78,67</t>
  </si>
  <si>
    <t>79,57</t>
  </si>
  <si>
    <t>79,05</t>
  </si>
  <si>
    <t>79,63</t>
  </si>
  <si>
    <t>79,92</t>
  </si>
  <si>
    <t>79,90</t>
  </si>
  <si>
    <t>79,82</t>
  </si>
  <si>
    <t>80,25</t>
  </si>
  <si>
    <t>76,87</t>
  </si>
  <si>
    <t>77,06</t>
  </si>
  <si>
    <t>77,40</t>
  </si>
  <si>
    <t>77,70</t>
  </si>
  <si>
    <t>77,84</t>
  </si>
  <si>
    <t>78,03</t>
  </si>
  <si>
    <t>78,27</t>
  </si>
  <si>
    <t>78,71</t>
  </si>
  <si>
    <t>78,77</t>
  </si>
  <si>
    <t>79,03</t>
  </si>
  <si>
    <t>77,12</t>
  </si>
  <si>
    <t>77,56</t>
  </si>
  <si>
    <t>77,52</t>
  </si>
  <si>
    <t>77,94</t>
  </si>
  <si>
    <t>77,99</t>
  </si>
  <si>
    <t>78,19</t>
  </si>
  <si>
    <t>78,40</t>
  </si>
  <si>
    <t>78,45</t>
  </si>
  <si>
    <t>78,81</t>
  </si>
  <si>
    <t>79,44</t>
  </si>
  <si>
    <t>79,22</t>
  </si>
  <si>
    <t>79,61</t>
  </si>
  <si>
    <t>75,93</t>
  </si>
  <si>
    <t>76,39</t>
  </si>
  <si>
    <t>76,43</t>
  </si>
  <si>
    <t>77,05</t>
  </si>
  <si>
    <t>76,70</t>
  </si>
  <si>
    <t>77,16</t>
  </si>
  <si>
    <t>77,25</t>
  </si>
  <si>
    <t>77,80</t>
  </si>
  <si>
    <t>77,97</t>
  </si>
  <si>
    <t>77,93</t>
  </si>
  <si>
    <t>77,98</t>
  </si>
  <si>
    <t>76,49</t>
  </si>
  <si>
    <t>77,04</t>
  </si>
  <si>
    <t>77,00</t>
  </si>
  <si>
    <t>77,69</t>
  </si>
  <si>
    <t>78,01</t>
  </si>
  <si>
    <t>78,63</t>
  </si>
  <si>
    <t>78,52</t>
  </si>
  <si>
    <t>78,05</t>
  </si>
  <si>
    <t>78,87</t>
  </si>
  <si>
    <t>78,66</t>
  </si>
  <si>
    <t>78,79</t>
  </si>
  <si>
    <t>76,69</t>
  </si>
  <si>
    <t>77,49</t>
  </si>
  <si>
    <t>77,27</t>
  </si>
  <si>
    <t>77,62</t>
  </si>
  <si>
    <t>78,14</t>
  </si>
  <si>
    <t>78,20</t>
  </si>
  <si>
    <t>78,50</t>
  </si>
  <si>
    <t>78,65</t>
  </si>
  <si>
    <t>79,42</t>
  </si>
  <si>
    <t>79,24</t>
  </si>
  <si>
    <t>76,98</t>
  </si>
  <si>
    <t>76,91</t>
  </si>
  <si>
    <t>77,39</t>
  </si>
  <si>
    <t>77,67</t>
  </si>
  <si>
    <t>78,16</t>
  </si>
  <si>
    <t>78,46</t>
  </si>
  <si>
    <t>2.8.1.2. Csecsemőhalandóság, ezer élveszülöttre</t>
  </si>
  <si>
    <t>6,2</t>
  </si>
  <si>
    <t>5,7</t>
  </si>
  <si>
    <t>5,9</t>
  </si>
  <si>
    <t>5,6</t>
  </si>
  <si>
    <t>5,1</t>
  </si>
  <si>
    <t>5,3</t>
  </si>
  <si>
    <t>4,9</t>
  </si>
  <si>
    <t>4,6</t>
  </si>
  <si>
    <t>4,2</t>
  </si>
  <si>
    <t>4,0</t>
  </si>
  <si>
    <t>3,6</t>
  </si>
  <si>
    <t>3,4</t>
  </si>
  <si>
    <t>3,8</t>
  </si>
  <si>
    <t>Régiók szerint</t>
  </si>
  <si>
    <t>4,5</t>
  </si>
  <si>
    <t>4,7</t>
  </si>
  <si>
    <t>3,3</t>
  </si>
  <si>
    <t>3,5</t>
  </si>
  <si>
    <t>2,9</t>
  </si>
  <si>
    <t>3,7</t>
  </si>
  <si>
    <t>3,1</t>
  </si>
  <si>
    <t>2,2</t>
  </si>
  <si>
    <t>2,7</t>
  </si>
  <si>
    <t>2,4</t>
  </si>
  <si>
    <t>4,4</t>
  </si>
  <si>
    <t>5,0</t>
  </si>
  <si>
    <t>5,4</t>
  </si>
  <si>
    <t>3,2</t>
  </si>
  <si>
    <t>4,3</t>
  </si>
  <si>
    <t>2,6</t>
  </si>
  <si>
    <t>6,4</t>
  </si>
  <si>
    <t>4,8</t>
  </si>
  <si>
    <t>6,0</t>
  </si>
  <si>
    <t>5,2</t>
  </si>
  <si>
    <t>2,1</t>
  </si>
  <si>
    <t>2,3</t>
  </si>
  <si>
    <t>2,8</t>
  </si>
  <si>
    <t>4,1</t>
  </si>
  <si>
    <t>6,5</t>
  </si>
  <si>
    <t>3,0</t>
  </si>
  <si>
    <t>6,3</t>
  </si>
  <si>
    <t>7,2</t>
  </si>
  <si>
    <t>6,1</t>
  </si>
  <si>
    <t>7,5</t>
  </si>
  <si>
    <t>9,0</t>
  </si>
  <si>
    <t>9,5</t>
  </si>
  <si>
    <t>8,8</t>
  </si>
  <si>
    <t>8,1</t>
  </si>
  <si>
    <t>5,5</t>
  </si>
  <si>
    <t>7,7</t>
  </si>
  <si>
    <t>7,1</t>
  </si>
  <si>
    <t>9,1</t>
  </si>
  <si>
    <t>6,8</t>
  </si>
  <si>
    <t>9,2</t>
  </si>
  <si>
    <t>6,9</t>
  </si>
  <si>
    <r>
      <t>2.8.1.3. A háziorvosi és a házi gyerekorvosi szolgálathoz bejelentkezettek tízezer megfelelő korú lakosra jutó száma főbb betegségek szerint</t>
    </r>
    <r>
      <rPr>
        <b/>
        <sz val="5"/>
        <color rgb="FF445AA5"/>
        <rFont val="Verdana"/>
        <family val="2"/>
        <charset val="238"/>
      </rPr>
      <t>d</t>
    </r>
  </si>
  <si>
    <t>Gyermekek (0-18 éves)</t>
  </si>
  <si>
    <t>fiúk , leányok együtt</t>
  </si>
  <si>
    <t>Vashiányos anaemia</t>
  </si>
  <si>
    <t>267,6</t>
  </si>
  <si>
    <t>..</t>
  </si>
  <si>
    <t>295,6</t>
  </si>
  <si>
    <t>310,6</t>
  </si>
  <si>
    <t>344,0</t>
  </si>
  <si>
    <t>386,7</t>
  </si>
  <si>
    <t>417,6</t>
  </si>
  <si>
    <t>410,7</t>
  </si>
  <si>
    <t>Cukorbetegség</t>
  </si>
  <si>
    <t>13,8</t>
  </si>
  <si>
    <t>16,6</t>
  </si>
  <si>
    <t>20,4</t>
  </si>
  <si>
    <t>22,9</t>
  </si>
  <si>
    <t>23,6</t>
  </si>
  <si>
    <t>25,5</t>
  </si>
  <si>
    <t>27,4</t>
  </si>
  <si>
    <t>magasvérnyomás</t>
  </si>
  <si>
    <t>46,0</t>
  </si>
  <si>
    <t>53,1</t>
  </si>
  <si>
    <t>62,5</t>
  </si>
  <si>
    <t>64,5</t>
  </si>
  <si>
    <t>62,9</t>
  </si>
  <si>
    <t>64,7</t>
  </si>
  <si>
    <t>59,6</t>
  </si>
  <si>
    <t>deformáló hátgerinc-elváltozások</t>
  </si>
  <si>
    <t>231,3</t>
  </si>
  <si>
    <t>260,6</t>
  </si>
  <si>
    <t>246,0</t>
  </si>
  <si>
    <t>294,5</t>
  </si>
  <si>
    <t>318,3</t>
  </si>
  <si>
    <t>314,4</t>
  </si>
  <si>
    <t>asztma</t>
  </si>
  <si>
    <t>287,3</t>
  </si>
  <si>
    <t>398,0</t>
  </si>
  <si>
    <t>476,0</t>
  </si>
  <si>
    <t>548,9</t>
  </si>
  <si>
    <t>578,4</t>
  </si>
  <si>
    <t>626,2</t>
  </si>
  <si>
    <t>633,1</t>
  </si>
  <si>
    <t>Felnőttek ( 19 éves és idősebb)</t>
  </si>
  <si>
    <t>férfiak, nők együtt</t>
  </si>
  <si>
    <t>cukorbetegség</t>
  </si>
  <si>
    <t>679,4</t>
  </si>
  <si>
    <t>859,1</t>
  </si>
  <si>
    <t>974,1</t>
  </si>
  <si>
    <t>1 072,0</t>
  </si>
  <si>
    <t>1 131,2</t>
  </si>
  <si>
    <t>1 243,4</t>
  </si>
  <si>
    <t>1 321,4</t>
  </si>
  <si>
    <t>2 501,1</t>
  </si>
  <si>
    <t>3 135,9</t>
  </si>
  <si>
    <t>3 405,4</t>
  </si>
  <si>
    <t>3 482,2</t>
  </si>
  <si>
    <t>3 683,0</t>
  </si>
  <si>
    <t>3 854,7</t>
  </si>
  <si>
    <t>3 959,7</t>
  </si>
  <si>
    <t>ischaemiás szívbetegségek</t>
  </si>
  <si>
    <t>914,3</t>
  </si>
  <si>
    <t>1 237,7</t>
  </si>
  <si>
    <t>1 345,4</t>
  </si>
  <si>
    <t>1 349,9</t>
  </si>
  <si>
    <t>1 435,2</t>
  </si>
  <si>
    <t>1 523,4</t>
  </si>
  <si>
    <t>1 517,3</t>
  </si>
  <si>
    <t>gerincbetegségek</t>
  </si>
  <si>
    <t>666,3</t>
  </si>
  <si>
    <t>845,8</t>
  </si>
  <si>
    <t>1 427,1</t>
  </si>
  <si>
    <t>2 004,3</t>
  </si>
  <si>
    <t>2 272,6</t>
  </si>
  <si>
    <t>2 618,6</t>
  </si>
  <si>
    <t>2 824,7</t>
  </si>
  <si>
    <t>csontsűrűség és csontszerkezet rendellenességei</t>
  </si>
  <si>
    <t>363,7</t>
  </si>
  <si>
    <t>452,0</t>
  </si>
  <si>
    <t>471,7</t>
  </si>
  <si>
    <t>468,9</t>
  </si>
  <si>
    <t>554,3</t>
  </si>
  <si>
    <t>628,4</t>
  </si>
  <si>
    <t>647,2</t>
  </si>
  <si>
    <r>
      <t>2.8.1.4. Tüdőrák-incidencia, százezer lakosra</t>
    </r>
    <r>
      <rPr>
        <b/>
        <sz val="5"/>
        <color rgb="FF445AA5"/>
        <rFont val="Verdana"/>
        <family val="2"/>
        <charset val="238"/>
      </rPr>
      <t>e</t>
    </r>
  </si>
  <si>
    <t>110,0</t>
  </si>
  <si>
    <t>111,9</t>
  </si>
  <si>
    <t>110,3</t>
  </si>
  <si>
    <t>117,8</t>
  </si>
  <si>
    <t>111,4</t>
  </si>
  <si>
    <t>105,4</t>
  </si>
  <si>
    <t>111,6</t>
  </si>
  <si>
    <t>114,7</t>
  </si>
  <si>
    <t>113,6</t>
  </si>
  <si>
    <t>123,1</t>
  </si>
  <si>
    <t>130,8</t>
  </si>
  <si>
    <t>Nemek szerint</t>
  </si>
  <si>
    <t>férfiak</t>
  </si>
  <si>
    <t>151,1</t>
  </si>
  <si>
    <t>154,7</t>
  </si>
  <si>
    <t>146,9</t>
  </si>
  <si>
    <t>158,1</t>
  </si>
  <si>
    <t>148,7</t>
  </si>
  <si>
    <t>138,8</t>
  </si>
  <si>
    <t>145,4</t>
  </si>
  <si>
    <t>147,0</t>
  </si>
  <si>
    <t>141,6</t>
  </si>
  <si>
    <t>147,3</t>
  </si>
  <si>
    <t>150,2</t>
  </si>
  <si>
    <t>160,1</t>
  </si>
  <si>
    <t>nők</t>
  </si>
  <si>
    <t>72,9</t>
  </si>
  <si>
    <t>73,1</t>
  </si>
  <si>
    <t>77,2</t>
  </si>
  <si>
    <t>81,3</t>
  </si>
  <si>
    <t>77,6</t>
  </si>
  <si>
    <t>75,1</t>
  </si>
  <si>
    <t>81,0</t>
  </si>
  <si>
    <t>85,3</t>
  </si>
  <si>
    <t>88,1</t>
  </si>
  <si>
    <t>90,9</t>
  </si>
  <si>
    <t>98,5</t>
  </si>
  <si>
    <t>104,0</t>
  </si>
  <si>
    <r>
      <t>2.8.1.5. A női emlő rosszindulatú daganata-incidencia, százezer lakosra</t>
    </r>
    <r>
      <rPr>
        <b/>
        <sz val="5"/>
        <color rgb="FF445AA5"/>
        <rFont val="Verdana"/>
        <family val="2"/>
        <charset val="238"/>
      </rPr>
      <t>e</t>
    </r>
  </si>
  <si>
    <t>138,5</t>
  </si>
  <si>
    <t>133,7</t>
  </si>
  <si>
    <t>126,2</t>
  </si>
  <si>
    <t>133,6</t>
  </si>
  <si>
    <t>131,8</t>
  </si>
  <si>
    <t>132,5</t>
  </si>
  <si>
    <t>136,1</t>
  </si>
  <si>
    <t>147,8</t>
  </si>
  <si>
    <t>152,4</t>
  </si>
  <si>
    <t>156,0</t>
  </si>
  <si>
    <t>162,7</t>
  </si>
  <si>
    <t>168,7</t>
  </si>
  <si>
    <t>2.8.1.6. HIV-incidencia, százezer lakosra</t>
  </si>
  <si>
    <t>1,05</t>
  </si>
  <si>
    <t>0,80</t>
  </si>
  <si>
    <t>1,18</t>
  </si>
  <si>
    <t>1,44</t>
  </si>
  <si>
    <t>1,40</t>
  </si>
  <si>
    <t>1,82</t>
  </si>
  <si>
    <t>1,62</t>
  </si>
  <si>
    <t>2,21</t>
  </si>
  <si>
    <t>2,43</t>
  </si>
  <si>
    <t>2,75</t>
  </si>
  <si>
    <t>2,32</t>
  </si>
  <si>
    <t>2,28</t>
  </si>
  <si>
    <t>2,34</t>
  </si>
  <si>
    <r>
      <t>2.8.1.7. Egészségesen várható élettartam, év</t>
    </r>
    <r>
      <rPr>
        <b/>
        <sz val="5"/>
        <color rgb="FF445AA5"/>
        <rFont val="Verdana"/>
        <family val="2"/>
        <charset val="238"/>
      </rPr>
      <t>f</t>
    </r>
  </si>
  <si>
    <t>születéskor</t>
  </si>
  <si>
    <t>54,7</t>
  </si>
  <si>
    <t>55,3</t>
  </si>
  <si>
    <t>56,0</t>
  </si>
  <si>
    <t>56,5</t>
  </si>
  <si>
    <t>57,3</t>
  </si>
  <si>
    <t>58,9</t>
  </si>
  <si>
    <t>59,2</t>
  </si>
  <si>
    <t>58,2</t>
  </si>
  <si>
    <t>60,5</t>
  </si>
  <si>
    <t>60,9</t>
  </si>
  <si>
    <t>65 évesen</t>
  </si>
  <si>
    <t>6,7</t>
  </si>
  <si>
    <t>6,6</t>
  </si>
  <si>
    <t>57,5</t>
  </si>
  <si>
    <t>58,0</t>
  </si>
  <si>
    <t>58,3</t>
  </si>
  <si>
    <t>58,7</t>
  </si>
  <si>
    <t>58,8</t>
  </si>
  <si>
    <t>60,2</t>
  </si>
  <si>
    <t>60,3</t>
  </si>
  <si>
    <t>60,1</t>
  </si>
  <si>
    <t>61,9</t>
  </si>
  <si>
    <t>63,1</t>
  </si>
  <si>
    <t>7,6</t>
  </si>
  <si>
    <t>Nemek, kor és régiók szerint</t>
  </si>
  <si>
    <t>férfi, születéskor</t>
  </si>
  <si>
    <t>64,3</t>
  </si>
  <si>
    <t>65,2</t>
  </si>
  <si>
    <t>61,3</t>
  </si>
  <si>
    <t>62,2</t>
  </si>
  <si>
    <t>58,4</t>
  </si>
  <si>
    <t>57,9</t>
  </si>
  <si>
    <t>61,0</t>
  </si>
  <si>
    <t>59,8</t>
  </si>
  <si>
    <t>62,0</t>
  </si>
  <si>
    <t>62,4</t>
  </si>
  <si>
    <t>62,6</t>
  </si>
  <si>
    <t>64,1</t>
  </si>
  <si>
    <t>54,0</t>
  </si>
  <si>
    <t>55,8</t>
  </si>
  <si>
    <t>55,6</t>
  </si>
  <si>
    <t>55,1</t>
  </si>
  <si>
    <t>57,2</t>
  </si>
  <si>
    <t>57,6</t>
  </si>
  <si>
    <t>58,5</t>
  </si>
  <si>
    <t>59,4</t>
  </si>
  <si>
    <t>58,1</t>
  </si>
  <si>
    <t>60,4</t>
  </si>
  <si>
    <t>61,4</t>
  </si>
  <si>
    <t>57,4</t>
  </si>
  <si>
    <t>59,1</t>
  </si>
  <si>
    <t>61,8</t>
  </si>
  <si>
    <t>60,8</t>
  </si>
  <si>
    <t>53,3</t>
  </si>
  <si>
    <t>53,9</t>
  </si>
  <si>
    <t>53,6</t>
  </si>
  <si>
    <t>54,8</t>
  </si>
  <si>
    <t>54,5</t>
  </si>
  <si>
    <t>57,7</t>
  </si>
  <si>
    <t>56,7</t>
  </si>
  <si>
    <t>57,8</t>
  </si>
  <si>
    <t>57,1</t>
  </si>
  <si>
    <t>57,0</t>
  </si>
  <si>
    <t>56,8</t>
  </si>
  <si>
    <t>59,3</t>
  </si>
  <si>
    <t>59,7</t>
  </si>
  <si>
    <t>51,9</t>
  </si>
  <si>
    <t>52,5</t>
  </si>
  <si>
    <t>52,6</t>
  </si>
  <si>
    <t>54,6</t>
  </si>
  <si>
    <t>56,4</t>
  </si>
  <si>
    <t>51,1</t>
  </si>
  <si>
    <t>50,3</t>
  </si>
  <si>
    <t>50,4</t>
  </si>
  <si>
    <t>52,0</t>
  </si>
  <si>
    <t>54,9</t>
  </si>
  <si>
    <t>55,4</t>
  </si>
  <si>
    <t>53,2</t>
  </si>
  <si>
    <t>52,1</t>
  </si>
  <si>
    <t>61,1</t>
  </si>
  <si>
    <t>56,6</t>
  </si>
  <si>
    <t>58,6</t>
  </si>
  <si>
    <t>férfi, 65 évesen</t>
  </si>
  <si>
    <t>9,4</t>
  </si>
  <si>
    <t>9,3</t>
  </si>
  <si>
    <t>7,3</t>
  </si>
  <si>
    <t>8,0</t>
  </si>
  <si>
    <t>7,9</t>
  </si>
  <si>
    <t>8,3</t>
  </si>
  <si>
    <t>7,4</t>
  </si>
  <si>
    <t>7,8</t>
  </si>
  <si>
    <t>5,8</t>
  </si>
  <si>
    <t>3,9</t>
  </si>
  <si>
    <t>7,0</t>
  </si>
  <si>
    <t>nő, születéskor</t>
  </si>
  <si>
    <t>60,7</t>
  </si>
  <si>
    <t>61,6</t>
  </si>
  <si>
    <t>63,4</t>
  </si>
  <si>
    <t>62,1</t>
  </si>
  <si>
    <t>63,6</t>
  </si>
  <si>
    <t>63,7</t>
  </si>
  <si>
    <t>63,2</t>
  </si>
  <si>
    <t>64,0</t>
  </si>
  <si>
    <t>61,5</t>
  </si>
  <si>
    <t>62,8</t>
  </si>
  <si>
    <t>62,3</t>
  </si>
  <si>
    <t>62,7</t>
  </si>
  <si>
    <t>63,3</t>
  </si>
  <si>
    <t>65,5</t>
  </si>
  <si>
    <t>67,1</t>
  </si>
  <si>
    <t>67,3</t>
  </si>
  <si>
    <t>56,3</t>
  </si>
  <si>
    <t>61,2</t>
  </si>
  <si>
    <t>63,8</t>
  </si>
  <si>
    <t>54,2</t>
  </si>
  <si>
    <t>53,7</t>
  </si>
  <si>
    <t>56,9</t>
  </si>
  <si>
    <t>55,9</t>
  </si>
  <si>
    <t>56,1</t>
  </si>
  <si>
    <t>59,0</t>
  </si>
  <si>
    <t>nő, 65 évesen</t>
  </si>
  <si>
    <t>9,6</t>
  </si>
  <si>
    <t>10,3</t>
  </si>
  <si>
    <t>8,4</t>
  </si>
  <si>
    <t>10,1</t>
  </si>
  <si>
    <t>9,7</t>
  </si>
  <si>
    <r>
      <t>2.8.1.8. Standardizált halálozási ráta</t>
    </r>
    <r>
      <rPr>
        <b/>
        <sz val="5"/>
        <color rgb="FF445AA5"/>
        <rFont val="Verdana"/>
        <family val="2"/>
        <charset val="238"/>
      </rPr>
      <t>g</t>
    </r>
  </si>
  <si>
    <t>1 715,7</t>
  </si>
  <si>
    <t>1 625,9</t>
  </si>
  <si>
    <t>1 615,7</t>
  </si>
  <si>
    <t>1 557,1</t>
  </si>
  <si>
    <t>1 540,6</t>
  </si>
  <si>
    <t>1 525,9</t>
  </si>
  <si>
    <t>1 486,8</t>
  </si>
  <si>
    <t>1 503,6</t>
  </si>
  <si>
    <t>1 457,9</t>
  </si>
  <si>
    <t>1 430,6</t>
  </si>
  <si>
    <t>1 476,4</t>
  </si>
  <si>
    <t>1 406,0</t>
  </si>
  <si>
    <t>1 445,1</t>
  </si>
  <si>
    <t>1 423,3</t>
  </si>
  <si>
    <t>1 393,2</t>
  </si>
  <si>
    <t>Haláloki csoportok szerint</t>
  </si>
  <si>
    <t>Daganatok (C00-D48)</t>
  </si>
  <si>
    <t>370,2</t>
  </si>
  <si>
    <t>370,5</t>
  </si>
  <si>
    <t>370,9</t>
  </si>
  <si>
    <t>368,8</t>
  </si>
  <si>
    <t>369,1</t>
  </si>
  <si>
    <t>365,9</t>
  </si>
  <si>
    <t>364,9</t>
  </si>
  <si>
    <t>367,8</t>
  </si>
  <si>
    <t>358,9</t>
  </si>
  <si>
    <t>354,7</t>
  </si>
  <si>
    <t>351,9</t>
  </si>
  <si>
    <t>352,3</t>
  </si>
  <si>
    <t>349,1</t>
  </si>
  <si>
    <t>343,4</t>
  </si>
  <si>
    <t>334,5</t>
  </si>
  <si>
    <t>ebből: rosszindulatú daganatok (C00-C97)</t>
  </si>
  <si>
    <t>352,4</t>
  </si>
  <si>
    <t>357,0</t>
  </si>
  <si>
    <t>358,2</t>
  </si>
  <si>
    <t>361,0</t>
  </si>
  <si>
    <t>361,7</t>
  </si>
  <si>
    <t>358,7</t>
  </si>
  <si>
    <t>357,8</t>
  </si>
  <si>
    <t>361,3</t>
  </si>
  <si>
    <t>352,8</t>
  </si>
  <si>
    <t>348,5</t>
  </si>
  <si>
    <t>346,0</t>
  </si>
  <si>
    <t>345,4</t>
  </si>
  <si>
    <t>341,4</t>
  </si>
  <si>
    <t>336,2</t>
  </si>
  <si>
    <t>327,8</t>
  </si>
  <si>
    <t>Keringési betegségek (I00-I99)</t>
  </si>
  <si>
    <t>960,0</t>
  </si>
  <si>
    <t>874,3</t>
  </si>
  <si>
    <t>855,0</t>
  </si>
  <si>
    <t>815,5</t>
  </si>
  <si>
    <t>803,4</t>
  </si>
  <si>
    <t>803,2</t>
  </si>
  <si>
    <t>770,9</t>
  </si>
  <si>
    <t>779,8</t>
  </si>
  <si>
    <t>755,6</t>
  </si>
  <si>
    <t>740,3</t>
  </si>
  <si>
    <t>762,0</t>
  </si>
  <si>
    <t>720,3</t>
  </si>
  <si>
    <t>743,9</t>
  </si>
  <si>
    <t>724,8</t>
  </si>
  <si>
    <t>703,4</t>
  </si>
  <si>
    <t>ebből: ischaemiás szívbetegségek (I20-I25)</t>
  </si>
  <si>
    <t>499,0</t>
  </si>
  <si>
    <t>459,9</t>
  </si>
  <si>
    <t>431,0</t>
  </si>
  <si>
    <t>414,6</t>
  </si>
  <si>
    <t>410,6</t>
  </si>
  <si>
    <t>413,3</t>
  </si>
  <si>
    <t>399,0</t>
  </si>
  <si>
    <t>400,3</t>
  </si>
  <si>
    <t>385,1</t>
  </si>
  <si>
    <t>379,3</t>
  </si>
  <si>
    <t>384,6</t>
  </si>
  <si>
    <t>358,8</t>
  </si>
  <si>
    <t>370,8</t>
  </si>
  <si>
    <t>359,9</t>
  </si>
  <si>
    <t>350,0</t>
  </si>
  <si>
    <t>Légzőrendszer betegségei (J00-J99)</t>
  </si>
  <si>
    <t>82,7</t>
  </si>
  <si>
    <t>78,1</t>
  </si>
  <si>
    <t>82,6</t>
  </si>
  <si>
    <t>75,0</t>
  </si>
  <si>
    <t>76,8</t>
  </si>
  <si>
    <t>75,7</t>
  </si>
  <si>
    <t>78,8</t>
  </si>
  <si>
    <t>80,3</t>
  </si>
  <si>
    <t>77,8</t>
  </si>
  <si>
    <t>94,7</t>
  </si>
  <si>
    <t>78,9</t>
  </si>
  <si>
    <t>88,3</t>
  </si>
  <si>
    <t>87,4</t>
  </si>
  <si>
    <t>88,4</t>
  </si>
  <si>
    <t>Emésztőrendszer betegségei (K00-K93)</t>
  </si>
  <si>
    <t>94,9</t>
  </si>
  <si>
    <t>95,5</t>
  </si>
  <si>
    <t>96,9</t>
  </si>
  <si>
    <t>92,8</t>
  </si>
  <si>
    <t>89,5</t>
  </si>
  <si>
    <t>84,1</t>
  </si>
  <si>
    <t>79,1</t>
  </si>
  <si>
    <t>73,6</t>
  </si>
  <si>
    <t>69,0</t>
  </si>
  <si>
    <t>68,0</t>
  </si>
  <si>
    <t>65,1</t>
  </si>
  <si>
    <t>67,0</t>
  </si>
  <si>
    <t>ebből: májbetegségek (K70-K76)</t>
  </si>
  <si>
    <t>52,7</t>
  </si>
  <si>
    <t>47,8</t>
  </si>
  <si>
    <t>43,1</t>
  </si>
  <si>
    <t>37,5</t>
  </si>
  <si>
    <t>33,7</t>
  </si>
  <si>
    <t>34,7</t>
  </si>
  <si>
    <t>33,0</t>
  </si>
  <si>
    <t>31,7</t>
  </si>
  <si>
    <t>32,3</t>
  </si>
  <si>
    <t>32,6</t>
  </si>
  <si>
    <t>Erőszakos okok (V01-Y98)</t>
  </si>
  <si>
    <t>90,0</t>
  </si>
  <si>
    <t>83,6</t>
  </si>
  <si>
    <t>82,1</t>
  </si>
  <si>
    <t>80,6</t>
  </si>
  <si>
    <t>78,2</t>
  </si>
  <si>
    <t>76,7</t>
  </si>
  <si>
    <t>72,6</t>
  </si>
  <si>
    <t>70,7</t>
  </si>
  <si>
    <t>66,2</t>
  </si>
  <si>
    <t>63,9</t>
  </si>
  <si>
    <t>ebből: öngyilkosság (X60-X84, Y87.0)</t>
  </si>
  <si>
    <t>27,5</t>
  </si>
  <si>
    <t>25,6</t>
  </si>
  <si>
    <t>25,8</t>
  </si>
  <si>
    <t>25,3</t>
  </si>
  <si>
    <t>24,8</t>
  </si>
  <si>
    <t>24,1</t>
  </si>
  <si>
    <t>21,3</t>
  </si>
  <si>
    <t>19,5</t>
  </si>
  <si>
    <t>19,1</t>
  </si>
  <si>
    <t>18,0</t>
  </si>
  <si>
    <t>16,7</t>
  </si>
  <si>
    <t>17,0</t>
  </si>
  <si>
    <t>15,7</t>
  </si>
  <si>
    <r>
      <t>a</t>
    </r>
    <r>
      <rPr>
        <sz val="7"/>
        <color rgb="FF333333"/>
        <rFont val="Verdana"/>
        <family val="2"/>
        <charset val="238"/>
      </rPr>
      <t> A 2018. január 1-jétől érvényes területi osztályozási rendszer szerint főváros és tervezési-statisztikai régió, korábban fővárosnak megfelelő területi szint.</t>
    </r>
  </si>
  <si>
    <r>
      <t>b</t>
    </r>
    <r>
      <rPr>
        <sz val="7"/>
        <color rgb="FF333333"/>
        <rFont val="Verdana"/>
        <family val="2"/>
        <charset val="238"/>
      </rPr>
      <t> A 2018. január 1-jétől érvényes területi osztályozási rendszer szerint megye és tervezési-statisztikai régió, korábban megyei szint.</t>
    </r>
  </si>
  <si>
    <r>
      <t>c</t>
    </r>
    <r>
      <rPr>
        <sz val="7"/>
        <color rgb="FF333333"/>
        <rFont val="Verdana"/>
        <family val="2"/>
        <charset val="238"/>
      </rPr>
      <t> A 2018. január 1-jétől érvényes területi osztályozási rendszer szerint statisztikai nagyrégió, korábban tervezési-statisztikai régió és statisztikai nagyrégió.</t>
    </r>
  </si>
  <si>
    <r>
      <t>d</t>
    </r>
    <r>
      <rPr>
        <sz val="7"/>
        <color rgb="FF333333"/>
        <rFont val="Verdana"/>
        <family val="2"/>
        <charset val="238"/>
      </rPr>
      <t> A morbiditási adatok gyűjtése kétévente történik.</t>
    </r>
  </si>
  <si>
    <r>
      <t>e</t>
    </r>
    <r>
      <rPr>
        <sz val="7"/>
        <color rgb="FF333333"/>
        <rFont val="Verdana"/>
        <family val="2"/>
        <charset val="238"/>
      </rPr>
      <t> Az Országos Onkológiai Intézet 2018 augusztusában átadott állománya alapján korrigált Rákregiszter adatok.</t>
    </r>
  </si>
  <si>
    <r>
      <t>f</t>
    </r>
    <r>
      <rPr>
        <sz val="7"/>
        <color rgb="FF333333"/>
        <rFont val="Verdana"/>
        <family val="2"/>
        <charset val="238"/>
      </rPr>
      <t> Módszertani változás. A mutató számítása 2015-től az Eurostat módszertannal azonos. (Sullivan-módszer, rövidített halandósági táblák). 2014-ig a KSH saját számításokat publikált.</t>
    </r>
  </si>
  <si>
    <r>
      <t>g</t>
    </r>
    <r>
      <rPr>
        <sz val="7"/>
        <color rgb="FF333333"/>
        <rFont val="Verdana"/>
        <family val="2"/>
        <charset val="238"/>
      </rPr>
      <t> Az Eurostat 2012. évi standard európai népesség kormegoszlására standardizált halálozási arányszám, százezer lakosra.</t>
    </r>
  </si>
  <si>
    <t>« Vissza a tartalomjegyzékhez</t>
  </si>
  <si>
    <t>&lt;--forrás URL</t>
  </si>
  <si>
    <t>&lt;--Y</t>
  </si>
  <si>
    <t>&lt;--nem kell</t>
  </si>
  <si>
    <t>&lt;--férfi-nő-távolság abszolútértéke legyen minél kisebb régiónként?!</t>
  </si>
  <si>
    <t>A várható átlagos élettartam azt fejezi ki. hogy a különböző életkorúak az adott év halandósági viszonyai mellett még hány évi élettartamra számíthatnak átlagosan. A mutató közvetett módon szintetikus indikátora a lakosság egészségi állapotának. életmódjának. életkörülményeinek. az egészségügyi ellátórendszer fejlettségének és környezet állapotának. amelyek a halandósági viszonyok legfontosabb tényezői.</t>
  </si>
  <si>
    <t>A csecsemőhalandóság azt fejezi ki. hogy ezer élveszületett gyermek közül hányan halnak meg egyéves koruk betöltése előtt. A mutató közvetett módon szintetikus indikátora a gyermeket vállaló nők életmódjának. életkörülményeinek. a terhességi. gyermekágyi és koraszülött ellátórendszerek fejlettségének. A mutató értéke fontos szerepet játszik a születéskor várható élettartam alakulásában.</t>
  </si>
  <si>
    <t>A háziorvosi és a házi gyerekorvosi szolgálathoz bejelentkezettek tízezer megfelelő korú lakosra jutó száma főbb betegségek szerint: a mutató azt mutatja meg. hogy hány háziorvosi. házi gyermekorvosi szolgálathoz bejelentkezett betegnél diagnosztizálták a következő betegségeket: cukorbetegség; magasvérnyomás; asztma; gerinc bántalmak; csontsűrűség és csontszerkezet rendellenességei. Az adatok nem a személyek számát. hanem az egyének betegségeinek számát jelentik ( egy személynek többféle betegsége is szerepelhet a nyilvántartásban.)</t>
  </si>
  <si>
    <t>A tüdőrák-incidencia azt mutatja meg. hogy hány új betegnél diagnosztizálták a légcső- a hörgő- vagy a tüdőrákot az adott naptári évben. százezer lakosra vetítve.</t>
  </si>
  <si>
    <t>A női emlő rosszindulatú daganata-incidencia azt mutatja meg. hogy hány új betegnél diagnosztizálták a női emlő rosszindulatú daganatát az adott naptári évben. százezer lakosra vetítve.</t>
  </si>
  <si>
    <t>Forrás:Nemzeti Rákregiszter. Országos Onkológiai Intézet.</t>
  </si>
  <si>
    <t>Az európai rákcentrumok gyakorlatának megfelelően a Nemzeti Rákregiszter adatai folyamatos javítás alatt állnak. ezért friss adatokat legalább 3 évre visszamenőleg annak tudatában kell kezelni. hogy az adatok egy évre visszamenőleg biztosan. 3-5 évre visszamenőleg nagy valószínűséggel a javítások bevitelével változnak.</t>
  </si>
  <si>
    <t>A HIV-incidencia azt mutatja meg. hogy hány új betegnél diagnosztizálták a HIV-fertőzést az adott naptári évben. százezer lakosra vetítve.</t>
  </si>
  <si>
    <t>Az egészségesen várható élettartam az egészséges állapotban eltöltött életévek várható számát adja meg születéskor és 65 éves korban. nemenként.</t>
  </si>
  <si>
    <t>A standardizált halálozási ráta az általános halálozási viszonyok nemzetközi összehasonlítására szolgál. A halálozások számát erősen befolyásolja a népesség korösszetétele. az időbeli. területi és nemzetközi összehasonlításnál használt standardizált arányszám kiküszöböli a népesség kormegoszlásából eredő hatásokat.</t>
  </si>
  <si>
    <t>2.8.1.1. Születéskor várható átlagos élettartam. év</t>
  </si>
  <si>
    <t>2.8.1.2. Csecsemőhalandóság. ezer élveszülöttre</t>
  </si>
  <si>
    <t>fiúk . leányok együtt</t>
  </si>
  <si>
    <t>férfiak. nők együtt</t>
  </si>
  <si>
    <t>2.8.1.4. Tüdőrák-incidencia. százezer lakosrae</t>
  </si>
  <si>
    <t>2.8.1.5. A női emlő rosszindulatú daganata-incidencia. százezer lakosrae</t>
  </si>
  <si>
    <t>2.8.1.6. HIV-incidencia. százezer lakosra</t>
  </si>
  <si>
    <t>2.8.1.7. Egészségesen várható élettartam. évf</t>
  </si>
  <si>
    <t>Nemek. kor és régiók szerint</t>
  </si>
  <si>
    <t>férfi. születéskor</t>
  </si>
  <si>
    <t>férfi. 65 évesen</t>
  </si>
  <si>
    <t>nő. születéskor</t>
  </si>
  <si>
    <t>nő. 65 évesen</t>
  </si>
  <si>
    <t>ebből: öngyilkosság (X60-X84. Y87.0)</t>
  </si>
  <si>
    <t>a A 2018. január 1-jétől érvényes területi osztályozási rendszer szerint főváros és tervezési-statisztikai régió. korábban fővárosnak megfelelő területi szint.</t>
  </si>
  <si>
    <t>b A 2018. január 1-jétől érvényes területi osztályozási rendszer szerint megye és tervezési-statisztikai régió. korábban megyei szint.</t>
  </si>
  <si>
    <t>c A 2018. január 1-jétől érvényes területi osztályozási rendszer szerint statisztikai nagyrégió. korábban tervezési-statisztikai régió és statisztikai nagyrégió.</t>
  </si>
  <si>
    <t>f Módszertani változás. A mutató számítása 2015-től az Eurostat módszertannal azonos. (Sullivan-módszer. rövidített halandósági táblák). 2014-ig a KSH saját számításokat publikált.</t>
  </si>
  <si>
    <t>g Az Eurostat 2012. évi standard európai népesség kormegoszlására standardizált halálozási arányszám. százezer lakosra.</t>
  </si>
  <si>
    <t>, = .</t>
  </si>
  <si>
    <t>&lt;--minél kisebb annál jobb a régió, mint élettér</t>
  </si>
  <si>
    <t>&lt;--a mindenkori utolsó n év alapján</t>
  </si>
  <si>
    <t>&lt;--a részarányok átlaga legyen az aggregátum becsült értéke</t>
  </si>
  <si>
    <t>hiányzó tételek becslése</t>
  </si>
  <si>
    <t>potenciálisan releváns attribútumk</t>
  </si>
  <si>
    <t>9 db Budapest</t>
  </si>
  <si>
    <t>11 régió</t>
  </si>
  <si>
    <t>15 év</t>
  </si>
  <si>
    <t>&lt;--esetleg lehet más objektum is pl. HU=total, vagy nemek szerint, korcsoportok szerint</t>
  </si>
  <si>
    <t>értékes adat</t>
  </si>
  <si>
    <t>min</t>
  </si>
  <si>
    <t>cél: legjobb objektum levezetése, ahol az év is objektumképző</t>
  </si>
  <si>
    <t>cél: idealitás-index idősoros nézete, nemenkénti nézete, korcsoportos nézete, REGIONÁLIS nézete - térképen is!</t>
  </si>
  <si>
    <t>Budapesta</t>
  </si>
  <si>
    <t>Pestb</t>
  </si>
  <si>
    <t>Közép-Magyarországc</t>
  </si>
  <si>
    <t>Nemek</t>
  </si>
  <si>
    <t>Kocsoportok</t>
  </si>
  <si>
    <t>Régiók</t>
  </si>
  <si>
    <t>Mind</t>
  </si>
  <si>
    <t>HU</t>
  </si>
  <si>
    <t>Row Labels</t>
  </si>
  <si>
    <t>(blank)</t>
  </si>
  <si>
    <t>Grand Total</t>
  </si>
  <si>
    <t>Count of 2005</t>
  </si>
  <si>
    <t>Total</t>
  </si>
  <si>
    <t>Y0</t>
  </si>
  <si>
    <t>iránya</t>
  </si>
  <si>
    <t>Azonosító:</t>
  </si>
  <si>
    <t>Objektumok:</t>
  </si>
  <si>
    <t>Attribútumok:</t>
  </si>
  <si>
    <t>Lépcsôk:</t>
  </si>
  <si>
    <t>Eltolás:</t>
  </si>
  <si>
    <t>Leírás:</t>
  </si>
  <si>
    <t>COCO Y0: 8905092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</si>
  <si>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</si>
  <si>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</si>
  <si>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</si>
  <si>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</si>
  <si>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</si>
  <si>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</si>
  <si>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</si>
  <si>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</si>
  <si>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</si>
  <si>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</si>
  <si>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</si>
  <si>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</si>
  <si>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</si>
  <si>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</si>
  <si>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</si>
  <si>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</si>
  <si>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Y(A16)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</si>
  <si>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</si>
  <si>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</si>
  <si>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</si>
  <si>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</si>
  <si>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</si>
  <si>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</si>
  <si>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</si>
  <si>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</si>
  <si>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</si>
  <si>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</si>
  <si>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</si>
  <si>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</si>
  <si>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</si>
  <si>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</si>
  <si>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</si>
  <si>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</si>
  <si>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</si>
  <si>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</si>
  <si>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</si>
  <si>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</si>
  <si>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</si>
  <si>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</si>
  <si>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</si>
  <si>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</si>
  <si>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</si>
  <si>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</si>
  <si>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</si>
  <si>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</si>
  <si>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</si>
  <si>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</si>
  <si>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</si>
  <si>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</si>
  <si>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</si>
  <si>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</si>
  <si>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</si>
  <si>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</si>
  <si>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</si>
  <si>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</si>
  <si>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</si>
  <si>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</si>
  <si>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</si>
  <si>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Lépcsôk(1)</t>
  </si>
  <si>
    <t>S1</t>
  </si>
  <si>
    <t>(44+1000035.6)/(2)=500039.8</t>
  </si>
  <si>
    <t>(40+40)/(2)=40</t>
  </si>
  <si>
    <t>(999443.6+40)/(2)=499741.8</t>
  </si>
  <si>
    <t>S2</t>
  </si>
  <si>
    <t>(39+1000035.6)/(2)=500037.3</t>
  </si>
  <si>
    <t>(39+39)/(2)=39</t>
  </si>
  <si>
    <t>(999442.6+39)/(2)=499740.8</t>
  </si>
  <si>
    <t>S3</t>
  </si>
  <si>
    <t>(38+1000035.6)/(2)=500036.8</t>
  </si>
  <si>
    <t>(38+38)/(2)=38</t>
  </si>
  <si>
    <t>(999441.6+38)/(2)=499739.8</t>
  </si>
  <si>
    <t>S4</t>
  </si>
  <si>
    <t>(37+1000035.6)/(2)=500036.3</t>
  </si>
  <si>
    <t>(37+37)/(2)=37</t>
  </si>
  <si>
    <t>(999440.6+37)/(2)=499738.8</t>
  </si>
  <si>
    <t>S5</t>
  </si>
  <si>
    <t>(36+1000035.6)/(2)=500035.8</t>
  </si>
  <si>
    <t>(36+36)/(2)=36</t>
  </si>
  <si>
    <t>(999439.6+36)/(2)=499737.8</t>
  </si>
  <si>
    <t>S6</t>
  </si>
  <si>
    <t>(35+1000035.6)/(2)=500035.3</t>
  </si>
  <si>
    <t>(35+35)/(2)=35</t>
  </si>
  <si>
    <t>(999438.6+35)/(2)=499736.8</t>
  </si>
  <si>
    <t>S7</t>
  </si>
  <si>
    <t>(34+1000025.6)/(2)=500029.8</t>
  </si>
  <si>
    <t>(34+34)/(2)=34</t>
  </si>
  <si>
    <t>(999437.6+34)/(2)=499735.8</t>
  </si>
  <si>
    <t>S8</t>
  </si>
  <si>
    <t>(33+1000025.6)/(2)=500029.3</t>
  </si>
  <si>
    <t>(33+33)/(2)=33</t>
  </si>
  <si>
    <t>(999436.6+33)/(2)=499734.8</t>
  </si>
  <si>
    <t>S9</t>
  </si>
  <si>
    <t>(32+1000025.6)/(2)=500028.8</t>
  </si>
  <si>
    <t>(32+32)/(2)=32</t>
  </si>
  <si>
    <t>(999435.6+32)/(2)=499733.8</t>
  </si>
  <si>
    <t>S10</t>
  </si>
  <si>
    <t>(31+1000025.6)/(2)=500028.3</t>
  </si>
  <si>
    <t>(31+31)/(2)=31</t>
  </si>
  <si>
    <t>(999434.6+31)/(2)=499732.8</t>
  </si>
  <si>
    <t>S11</t>
  </si>
  <si>
    <t>(30+1000025.6)/(2)=500027.8</t>
  </si>
  <si>
    <t>(30+30)/(2)=30</t>
  </si>
  <si>
    <t>(999433.6+30)/(2)=499731.8</t>
  </si>
  <si>
    <t>S12</t>
  </si>
  <si>
    <t>(29+1000025.6)/(2)=500027.3</t>
  </si>
  <si>
    <t>(29+29)/(2)=29</t>
  </si>
  <si>
    <t>(999432.6+29)/(2)=499730.8</t>
  </si>
  <si>
    <t>S13</t>
  </si>
  <si>
    <t>(28+1000025.6)/(2)=500026.8</t>
  </si>
  <si>
    <t>(28+28)/(2)=28</t>
  </si>
  <si>
    <t>(999431.6+28)/(2)=499729.8</t>
  </si>
  <si>
    <t>S14</t>
  </si>
  <si>
    <t>(27+1000025.6)/(2)=500026.3</t>
  </si>
  <si>
    <t>(27+27)/(2)=27</t>
  </si>
  <si>
    <t>(999430.6+27)/(2)=499728.8</t>
  </si>
  <si>
    <t>S15</t>
  </si>
  <si>
    <t>(26+1000025.6)/(2)=500025.8</t>
  </si>
  <si>
    <t>(26+26)/(2)=26</t>
  </si>
  <si>
    <t>(999429.6+26)/(2)=499727.8</t>
  </si>
  <si>
    <t>S16</t>
  </si>
  <si>
    <t>(25+1000015.6)/(2)=500020.3</t>
  </si>
  <si>
    <t>(25+25)/(2)=25</t>
  </si>
  <si>
    <t>(999428.6+25)/(2)=499726.8</t>
  </si>
  <si>
    <t>S17</t>
  </si>
  <si>
    <t>(24+1000015.6)/(2)=500019.8</t>
  </si>
  <si>
    <t>(24+24)/(2)=24</t>
  </si>
  <si>
    <t>(999427.6+24)/(2)=499725.8</t>
  </si>
  <si>
    <t>S18</t>
  </si>
  <si>
    <t>(23+1000015.6)/(2)=500019.3</t>
  </si>
  <si>
    <t>(23+23)/(2)=23</t>
  </si>
  <si>
    <t>(999426.6+23)/(2)=499724.8</t>
  </si>
  <si>
    <t>S19</t>
  </si>
  <si>
    <t>(22+1000015.6)/(2)=500018.8</t>
  </si>
  <si>
    <t>(22+22)/(2)=22</t>
  </si>
  <si>
    <t>(999425.6+22)/(2)=499723.8</t>
  </si>
  <si>
    <t>S20</t>
  </si>
  <si>
    <t>(21+1000015.6)/(2)=500018.3</t>
  </si>
  <si>
    <t>(21+21)/(2)=21</t>
  </si>
  <si>
    <t>(999424.6+21)/(2)=499722.8</t>
  </si>
  <si>
    <t>S21</t>
  </si>
  <si>
    <t>(20+1000015.6)/(2)=500017.8</t>
  </si>
  <si>
    <t>(20+20)/(2)=20</t>
  </si>
  <si>
    <t>(999423.6+20)/(2)=499721.8</t>
  </si>
  <si>
    <t>S22</t>
  </si>
  <si>
    <t>(19+1000015.6)/(2)=500017.3</t>
  </si>
  <si>
    <t>(19+19)/(2)=19</t>
  </si>
  <si>
    <t>(999422.6+19)/(2)=499720.8</t>
  </si>
  <si>
    <t>S23</t>
  </si>
  <si>
    <t>(18+1000015.6)/(2)=500016.8</t>
  </si>
  <si>
    <t>(18+18)/(2)=18</t>
  </si>
  <si>
    <t>(999421.6+18)/(2)=499719.8</t>
  </si>
  <si>
    <t>S24</t>
  </si>
  <si>
    <t>(17+1000015.6)/(2)=500016.3</t>
  </si>
  <si>
    <t>(17+17)/(2)=17</t>
  </si>
  <si>
    <t>(999420.6+17)/(2)=499718.8</t>
  </si>
  <si>
    <t>S25</t>
  </si>
  <si>
    <t>(16+1000015.6)/(2)=500015.8</t>
  </si>
  <si>
    <t>(16+16)/(2)=16</t>
  </si>
  <si>
    <t>(999419.6+16)/(2)=499717.8</t>
  </si>
  <si>
    <t>S26</t>
  </si>
  <si>
    <t>(15+1000015.6)/(2)=500015.3</t>
  </si>
  <si>
    <t>(15+15)/(2)=15</t>
  </si>
  <si>
    <t>(999418.6+15)/(2)=499716.8</t>
  </si>
  <si>
    <t>S27</t>
  </si>
  <si>
    <t>(14+1000005.6)/(2)=500009.8</t>
  </si>
  <si>
    <t>(14+14)/(2)=14</t>
  </si>
  <si>
    <t>(999417.6+14)/(2)=499715.8</t>
  </si>
  <si>
    <t>S28</t>
  </si>
  <si>
    <t>(13+1000005.6)/(2)=500009.3</t>
  </si>
  <si>
    <t>(13+13)/(2)=13</t>
  </si>
  <si>
    <t>(999416.6+13)/(2)=499714.8</t>
  </si>
  <si>
    <t>S29</t>
  </si>
  <si>
    <t>(12+1000005.6)/(2)=500008.8</t>
  </si>
  <si>
    <t>(12+12)/(2)=12</t>
  </si>
  <si>
    <t>(999415.6+12)/(2)=499713.8</t>
  </si>
  <si>
    <t>S30</t>
  </si>
  <si>
    <t>(11+1000005.6)/(2)=500008.3</t>
  </si>
  <si>
    <t>(11+11)/(2)=11</t>
  </si>
  <si>
    <t>(999414.6+11)/(2)=499712.8</t>
  </si>
  <si>
    <t>S31</t>
  </si>
  <si>
    <t>(10+1000005.6)/(2)=500007.8</t>
  </si>
  <si>
    <t>(10+10)/(2)=10</t>
  </si>
  <si>
    <t>(999413.6+10)/(2)=499711.8</t>
  </si>
  <si>
    <t>S32</t>
  </si>
  <si>
    <t>(9+1000005.6)/(2)=500007.3</t>
  </si>
  <si>
    <t>(9+9)/(2)=9</t>
  </si>
  <si>
    <t>(999412.6+9)/(2)=499710.8</t>
  </si>
  <si>
    <t>S33</t>
  </si>
  <si>
    <t>(8+1000005.6)/(2)=500006.8</t>
  </si>
  <si>
    <t>(8+8)/(2)=8</t>
  </si>
  <si>
    <t>(999411.6+8)/(2)=499709.8</t>
  </si>
  <si>
    <t>S34</t>
  </si>
  <si>
    <t>(7+1000005.6)/(2)=500006.3</t>
  </si>
  <si>
    <t>(7+7)/(2)=7</t>
  </si>
  <si>
    <t>(999410.6+7)/(2)=499708.8</t>
  </si>
  <si>
    <t>S35</t>
  </si>
  <si>
    <t>(6+1000005.6)/(2)=500005.8</t>
  </si>
  <si>
    <t>(6+6)/(2)=6</t>
  </si>
  <si>
    <t>(999409.6+6)/(2)=499707.8</t>
  </si>
  <si>
    <t>S36</t>
  </si>
  <si>
    <t>(5+1000005.6)/(2)=500005.3</t>
  </si>
  <si>
    <t>(5+5)/(2)=5</t>
  </si>
  <si>
    <t>(999408.6+5)/(2)=499706.8</t>
  </si>
  <si>
    <t>S37</t>
  </si>
  <si>
    <t>(4+999995.6)/(2)=499999.8</t>
  </si>
  <si>
    <t>(4+4)/(2)=4</t>
  </si>
  <si>
    <t>(999407.6+4)/(2)=499705.8</t>
  </si>
  <si>
    <t>S38</t>
  </si>
  <si>
    <t>(3+999995.6)/(2)=499999.3</t>
  </si>
  <si>
    <t>(3+3)/(2)=3</t>
  </si>
  <si>
    <t>(999406.6+3)/(2)=499704.8</t>
  </si>
  <si>
    <t>S39</t>
  </si>
  <si>
    <t>(2+999995.6)/(2)=499998.8</t>
  </si>
  <si>
    <t>(2+2)/(2)=2</t>
  </si>
  <si>
    <t>(999405.6+2)/(2)=499703.8</t>
  </si>
  <si>
    <t>S40</t>
  </si>
  <si>
    <t>(1+999995.6)/(2)=499998.3</t>
  </si>
  <si>
    <t>(1+1)/(2)=1</t>
  </si>
  <si>
    <t>(999404.6+1)/(2)=499702.8</t>
  </si>
  <si>
    <t>S41</t>
  </si>
  <si>
    <t>(0+999995.6)/(2)=499997.8</t>
  </si>
  <si>
    <t>(0+0)/(2)=0</t>
  </si>
  <si>
    <t>(999403.6+0)/(2)=499701.8</t>
  </si>
  <si>
    <t>Lépcsôk(2)</t>
  </si>
  <si>
    <t>COCO:Y0</t>
  </si>
  <si>
    <t>Becslés</t>
  </si>
  <si>
    <t>Tény+0</t>
  </si>
  <si>
    <t>Delta</t>
  </si>
  <si>
    <t>Delta/Tény</t>
  </si>
  <si>
    <t>S1 összeg:</t>
  </si>
  <si>
    <t>S41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</si>
  <si>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</si>
  <si>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</si>
  <si>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</si>
  <si>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</si>
  <si>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</si>
  <si>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</si>
  <si>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</si>
  <si>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</rPr>
      <t>1.5 Mb</t>
    </r>
  </si>
  <si>
    <r>
      <t>A futtatás idôtartama: </t>
    </r>
    <r>
      <rPr>
        <b/>
        <sz val="9"/>
        <color rgb="FF333333"/>
        <rFont val="Verdana"/>
        <family val="2"/>
      </rPr>
      <t>0.34 mp (0.01 p)</t>
    </r>
  </si>
  <si>
    <t>Average of Becslés</t>
  </si>
  <si>
    <t>&lt;---???</t>
  </si>
  <si>
    <t>&lt;--???</t>
  </si>
  <si>
    <t>&lt;---????</t>
  </si>
  <si>
    <t>irány</t>
  </si>
  <si>
    <t>COCO Y0: 1879292</t>
  </si>
  <si>
    <t>O42</t>
  </si>
  <si>
    <t>O43</t>
  </si>
  <si>
    <t>O44</t>
  </si>
  <si>
    <t>O45</t>
  </si>
  <si>
    <t>O46</t>
  </si>
  <si>
    <t>O47</t>
  </si>
  <si>
    <t>O48</t>
  </si>
  <si>
    <t>(47+999794.2)/(2)=499920.6</t>
  </si>
  <si>
    <t>(47+47)/(2)=47</t>
  </si>
  <si>
    <t>(63+47)/(2)=55</t>
  </si>
  <si>
    <t>(47+69)/(2)=58</t>
  </si>
  <si>
    <t>(999365.1+118)/(2)=499741.55</t>
  </si>
  <si>
    <t>(47+48)/(2)=47.5</t>
  </si>
  <si>
    <t>(47+190)/(2)=118.5</t>
  </si>
  <si>
    <t>(46+999793.2)/(2)=499919.6</t>
  </si>
  <si>
    <t>(46+46)/(2)=46</t>
  </si>
  <si>
    <t>(46+68)/(2)=57</t>
  </si>
  <si>
    <t>(999364.1+117)/(2)=499740.55</t>
  </si>
  <si>
    <t>(46+47)/(2)=46.5</t>
  </si>
  <si>
    <t>(46+189)/(2)=117.5</t>
  </si>
  <si>
    <t>(45+999792.2)/(2)=499918.6</t>
  </si>
  <si>
    <t>(45+45)/(2)=45</t>
  </si>
  <si>
    <t>(45+67)/(2)=56</t>
  </si>
  <si>
    <t>(999363.1+116)/(2)=499739.55</t>
  </si>
  <si>
    <t>(45+46)/(2)=45.5</t>
  </si>
  <si>
    <t>(45+188)/(2)=116.5</t>
  </si>
  <si>
    <t>(44+999791.2)/(2)=499917.6</t>
  </si>
  <si>
    <t>(44+44)/(2)=44</t>
  </si>
  <si>
    <t>(44+66)/(2)=55</t>
  </si>
  <si>
    <t>(999362.1+115)/(2)=499738.55</t>
  </si>
  <si>
    <t>(44+45)/(2)=44.5</t>
  </si>
  <si>
    <t>(44+187)/(2)=115.5</t>
  </si>
  <si>
    <t>(43+999790.2)/(2)=499916.6</t>
  </si>
  <si>
    <t>(43+43)/(2)=43</t>
  </si>
  <si>
    <t>(43+65)/(2)=54</t>
  </si>
  <si>
    <t>(999361.1+114)/(2)=499737.55</t>
  </si>
  <si>
    <t>(43+44)/(2)=43.5</t>
  </si>
  <si>
    <t>(43+186)/(2)=114.5</t>
  </si>
  <si>
    <t>(42+999789.2)/(2)=499915.6</t>
  </si>
  <si>
    <t>(42+42)/(2)=42</t>
  </si>
  <si>
    <t>(42+64)/(2)=53</t>
  </si>
  <si>
    <t>(999360.1+113)/(2)=499736.55</t>
  </si>
  <si>
    <t>(42+43)/(2)=42.5</t>
  </si>
  <si>
    <t>(42+185)/(2)=113.5</t>
  </si>
  <si>
    <t>(41+999788.2)/(2)=499914.6</t>
  </si>
  <si>
    <t>(41+41)/(2)=41</t>
  </si>
  <si>
    <t>(41+63)/(2)=52</t>
  </si>
  <si>
    <t>(999359.1+112)/(2)=499735.55</t>
  </si>
  <si>
    <t>(41+42)/(2)=41.5</t>
  </si>
  <si>
    <t>(41+184)/(2)=112.5</t>
  </si>
  <si>
    <t>(40+999787.2)/(2)=499913.6</t>
  </si>
  <si>
    <t>(40+62)/(2)=51</t>
  </si>
  <si>
    <t>(999358.1+111)/(2)=499734.55</t>
  </si>
  <si>
    <t>(40+41)/(2)=40.5</t>
  </si>
  <si>
    <t>(40+183)/(2)=111.5</t>
  </si>
  <si>
    <t>(39+999786.2)/(2)=499912.6</t>
  </si>
  <si>
    <t>(39+61)/(2)=50</t>
  </si>
  <si>
    <t>(999357.1+110)/(2)=499733.55</t>
  </si>
  <si>
    <t>(39+40)/(2)=39.5</t>
  </si>
  <si>
    <t>(39+182)/(2)=110.5</t>
  </si>
  <si>
    <t>(38+999785.2)/(2)=499911.6</t>
  </si>
  <si>
    <t>(38+60)/(2)=49</t>
  </si>
  <si>
    <t>(999356.1+109)/(2)=499732.55</t>
  </si>
  <si>
    <t>(38+39)/(2)=38.5</t>
  </si>
  <si>
    <t>(38+181)/(2)=109.5</t>
  </si>
  <si>
    <t>(37+999784.2)/(2)=499910.6</t>
  </si>
  <si>
    <t>(37+59)/(2)=48</t>
  </si>
  <si>
    <t>(999355.1+108)/(2)=499731.55</t>
  </si>
  <si>
    <t>(37+38)/(2)=37.5</t>
  </si>
  <si>
    <t>(37+180)/(2)=108.5</t>
  </si>
  <si>
    <t>(36+999783.2)/(2)=499909.6</t>
  </si>
  <si>
    <t>(36+58)/(2)=47</t>
  </si>
  <si>
    <t>(999354.1+107)/(2)=499730.55</t>
  </si>
  <si>
    <t>(36+37)/(2)=36.5</t>
  </si>
  <si>
    <t>(36+179)/(2)=107.5</t>
  </si>
  <si>
    <t>(35+999782.2)/(2)=499908.6</t>
  </si>
  <si>
    <t>(35+57)/(2)=46</t>
  </si>
  <si>
    <t>(999353.1+106)/(2)=499729.55</t>
  </si>
  <si>
    <t>(35+36)/(2)=35.5</t>
  </si>
  <si>
    <t>(35+178)/(2)=106.5</t>
  </si>
  <si>
    <t>(34+999781.2)/(2)=499907.6</t>
  </si>
  <si>
    <t>(34+56)/(2)=45</t>
  </si>
  <si>
    <t>(999352.1+105)/(2)=499728.55</t>
  </si>
  <si>
    <t>(34+35)/(2)=34.5</t>
  </si>
  <si>
    <t>(34+177)/(2)=105.5</t>
  </si>
  <si>
    <t>(33+999780.2)/(2)=499906.6</t>
  </si>
  <si>
    <t>(33+55)/(2)=44</t>
  </si>
  <si>
    <t>(999351.1+104)/(2)=499727.55</t>
  </si>
  <si>
    <t>(33+34)/(2)=33.5</t>
  </si>
  <si>
    <t>(33+176)/(2)=104.5</t>
  </si>
  <si>
    <t>(32+999779.2)/(2)=499905.6</t>
  </si>
  <si>
    <t>(32+54)/(2)=43</t>
  </si>
  <si>
    <t>(999350.1+103)/(2)=499726.55</t>
  </si>
  <si>
    <t>(32+33)/(2)=32.5</t>
  </si>
  <si>
    <t>(32+175)/(2)=103.5</t>
  </si>
  <si>
    <t>(31+999778.2)/(2)=499904.6</t>
  </si>
  <si>
    <t>(31+53)/(2)=42</t>
  </si>
  <si>
    <t>(999349.1+102)/(2)=499725.55</t>
  </si>
  <si>
    <t>(31+32)/(2)=31.5</t>
  </si>
  <si>
    <t>(31+174)/(2)=102.5</t>
  </si>
  <si>
    <t>(30+999777.2)/(2)=499903.6</t>
  </si>
  <si>
    <t>(30+52)/(2)=41</t>
  </si>
  <si>
    <t>(999348.1+101)/(2)=499724.55</t>
  </si>
  <si>
    <t>(30+31)/(2)=30.5</t>
  </si>
  <si>
    <t>(30+173)/(2)=101.5</t>
  </si>
  <si>
    <t>(29+999776.2)/(2)=499902.6</t>
  </si>
  <si>
    <t>(29+51)/(2)=40</t>
  </si>
  <si>
    <t>(999347.1+100)/(2)=499723.55</t>
  </si>
  <si>
    <t>(29+30)/(2)=29.5</t>
  </si>
  <si>
    <t>(29+172)/(2)=100.5</t>
  </si>
  <si>
    <t>(28+999775.2)/(2)=499901.6</t>
  </si>
  <si>
    <t>(28+50)/(2)=39</t>
  </si>
  <si>
    <t>(999346.1+99)/(2)=499722.55</t>
  </si>
  <si>
    <t>(28+29)/(2)=28.5</t>
  </si>
  <si>
    <t>(28+171)/(2)=99.5</t>
  </si>
  <si>
    <t>(27+999774.2)/(2)=499900.6</t>
  </si>
  <si>
    <t>(27+49)/(2)=38</t>
  </si>
  <si>
    <t>(999345.1+98)/(2)=499721.55</t>
  </si>
  <si>
    <t>(27+28)/(2)=27.5</t>
  </si>
  <si>
    <t>(27+170)/(2)=98.5</t>
  </si>
  <si>
    <t>(26+999773.2)/(2)=499899.6</t>
  </si>
  <si>
    <t>(26+48)/(2)=37</t>
  </si>
  <si>
    <t>(999344.1+97)/(2)=499720.55</t>
  </si>
  <si>
    <t>(26+27)/(2)=26.5</t>
  </si>
  <si>
    <t>(26+169)/(2)=97.5</t>
  </si>
  <si>
    <t>(25+999772.2)/(2)=499898.6</t>
  </si>
  <si>
    <t>(25+47)/(2)=36</t>
  </si>
  <si>
    <t>(999343.1+96)/(2)=499719.55</t>
  </si>
  <si>
    <t>(25+26)/(2)=25.5</t>
  </si>
  <si>
    <t>(25+168)/(2)=96.5</t>
  </si>
  <si>
    <t>(24+999771.2)/(2)=499897.6</t>
  </si>
  <si>
    <t>(24+46)/(2)=35</t>
  </si>
  <si>
    <t>(999342.1+95)/(2)=499718.55</t>
  </si>
  <si>
    <t>(24+25)/(2)=24.5</t>
  </si>
  <si>
    <t>(24+167)/(2)=95.5</t>
  </si>
  <si>
    <t>(23+999770.2)/(2)=499896.6</t>
  </si>
  <si>
    <t>(23+45)/(2)=34</t>
  </si>
  <si>
    <t>(999341.1+94)/(2)=499717.55</t>
  </si>
  <si>
    <t>(23+24)/(2)=23.5</t>
  </si>
  <si>
    <t>(23+166)/(2)=94.5</t>
  </si>
  <si>
    <t>(22+999769.2)/(2)=499895.6</t>
  </si>
  <si>
    <t>(22+44)/(2)=33</t>
  </si>
  <si>
    <t>(999340.1+93)/(2)=499716.55</t>
  </si>
  <si>
    <t>(22+23)/(2)=22.5</t>
  </si>
  <si>
    <t>(22+165)/(2)=93.5</t>
  </si>
  <si>
    <t>(21+999768.2)/(2)=499894.6</t>
  </si>
  <si>
    <t>(21+43)/(2)=32</t>
  </si>
  <si>
    <t>(999339.1+92)/(2)=499715.55</t>
  </si>
  <si>
    <t>(21+22)/(2)=21.5</t>
  </si>
  <si>
    <t>(21+164)/(2)=92.5</t>
  </si>
  <si>
    <t>(20+999767.2)/(2)=499893.6</t>
  </si>
  <si>
    <t>(20+42)/(2)=31</t>
  </si>
  <si>
    <t>(999338.1+91)/(2)=499714.55</t>
  </si>
  <si>
    <t>(20+21)/(2)=20.5</t>
  </si>
  <si>
    <t>(20+163)/(2)=91.5</t>
  </si>
  <si>
    <t>(19+999766.2)/(2)=499892.6</t>
  </si>
  <si>
    <t>(19+41)/(2)=30</t>
  </si>
  <si>
    <t>(999337.1+90)/(2)=499713.55</t>
  </si>
  <si>
    <t>(19+20)/(2)=19.5</t>
  </si>
  <si>
    <t>(19+162)/(2)=90.5</t>
  </si>
  <si>
    <t>(18+999765.2)/(2)=499891.6</t>
  </si>
  <si>
    <t>(18+40)/(2)=29</t>
  </si>
  <si>
    <t>(999336.1+89)/(2)=499712.55</t>
  </si>
  <si>
    <t>(18+19)/(2)=18.5</t>
  </si>
  <si>
    <t>(18+161)/(2)=89.5</t>
  </si>
  <si>
    <t>(17+999764.2)/(2)=499890.6</t>
  </si>
  <si>
    <t>(17+39)/(2)=28</t>
  </si>
  <si>
    <t>(999335.1+88)/(2)=499711.55</t>
  </si>
  <si>
    <t>(17+18)/(2)=17.5</t>
  </si>
  <si>
    <t>(17+160)/(2)=88.5</t>
  </si>
  <si>
    <t>(16+999763.2)/(2)=499889.6</t>
  </si>
  <si>
    <t>(16+38)/(2)=27</t>
  </si>
  <si>
    <t>(999334.1+87)/(2)=499710.55</t>
  </si>
  <si>
    <t>(16+17)/(2)=16.5</t>
  </si>
  <si>
    <t>(16+159)/(2)=87.5</t>
  </si>
  <si>
    <t>(15+999762.2)/(2)=499888.6</t>
  </si>
  <si>
    <t>(15+37)/(2)=26</t>
  </si>
  <si>
    <t>(999333.1+86)/(2)=499709.55</t>
  </si>
  <si>
    <t>(15+16)/(2)=15.5</t>
  </si>
  <si>
    <t>(15+158)/(2)=86.5</t>
  </si>
  <si>
    <t>(14+999761.2)/(2)=499887.6</t>
  </si>
  <si>
    <t>(14+36)/(2)=25</t>
  </si>
  <si>
    <t>(999332.1+85)/(2)=499708.55</t>
  </si>
  <si>
    <t>(14+15)/(2)=14.5</t>
  </si>
  <si>
    <t>(14+157)/(2)=85.5</t>
  </si>
  <si>
    <t>(13+999760.2)/(2)=499886.6</t>
  </si>
  <si>
    <t>(13+35)/(2)=24</t>
  </si>
  <si>
    <t>(999331.1+84)/(2)=499707.55</t>
  </si>
  <si>
    <t>(13+14)/(2)=13.5</t>
  </si>
  <si>
    <t>(13+156)/(2)=84.5</t>
  </si>
  <si>
    <t>(12+999759.2)/(2)=499885.6</t>
  </si>
  <si>
    <t>(12+34)/(2)=23</t>
  </si>
  <si>
    <t>(999330.1+83)/(2)=499706.55</t>
  </si>
  <si>
    <t>(12+13)/(2)=12.5</t>
  </si>
  <si>
    <t>(12+155)/(2)=83.5</t>
  </si>
  <si>
    <t>(11+999758.2)/(2)=499884.6</t>
  </si>
  <si>
    <t>(11+33)/(2)=22</t>
  </si>
  <si>
    <t>(999329.1+82)/(2)=499705.55</t>
  </si>
  <si>
    <t>(11+12)/(2)=11.5</t>
  </si>
  <si>
    <t>(11+154)/(2)=82.5</t>
  </si>
  <si>
    <t>(10+999757.2)/(2)=499883.6</t>
  </si>
  <si>
    <t>(10+32)/(2)=21</t>
  </si>
  <si>
    <t>(999328.1+81)/(2)=499704.55</t>
  </si>
  <si>
    <t>(10+11)/(2)=10.5</t>
  </si>
  <si>
    <t>(10+153)/(2)=81.5</t>
  </si>
  <si>
    <t>(9+999756.2)/(2)=499882.6</t>
  </si>
  <si>
    <t>(9+31)/(2)=20</t>
  </si>
  <si>
    <t>(999327.1+80)/(2)=499703.55</t>
  </si>
  <si>
    <t>(9+10)/(2)=9.5</t>
  </si>
  <si>
    <t>(9+152)/(2)=80.5</t>
  </si>
  <si>
    <t>(8+999755.2)/(2)=499881.6</t>
  </si>
  <si>
    <t>(8+30)/(2)=19</t>
  </si>
  <si>
    <t>(999326.1+79)/(2)=499702.55</t>
  </si>
  <si>
    <t>(8+9)/(2)=8.5</t>
  </si>
  <si>
    <t>(8+151)/(2)=79.5</t>
  </si>
  <si>
    <t>(7+999754.2)/(2)=499880.6</t>
  </si>
  <si>
    <t>(7+29)/(2)=18</t>
  </si>
  <si>
    <t>(999325.1+49)/(2)=499687.05</t>
  </si>
  <si>
    <t>(7+8)/(2)=7.5</t>
  </si>
  <si>
    <t>(7+150)/(2)=78.5</t>
  </si>
  <si>
    <t>S42</t>
  </si>
  <si>
    <t>(6+999753.2)/(2)=499879.6</t>
  </si>
  <si>
    <t>(6+28)/(2)=17</t>
  </si>
  <si>
    <t>(999324.1+48)/(2)=499686.05</t>
  </si>
  <si>
    <t>(6+7)/(2)=6.5</t>
  </si>
  <si>
    <t>(6+149)/(2)=77.5</t>
  </si>
  <si>
    <t>S43</t>
  </si>
  <si>
    <t>(5+999752.2)/(2)=499878.6</t>
  </si>
  <si>
    <t>(5+27)/(2)=16</t>
  </si>
  <si>
    <t>(999323.1+47)/(2)=499685.05</t>
  </si>
  <si>
    <t>(5+6)/(2)=5.5</t>
  </si>
  <si>
    <t>(5+148)/(2)=76.5</t>
  </si>
  <si>
    <t>S44</t>
  </si>
  <si>
    <t>(4+999751.2)/(2)=499877.6</t>
  </si>
  <si>
    <t>(4+26)/(2)=15</t>
  </si>
  <si>
    <t>(999322.1+46)/(2)=499684.05</t>
  </si>
  <si>
    <t>(4+5)/(2)=4.5</t>
  </si>
  <si>
    <t>(4+147)/(2)=75.5</t>
  </si>
  <si>
    <t>S45</t>
  </si>
  <si>
    <t>(3+999750.2)/(2)=499876.6</t>
  </si>
  <si>
    <t>(3+25)/(2)=14</t>
  </si>
  <si>
    <t>(999321.1+45)/(2)=499683.05</t>
  </si>
  <si>
    <t>(3+146)/(2)=74.5</t>
  </si>
  <si>
    <t>S46</t>
  </si>
  <si>
    <t>(2+999749.2)/(2)=499875.6</t>
  </si>
  <si>
    <t>(2+24)/(2)=13</t>
  </si>
  <si>
    <t>(999320.1+2)/(2)=499661.05</t>
  </si>
  <si>
    <t>(2+145)/(2)=73.5</t>
  </si>
  <si>
    <t>S47</t>
  </si>
  <si>
    <t>(1+999748.2)/(2)=499874.6</t>
  </si>
  <si>
    <t>(1+23)/(2)=12</t>
  </si>
  <si>
    <t>(999319.1+1)/(2)=499660.05</t>
  </si>
  <si>
    <t>(1+144)/(2)=72.5</t>
  </si>
  <si>
    <t>S48</t>
  </si>
  <si>
    <t>(0+999747.2)/(2)=499873.6</t>
  </si>
  <si>
    <t>(999318.1+0)/(2)=499659.05</t>
  </si>
  <si>
    <t>S48 összeg:</t>
  </si>
  <si>
    <r>
      <t>Maximális memória használat: </t>
    </r>
    <r>
      <rPr>
        <b/>
        <sz val="9"/>
        <color rgb="FF333333"/>
        <rFont val="Verdana"/>
        <family val="2"/>
      </rPr>
      <t>1.51 Mb</t>
    </r>
  </si>
  <si>
    <r>
      <t>A futtatás idôtartama: </t>
    </r>
    <r>
      <rPr>
        <b/>
        <sz val="9"/>
        <color rgb="FF333333"/>
        <rFont val="Verdana"/>
        <family val="2"/>
      </rPr>
      <t>0.54 mp (0.01 p)</t>
    </r>
  </si>
  <si>
    <t>meredekség</t>
  </si>
  <si>
    <t>(max-min)/min</t>
  </si>
  <si>
    <t>szórás</t>
  </si>
  <si>
    <t>COCO Y0: 2847606</t>
  </si>
  <si>
    <t>Y(A4)</t>
  </si>
  <si>
    <t>(999865.2+999870.2)/(2)=999867.7</t>
  </si>
  <si>
    <t>(186+999990.2)/(2)=500088.1</t>
  </si>
  <si>
    <t>(185+999989.2)/(2)=500087.1</t>
  </si>
  <si>
    <t>(999864.2+999869.2)/(2)=999866.7</t>
  </si>
  <si>
    <t>(178+999988.2)/(2)=500083.1</t>
  </si>
  <si>
    <t>(999863.2+999868.2)/(2)=999865.7</t>
  </si>
  <si>
    <t>(160+999973.2)/(2)=500066.6</t>
  </si>
  <si>
    <t>(177+999987.2)/(2)=500082.1</t>
  </si>
  <si>
    <t>(999862.2+999867.2)/(2)=999864.7</t>
  </si>
  <si>
    <t>(159+999972.2)/(2)=500065.6</t>
  </si>
  <si>
    <t>(172+999986.2)/(2)=500079.1</t>
  </si>
  <si>
    <t>(999861.2+999866.2)/(2)=999863.7</t>
  </si>
  <si>
    <t>(149+999962.2)/(2)=500055.6</t>
  </si>
  <si>
    <t>(171+999985.2)/(2)=500078.1</t>
  </si>
  <si>
    <t>(999860.2+999861.2)/(2)=999860.7</t>
  </si>
  <si>
    <t>(148+999961.2)/(2)=500054.6</t>
  </si>
  <si>
    <t>(170+999981.2)/(2)=500075.6</t>
  </si>
  <si>
    <t>(999859.2+999860.2)/(2)=999859.7</t>
  </si>
  <si>
    <t>(147+999940.2)/(2)=500043.6</t>
  </si>
  <si>
    <t>(169+999980.2)/(2)=500074.6</t>
  </si>
  <si>
    <t>(999854.2+999859.2)/(2)=999856.7</t>
  </si>
  <si>
    <t>(146+999939.2)/(2)=500042.6</t>
  </si>
  <si>
    <t>(168+999979.2)/(2)=500073.6</t>
  </si>
  <si>
    <t>(999853.2+999858.2)/(2)=999855.7</t>
  </si>
  <si>
    <t>(116+999938.2)/(2)=500027.1</t>
  </si>
  <si>
    <t>(164+999978.2)/(2)=500071.1</t>
  </si>
  <si>
    <t>(999852.2+999857.2)/(2)=999854.7</t>
  </si>
  <si>
    <t>(96+80)/(2)=88</t>
  </si>
  <si>
    <t>(162+999977.2)/(2)=500069.6</t>
  </si>
  <si>
    <t>(999851.2+999856.2)/(2)=999853.7</t>
  </si>
  <si>
    <t>(84+68)/(2)=76</t>
  </si>
  <si>
    <t>(161+999976.2)/(2)=500068.6</t>
  </si>
  <si>
    <t>(999850.2+999855.2)/(2)=999852.7</t>
  </si>
  <si>
    <t>(82+67)/(2)=74.5</t>
  </si>
  <si>
    <t>(999842.2+999845.2)/(2)=999843.7</t>
  </si>
  <si>
    <t>(81+66)/(2)=73.5</t>
  </si>
  <si>
    <t>(153+999972.2)/(2)=500062.6</t>
  </si>
  <si>
    <t>(999841.2+28)/(2)=499934.6</t>
  </si>
  <si>
    <t>(80+65)/(2)=72.5</t>
  </si>
  <si>
    <t>(152+999962.2)/(2)=500057.1</t>
  </si>
  <si>
    <t>(999840.2+27)/(2)=499933.6</t>
  </si>
  <si>
    <t>(79+64)/(2)=71.5</t>
  </si>
  <si>
    <t>(151+999961.2)/(2)=500056.1</t>
  </si>
  <si>
    <t>(999839.2+26)/(2)=499932.6</t>
  </si>
  <si>
    <t>(78+63)/(2)=70.5</t>
  </si>
  <si>
    <t>(124+999943.2)/(2)=500033.6</t>
  </si>
  <si>
    <t>(999838.2+25)/(2)=499931.6</t>
  </si>
  <si>
    <t>(77+62)/(2)=69.5</t>
  </si>
  <si>
    <t>(123+999942.2)/(2)=500032.6</t>
  </si>
  <si>
    <t>(999837.2+24)/(2)=499930.6</t>
  </si>
  <si>
    <t>(76+61)/(2)=68.5</t>
  </si>
  <si>
    <t>(120+999939.2)/(2)=500029.6</t>
  </si>
  <si>
    <t>(999836.2+23)/(2)=499929.6</t>
  </si>
  <si>
    <t>(75+60)/(2)=67.5</t>
  </si>
  <si>
    <t>(119+999938.2)/(2)=500028.6</t>
  </si>
  <si>
    <t>(999835.2+22)/(2)=499928.6</t>
  </si>
  <si>
    <t>(74+59)/(2)=66.5</t>
  </si>
  <si>
    <t>(79+91)/(2)=85</t>
  </si>
  <si>
    <t>(999825.2+21)/(2)=499923.1</t>
  </si>
  <si>
    <t>(73+58)/(2)=65.5</t>
  </si>
  <si>
    <t>(78+90)/(2)=84</t>
  </si>
  <si>
    <t>(999824.2+20)/(2)=499922.1</t>
  </si>
  <si>
    <t>(72+57)/(2)=64.5</t>
  </si>
  <si>
    <t>(72+89)/(2)=80.5</t>
  </si>
  <si>
    <t>(999823.2+19)/(2)=499921.1</t>
  </si>
  <si>
    <t>(71+54)/(2)=62.5</t>
  </si>
  <si>
    <t>(66+88)/(2)=77</t>
  </si>
  <si>
    <t>(999822.2+18)/(2)=499920.1</t>
  </si>
  <si>
    <t>(68+53)/(2)=60.5</t>
  </si>
  <si>
    <t>(65+87)/(2)=76</t>
  </si>
  <si>
    <t>(999820.2+17)/(2)=499918.6</t>
  </si>
  <si>
    <t>(67+52)/(2)=59.5</t>
  </si>
  <si>
    <t>(64+86)/(2)=75</t>
  </si>
  <si>
    <t>(999819.2+16)/(2)=499917.6</t>
  </si>
  <si>
    <t>(37+31)/(2)=34</t>
  </si>
  <si>
    <t>(62+76)/(2)=69</t>
  </si>
  <si>
    <t>(999818.2+15)/(2)=499916.6</t>
  </si>
  <si>
    <t>(36+30)/(2)=33</t>
  </si>
  <si>
    <t>(56+75)/(2)=65.5</t>
  </si>
  <si>
    <t>(999817.2+14)/(2)=499915.6</t>
  </si>
  <si>
    <t>(33+18)/(2)=25.5</t>
  </si>
  <si>
    <t>(55+74)/(2)=64.5</t>
  </si>
  <si>
    <t>(999816.2+13)/(2)=499914.6</t>
  </si>
  <si>
    <t>(12+15)/(2)=13.5</t>
  </si>
  <si>
    <t>(53+73)/(2)=63</t>
  </si>
  <si>
    <t>(999815.2+12)/(2)=499913.6</t>
  </si>
  <si>
    <t>(11+14)/(2)=12.5</t>
  </si>
  <si>
    <t>(52+72)/(2)=62</t>
  </si>
  <si>
    <t>(999814.2+10)/(2)=499912.1</t>
  </si>
  <si>
    <t>(10+13)/(2)=11.5</t>
  </si>
  <si>
    <t>(51+62)/(2)=56.5</t>
  </si>
  <si>
    <t>(999813.2+9)/(2)=499911.1</t>
  </si>
  <si>
    <t>(9+12)/(2)=10.5</t>
  </si>
  <si>
    <t>(50+61)/(2)=55.5</t>
  </si>
  <si>
    <t>(999812.2+8)/(2)=499910.1</t>
  </si>
  <si>
    <t>(8+11)/(2)=9.5</t>
  </si>
  <si>
    <t>(49+60)/(2)=54.5</t>
  </si>
  <si>
    <t>(999811.2+7)/(2)=499909.1</t>
  </si>
  <si>
    <t>(46+57)/(2)=51.5</t>
  </si>
  <si>
    <t>(999810.2+6)/(2)=499908.1</t>
  </si>
  <si>
    <t>(42+33)/(2)=37.5</t>
  </si>
  <si>
    <t>(999809.2+5)/(2)=499907.1</t>
  </si>
  <si>
    <t>(41+32)/(2)=36.5</t>
  </si>
  <si>
    <t>(999808.2+4)/(2)=499906.1</t>
  </si>
  <si>
    <t>(999807.2+3)/(2)=499905.1</t>
  </si>
  <si>
    <t>(999806.2+2)/(2)=499904.1</t>
  </si>
  <si>
    <t>(999805.2+1)/(2)=499903.1</t>
  </si>
  <si>
    <t>(999804.2+0)/(2)=499902.1</t>
  </si>
  <si>
    <r>
      <t>Maximális memória használat: </t>
    </r>
    <r>
      <rPr>
        <b/>
        <sz val="9"/>
        <color rgb="FF333333"/>
        <rFont val="Verdana"/>
        <family val="2"/>
      </rPr>
      <t>1.39 Mb</t>
    </r>
  </si>
  <si>
    <r>
      <t>A futtatás idôtartama: </t>
    </r>
    <r>
      <rPr>
        <b/>
        <sz val="9"/>
        <color rgb="FF333333"/>
        <rFont val="Verdana"/>
        <family val="2"/>
      </rPr>
      <t>0.09 mp (0 p)</t>
    </r>
  </si>
  <si>
    <t>&lt;---??</t>
  </si>
  <si>
    <t>(max-min)/max</t>
  </si>
  <si>
    <t>COCO Y0: 5039946</t>
  </si>
  <si>
    <t>(999869.9+999860.9)/(2)=999865.35</t>
  </si>
  <si>
    <t>(196+999996.9)/(2)=500096.45</t>
  </si>
  <si>
    <t>(160+999960.9)/(2)=500060.45</t>
  </si>
  <si>
    <t>(999868.9+999859.9)/(2)=999864.35</t>
  </si>
  <si>
    <t>(163+999968.9)/(2)=500065.95</t>
  </si>
  <si>
    <t>(159+999959.9)/(2)=500059.45</t>
  </si>
  <si>
    <t>(999867.9+999858.9)/(2)=999863.35</t>
  </si>
  <si>
    <t>(162+999967.9)/(2)=500064.95</t>
  </si>
  <si>
    <t>(158+999958.9)/(2)=500058.45</t>
  </si>
  <si>
    <t>(999866.9+999857.9)/(2)=999862.35</t>
  </si>
  <si>
    <t>(161+999966.9)/(2)=500063.95</t>
  </si>
  <si>
    <t>(157+999957.9)/(2)=500057.45</t>
  </si>
  <si>
    <t>(999865.9+999856.9)/(2)=999861.35</t>
  </si>
  <si>
    <t>(160+999965.9)/(2)=500062.95</t>
  </si>
  <si>
    <t>(156+999956.9)/(2)=500056.45</t>
  </si>
  <si>
    <t>(999864.9+999855.9)/(2)=999860.35</t>
  </si>
  <si>
    <t>(159+999964.9)/(2)=500061.95</t>
  </si>
  <si>
    <t>(155+999955.9)/(2)=500055.45</t>
  </si>
  <si>
    <t>(999863.9+999854.9)/(2)=999859.35</t>
  </si>
  <si>
    <t>(158+999963.9)/(2)=500060.95</t>
  </si>
  <si>
    <t>(144+999943.9)/(2)=500043.95</t>
  </si>
  <si>
    <t>(999862.9+999853.9)/(2)=999858.35</t>
  </si>
  <si>
    <t>(157+999961.9)/(2)=500059.45</t>
  </si>
  <si>
    <t>(142+999941.9)/(2)=500041.95</t>
  </si>
  <si>
    <t>(999861.9+999847.9)/(2)=999854.85</t>
  </si>
  <si>
    <t>(156+999957.9)/(2)=500056.95</t>
  </si>
  <si>
    <t>(131+999922.9)/(2)=500026.95</t>
  </si>
  <si>
    <t>(999860.9+999846.9)/(2)=999853.85</t>
  </si>
  <si>
    <t>(147+999956.9)/(2)=500051.95</t>
  </si>
  <si>
    <t>(130+999921.9)/(2)=500025.95</t>
  </si>
  <si>
    <t>(999859.9+999845.9)/(2)=999852.85</t>
  </si>
  <si>
    <t>(146+999955.9)/(2)=500050.95</t>
  </si>
  <si>
    <t>(129+999920.9)/(2)=500024.95</t>
  </si>
  <si>
    <t>(999858.9+999844.9)/(2)=999851.85</t>
  </si>
  <si>
    <t>(135+999944.9)/(2)=500039.95</t>
  </si>
  <si>
    <t>(120+132)/(2)=126</t>
  </si>
  <si>
    <t>(999857.9+999840.9)/(2)=999849.35</t>
  </si>
  <si>
    <t>(134+999943.9)/(2)=500038.95</t>
  </si>
  <si>
    <t>(119+131)/(2)=125</t>
  </si>
  <si>
    <t>(999856.9+72)/(2)=499964.45</t>
  </si>
  <si>
    <t>(133+999942.9)/(2)=500037.95</t>
  </si>
  <si>
    <t>(114+130)/(2)=122</t>
  </si>
  <si>
    <t>(999855.9+71)/(2)=499963.45</t>
  </si>
  <si>
    <t>(132+999941.9)/(2)=500036.95</t>
  </si>
  <si>
    <t>(108+129)/(2)=118.5</t>
  </si>
  <si>
    <t>(999843.9+47)/(2)=499945.45</t>
  </si>
  <si>
    <t>(118+999924.9)/(2)=500021.45</t>
  </si>
  <si>
    <t>(107+128)/(2)=117.5</t>
  </si>
  <si>
    <t>(999842.9+46)/(2)=499944.45</t>
  </si>
  <si>
    <t>(117+999923.9)/(2)=500020.45</t>
  </si>
  <si>
    <t>(106+119)/(2)=112.5</t>
  </si>
  <si>
    <t>(999841.9+45)/(2)=499943.45</t>
  </si>
  <si>
    <t>(116+999922.9)/(2)=500019.45</t>
  </si>
  <si>
    <t>(105+118)/(2)=111.5</t>
  </si>
  <si>
    <t>(999840.9+44)/(2)=499942.45</t>
  </si>
  <si>
    <t>(115+999921.9)/(2)=500018.45</t>
  </si>
  <si>
    <t>(104+117)/(2)=110.5</t>
  </si>
  <si>
    <t>(999837.9+43)/(2)=499940.45</t>
  </si>
  <si>
    <t>(106+999908.9)/(2)=500007.45</t>
  </si>
  <si>
    <t>(103+116)/(2)=109.5</t>
  </si>
  <si>
    <t>(999836.9+42)/(2)=499939.45</t>
  </si>
  <si>
    <t>(105+999907.9)/(2)=500006.45</t>
  </si>
  <si>
    <t>(102+115)/(2)=108.5</t>
  </si>
  <si>
    <t>(999835.9+38)/(2)=499936.95</t>
  </si>
  <si>
    <t>(104+999896.9)/(2)=500000.45</t>
  </si>
  <si>
    <t>(97+105)/(2)=101</t>
  </si>
  <si>
    <t>(999834.9+37)/(2)=499935.95</t>
  </si>
  <si>
    <t>(103+999895.9)/(2)=499999.45</t>
  </si>
  <si>
    <t>(94+102)/(2)=98</t>
  </si>
  <si>
    <t>(999833.9+36)/(2)=499934.95</t>
  </si>
  <si>
    <t>(102+999894.9)/(2)=499998.45</t>
  </si>
  <si>
    <t>(92+100)/(2)=96</t>
  </si>
  <si>
    <t>(999832.9+35)/(2)=499933.95</t>
  </si>
  <si>
    <t>(91+99)/(2)=95</t>
  </si>
  <si>
    <t>(999831.9+34)/(2)=499932.95</t>
  </si>
  <si>
    <t>(85+83)/(2)=84</t>
  </si>
  <si>
    <t>(999830.9+33)/(2)=499931.95</t>
  </si>
  <si>
    <t>(77+82)/(2)=79.5</t>
  </si>
  <si>
    <t>(999829.9+32)/(2)=499930.95</t>
  </si>
  <si>
    <t>(76+70)/(2)=73</t>
  </si>
  <si>
    <t>(999828.9+31)/(2)=499929.95</t>
  </si>
  <si>
    <t>(64+69)/(2)=66.5</t>
  </si>
  <si>
    <t>(999827.9+30)/(2)=499928.95</t>
  </si>
  <si>
    <t>(30+34)/(2)=32</t>
  </si>
  <si>
    <t>(63+58)/(2)=60.5</t>
  </si>
  <si>
    <t>(999826.9+29)/(2)=499927.95</t>
  </si>
  <si>
    <t>(28+33)/(2)=30.5</t>
  </si>
  <si>
    <t>(62+53)/(2)=57.5</t>
  </si>
  <si>
    <t>(999823.9+27)/(2)=499925.45</t>
  </si>
  <si>
    <t>(27+32)/(2)=29.5</t>
  </si>
  <si>
    <t>(61+52)/(2)=56.5</t>
  </si>
  <si>
    <t>(999822.9+26)/(2)=499924.45</t>
  </si>
  <si>
    <t>(26+31)/(2)=28.5</t>
  </si>
  <si>
    <t>(60+51)/(2)=55.5</t>
  </si>
  <si>
    <t>(999821.9+24)/(2)=499922.95</t>
  </si>
  <si>
    <t>(25+30)/(2)=27.5</t>
  </si>
  <si>
    <t>(53+44)/(2)=48.5</t>
  </si>
  <si>
    <t>(999820.9+23)/(2)=499921.95</t>
  </si>
  <si>
    <t>(24+29)/(2)=26.5</t>
  </si>
  <si>
    <t>(52+43)/(2)=47.5</t>
  </si>
  <si>
    <t>(999819.9+22)/(2)=499920.95</t>
  </si>
  <si>
    <t>(23+28)/(2)=25.5</t>
  </si>
  <si>
    <t>(41+37)/(2)=39</t>
  </si>
  <si>
    <t>(999817.9+21)/(2)=499919.45</t>
  </si>
  <si>
    <t>(22+27)/(2)=24.5</t>
  </si>
  <si>
    <t>(40+36)/(2)=38</t>
  </si>
  <si>
    <t>(999816.9+10)/(2)=499913.45</t>
  </si>
  <si>
    <t>(16+13)/(2)=14.5</t>
  </si>
  <si>
    <t>(39+35)/(2)=37</t>
  </si>
  <si>
    <t>(999809.9+9)/(2)=499909.45</t>
  </si>
  <si>
    <t>(15+12)/(2)=13.5</t>
  </si>
  <si>
    <t>(29+34)/(2)=31.5</t>
  </si>
  <si>
    <t>(999808.9+8)/(2)=499908.45</t>
  </si>
  <si>
    <t>(14+11)/(2)=12.5</t>
  </si>
  <si>
    <t>(999807.9+7)/(2)=499907.45</t>
  </si>
  <si>
    <t>(13+10)/(2)=11.5</t>
  </si>
  <si>
    <t>(999806.9+6)/(2)=499906.45</t>
  </si>
  <si>
    <t>(12+9)/(2)=10.5</t>
  </si>
  <si>
    <t>(999805.9+5)/(2)=499905.45</t>
  </si>
  <si>
    <t>(11+8)/(2)=9.5</t>
  </si>
  <si>
    <t>(999804.9+4)/(2)=499904.45</t>
  </si>
  <si>
    <t>(10+7)/(2)=8.5</t>
  </si>
  <si>
    <t>(999803.9+3)/(2)=499903.45</t>
  </si>
  <si>
    <t>(6+3)/(2)=4.5</t>
  </si>
  <si>
    <t>(22+13)/(2)=17.5</t>
  </si>
  <si>
    <t>(999802.9+2)/(2)=499902.45</t>
  </si>
  <si>
    <t>(999801.9+1)/(2)=499901.45</t>
  </si>
  <si>
    <t>(999800.9+0)/(2)=499900.45</t>
  </si>
  <si>
    <r>
      <t>A futtatás idôtartama: </t>
    </r>
    <r>
      <rPr>
        <b/>
        <sz val="9"/>
        <color rgb="FF333333"/>
        <rFont val="Verdana"/>
        <family val="2"/>
      </rPr>
      <t>0.06 mp (0 p)</t>
    </r>
  </si>
  <si>
    <t>2.8.1.8. Standardizált halálozási rátag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</si>
  <si>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</si>
  <si>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</si>
  <si>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</si>
  <si>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</si>
  <si>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</si>
  <si>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</si>
  <si>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</si>
  <si>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</si>
  <si>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</si>
  <si>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</si>
  <si>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</si>
  <si>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</si>
  <si>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Y1</t>
  </si>
  <si>
    <t>x13</t>
  </si>
  <si>
    <t>x14</t>
  </si>
  <si>
    <t>nincs</t>
  </si>
  <si>
    <t>Korcsoportok</t>
  </si>
  <si>
    <t>Regiok</t>
  </si>
  <si>
    <t>objektum</t>
  </si>
  <si>
    <t>COCO STD: 4596236</t>
  </si>
  <si>
    <t>Y(A15)</t>
  </si>
  <si>
    <t>(0+720)/(1)=720</t>
  </si>
  <si>
    <t>(0+1015)/(1)=1015</t>
  </si>
  <si>
    <t>(0+0)/(1)=0</t>
  </si>
  <si>
    <t>(0+73540)/(1)=73540</t>
  </si>
  <si>
    <t>(0+1155)/(1)=1155</t>
  </si>
  <si>
    <t>(0+74425)/(1)=74425</t>
  </si>
  <si>
    <t>(0+840)/(1)=840</t>
  </si>
  <si>
    <t>(0+170)/(1)=170</t>
  </si>
  <si>
    <t>(0+72170)/(1)=72170</t>
  </si>
  <si>
    <t>(0+71920)/(1)=71920</t>
  </si>
  <si>
    <t>(0+330)/(1)=330</t>
  </si>
  <si>
    <t>(0+72045)/(1)=72045</t>
  </si>
  <si>
    <t>(0+290)/(1)=290</t>
  </si>
  <si>
    <t>(0+855)/(1)=855</t>
  </si>
  <si>
    <t>(0+575)/(1)=575</t>
  </si>
  <si>
    <t>(0+715)/(1)=715</t>
  </si>
  <si>
    <t>COCO:STD</t>
  </si>
  <si>
    <t>S15 összeg:</t>
  </si>
  <si>
    <r>
      <t>A futtatás idôtartama: </t>
    </r>
    <r>
      <rPr>
        <b/>
        <sz val="9"/>
        <color rgb="FF333333"/>
        <rFont val="Verdana"/>
        <family val="2"/>
      </rPr>
      <t>0.1 mp (0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</si>
</sst>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9" formatCode="0.0000"/>
  </numFmts>
  <fonts count="30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7"/>
      <color rgb="FF333333"/>
      <name val="Verdana"/>
      <family val="2"/>
      <charset val="238"/>
    </font>
    <font>
      <b/>
      <sz val="11"/>
      <color rgb="FF445AA5"/>
      <name val="PT Sans"/>
      <family val="2"/>
      <charset val="238"/>
    </font>
    <font>
      <b/>
      <sz val="7"/>
      <color rgb="FFFFFFFF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FFFFFF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i/>
      <sz val="11"/>
      <color theme="1"/>
      <name val="Verdana"/>
      <family val="2"/>
      <charset val="238"/>
    </font>
    <font>
      <b/>
      <sz val="5"/>
      <color rgb="FF445AA5"/>
      <name val="Verdana"/>
      <family val="2"/>
      <charset val="238"/>
    </font>
    <font>
      <sz val="11"/>
      <color rgb="FF008800"/>
      <name val="Verdana"/>
      <family val="2"/>
      <charset val="238"/>
    </font>
    <font>
      <sz val="5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Verdana"/>
      <family val="2"/>
      <charset val="238"/>
    </font>
    <font>
      <sz val="11"/>
      <color rgb="FFFF0000"/>
      <name val="Verdana"/>
      <family val="2"/>
      <charset val="238"/>
    </font>
    <font>
      <sz val="11"/>
      <color rgb="FFFFFF00"/>
      <name val="Verdana"/>
      <family val="2"/>
      <charset val="238"/>
    </font>
    <font>
      <sz val="11"/>
      <color rgb="FFFFFF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7"/>
      <color rgb="FFFFFFFF"/>
      <name val="Verdana"/>
      <family val="2"/>
    </font>
    <font>
      <sz val="7"/>
      <color rgb="FF333333"/>
      <name val="Verdana"/>
      <family val="2"/>
    </font>
    <font>
      <sz val="10"/>
      <color rgb="FF333333"/>
      <name val="Verdana"/>
      <family val="2"/>
    </font>
    <font>
      <sz val="9"/>
      <color rgb="FF333333"/>
      <name val="Verdana"/>
      <family val="2"/>
    </font>
    <font>
      <b/>
      <sz val="9"/>
      <color rgb="FF333333"/>
      <name val="Verdana"/>
      <family val="2"/>
    </font>
    <font>
      <b/>
      <sz val="7"/>
      <color rgb="FFFF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445AA5"/>
        <bgColor indexed="64"/>
      </patternFill>
    </fill>
    <fill>
      <patternFill patternType="solid">
        <fgColor rgb="FFA0B1DA"/>
        <bgColor indexed="64"/>
      </patternFill>
    </fill>
    <fill>
      <patternFill patternType="solid">
        <fgColor rgb="FFE8EC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EAEEF7"/>
      </top>
      <bottom style="medium">
        <color rgb="FFEAEEF7"/>
      </bottom>
      <diagonal/>
    </border>
    <border>
      <left style="medium">
        <color rgb="FFEAEEF7"/>
      </left>
      <right style="medium">
        <color rgb="FFEAEEF7"/>
      </right>
      <top style="medium">
        <color rgb="FFEAEEF7"/>
      </top>
      <bottom style="medium">
        <color rgb="FFEAEEF7"/>
      </bottom>
      <diagonal/>
    </border>
    <border>
      <left style="medium">
        <color rgb="FFEAEEF7"/>
      </left>
      <right/>
      <top style="medium">
        <color rgb="FFEAEEF7"/>
      </top>
      <bottom style="medium">
        <color rgb="FFEAEEF7"/>
      </bottom>
      <diagonal/>
    </border>
    <border>
      <left/>
      <right style="medium">
        <color rgb="FFEAEEF7"/>
      </right>
      <top style="medium">
        <color rgb="FFEAEEF7"/>
      </top>
      <bottom style="medium">
        <color rgb="FFEAEEF7"/>
      </bottom>
      <diagonal/>
    </border>
    <border>
      <left/>
      <right/>
      <top style="medium">
        <color rgb="FF445AA5"/>
      </top>
      <bottom/>
      <diagonal/>
    </border>
    <border>
      <left style="medium">
        <color rgb="FFEAEEF7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4" borderId="5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right"/>
    </xf>
    <xf numFmtId="0" fontId="7" fillId="4" borderId="2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11" fillId="4" borderId="3" xfId="0" applyFont="1" applyFill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2" fillId="0" borderId="6" xfId="0" applyFont="1" applyBorder="1" applyAlignment="1">
      <alignment vertical="center" wrapText="1"/>
    </xf>
    <xf numFmtId="0" fontId="13" fillId="0" borderId="6" xfId="1" applyBorder="1" applyAlignment="1">
      <alignment horizontal="center" vertical="center" wrapText="1"/>
    </xf>
    <xf numFmtId="0" fontId="13" fillId="0" borderId="0" xfId="1"/>
    <xf numFmtId="0" fontId="8" fillId="5" borderId="7" xfId="0" applyFont="1" applyFill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4" borderId="3" xfId="0" applyNumberFormat="1" applyFont="1" applyFill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0" fillId="7" borderId="0" xfId="0" applyFill="1"/>
    <xf numFmtId="164" fontId="14" fillId="0" borderId="4" xfId="0" applyNumberFormat="1" applyFont="1" applyBorder="1" applyAlignment="1">
      <alignment horizontal="right"/>
    </xf>
    <xf numFmtId="0" fontId="1" fillId="6" borderId="0" xfId="0" applyFont="1" applyFill="1"/>
    <xf numFmtId="0" fontId="7" fillId="6" borderId="2" xfId="0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left" vertical="top" wrapText="1"/>
    </xf>
    <xf numFmtId="0" fontId="8" fillId="9" borderId="3" xfId="0" applyFont="1" applyFill="1" applyBorder="1" applyAlignment="1">
      <alignment horizontal="right"/>
    </xf>
    <xf numFmtId="164" fontId="15" fillId="9" borderId="3" xfId="0" applyNumberFormat="1" applyFont="1" applyFill="1" applyBorder="1" applyAlignment="1">
      <alignment horizontal="right"/>
    </xf>
    <xf numFmtId="164" fontId="8" fillId="9" borderId="3" xfId="0" applyNumberFormat="1" applyFont="1" applyFill="1" applyBorder="1" applyAlignment="1">
      <alignment horizontal="right"/>
    </xf>
    <xf numFmtId="164" fontId="16" fillId="10" borderId="3" xfId="0" applyNumberFormat="1" applyFont="1" applyFill="1" applyBorder="1" applyAlignment="1">
      <alignment horizontal="right"/>
    </xf>
    <xf numFmtId="0" fontId="17" fillId="10" borderId="0" xfId="0" applyFont="1" applyFill="1"/>
    <xf numFmtId="0" fontId="18" fillId="11" borderId="0" xfId="0" applyFont="1" applyFill="1"/>
    <xf numFmtId="0" fontId="19" fillId="5" borderId="0" xfId="0" applyFont="1" applyFill="1"/>
    <xf numFmtId="0" fontId="0" fillId="8" borderId="0" xfId="0" applyFill="1"/>
    <xf numFmtId="0" fontId="7" fillId="5" borderId="2" xfId="0" applyFont="1" applyFill="1" applyBorder="1" applyAlignment="1">
      <alignment horizontal="left" vertical="top" wrapText="1"/>
    </xf>
    <xf numFmtId="0" fontId="9" fillId="12" borderId="5" xfId="0" applyFont="1" applyFill="1" applyBorder="1" applyAlignment="1">
      <alignment horizontal="left" vertical="top" wrapText="1"/>
    </xf>
    <xf numFmtId="0" fontId="8" fillId="12" borderId="5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left" vertical="top" wrapText="1"/>
    </xf>
    <xf numFmtId="0" fontId="0" fillId="5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4" fillId="13" borderId="8" xfId="0" applyFont="1" applyFill="1" applyBorder="1" applyAlignment="1">
      <alignment horizontal="center" vertical="center" wrapText="1"/>
    </xf>
    <xf numFmtId="0" fontId="25" fillId="14" borderId="9" xfId="0" applyFont="1" applyFill="1" applyBorder="1" applyAlignment="1">
      <alignment horizontal="center" vertical="center" wrapText="1"/>
    </xf>
    <xf numFmtId="0" fontId="24" fillId="13" borderId="8" xfId="0" applyFont="1" applyFill="1" applyBorder="1" applyAlignment="1">
      <alignment horizontal="left" vertical="center" wrapText="1"/>
    </xf>
    <xf numFmtId="0" fontId="26" fillId="14" borderId="9" xfId="0" applyFont="1" applyFill="1" applyBorder="1" applyAlignment="1">
      <alignment horizontal="center" vertical="center" wrapText="1"/>
    </xf>
    <xf numFmtId="0" fontId="27" fillId="0" borderId="0" xfId="0" applyFont="1"/>
    <xf numFmtId="164" fontId="0" fillId="0" borderId="0" xfId="0" applyNumberFormat="1"/>
    <xf numFmtId="1" fontId="0" fillId="0" borderId="0" xfId="0" applyNumberFormat="1"/>
    <xf numFmtId="169" fontId="0" fillId="0" borderId="0" xfId="0" applyNumberFormat="1"/>
    <xf numFmtId="2" fontId="0" fillId="0" borderId="0" xfId="0" applyNumberFormat="1"/>
    <xf numFmtId="0" fontId="0" fillId="0" borderId="10" xfId="0" applyBorder="1" applyAlignment="1">
      <alignment horizontal="left"/>
    </xf>
    <xf numFmtId="1" fontId="0" fillId="0" borderId="11" xfId="0" applyNumberFormat="1" applyBorder="1"/>
    <xf numFmtId="0" fontId="0" fillId="0" borderId="11" xfId="0" applyBorder="1"/>
    <xf numFmtId="1" fontId="0" fillId="0" borderId="12" xfId="0" applyNumberFormat="1" applyBorder="1"/>
    <xf numFmtId="9" fontId="0" fillId="0" borderId="0" xfId="2" applyFont="1"/>
    <xf numFmtId="0" fontId="0" fillId="0" borderId="0" xfId="0" applyAlignment="1">
      <alignment wrapText="1"/>
    </xf>
    <xf numFmtId="0" fontId="29" fillId="13" borderId="8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80">
    <dxf>
      <numFmt numFmtId="170" formatCode="0.000"/>
    </dxf>
    <dxf>
      <numFmt numFmtId="2" formatCode="0.00"/>
    </dxf>
    <dxf>
      <numFmt numFmtId="164" formatCode="0.0"/>
    </dxf>
    <dxf>
      <numFmt numFmtId="1" formatCode="0"/>
    </dxf>
    <dxf>
      <numFmt numFmtId="170" formatCode="0.000"/>
    </dxf>
    <dxf>
      <numFmt numFmtId="2" formatCode="0.00"/>
    </dxf>
    <dxf>
      <numFmt numFmtId="164" formatCode="0.0"/>
    </dxf>
    <dxf>
      <numFmt numFmtId="1" formatCode="0"/>
    </dxf>
    <dxf>
      <numFmt numFmtId="1" formatCode="0"/>
    </dxf>
    <dxf>
      <numFmt numFmtId="164" formatCode="0.0"/>
    </dxf>
    <dxf>
      <numFmt numFmtId="2" formatCode="0.00"/>
    </dxf>
    <dxf>
      <numFmt numFmtId="170" formatCode="0.000"/>
    </dxf>
    <dxf>
      <numFmt numFmtId="2" formatCode="0.00"/>
    </dxf>
    <dxf>
      <numFmt numFmtId="164" formatCode="0.0"/>
    </dxf>
    <dxf>
      <numFmt numFmtId="1" formatCode="0"/>
    </dxf>
    <dxf>
      <numFmt numFmtId="164" formatCode="0.0"/>
    </dxf>
    <dxf>
      <numFmt numFmtId="2" formatCode="0.00"/>
    </dxf>
    <dxf>
      <numFmt numFmtId="164" formatCode="0.0"/>
    </dxf>
    <dxf>
      <numFmt numFmtId="2" formatCode="0.00"/>
    </dxf>
    <dxf>
      <numFmt numFmtId="170" formatCode="0.000"/>
    </dxf>
    <dxf>
      <numFmt numFmtId="169" formatCode="0.0000"/>
    </dxf>
    <dxf>
      <numFmt numFmtId="170" formatCode="0.000"/>
    </dxf>
    <dxf>
      <numFmt numFmtId="2" formatCode="0.00"/>
    </dxf>
    <dxf>
      <numFmt numFmtId="164" formatCode="0.0"/>
    </dxf>
    <dxf>
      <numFmt numFmtId="1" formatCode="0"/>
    </dxf>
    <dxf>
      <numFmt numFmtId="1" formatCode="0"/>
    </dxf>
    <dxf>
      <numFmt numFmtId="164" formatCode="0.0"/>
    </dxf>
    <dxf>
      <numFmt numFmtId="2" formatCode="0.00"/>
    </dxf>
    <dxf>
      <numFmt numFmtId="170" formatCode="0.000"/>
    </dxf>
    <dxf>
      <numFmt numFmtId="2" formatCode="0.00"/>
    </dxf>
    <dxf>
      <numFmt numFmtId="164" formatCode="0.0"/>
    </dxf>
    <dxf>
      <numFmt numFmtId="1" formatCode="0"/>
    </dxf>
    <dxf>
      <numFmt numFmtId="164" formatCode="0.0"/>
    </dxf>
    <dxf>
      <numFmt numFmtId="2" formatCode="0.00"/>
    </dxf>
    <dxf>
      <numFmt numFmtId="164" formatCode="0.0"/>
    </dxf>
    <dxf>
      <numFmt numFmtId="2" formatCode="0.00"/>
    </dxf>
    <dxf>
      <numFmt numFmtId="170" formatCode="0.000"/>
    </dxf>
    <dxf>
      <numFmt numFmtId="169" formatCode="0.0000"/>
    </dxf>
    <dxf>
      <numFmt numFmtId="1" formatCode="0"/>
    </dxf>
    <dxf>
      <numFmt numFmtId="164" formatCode="0.0"/>
    </dxf>
    <dxf>
      <numFmt numFmtId="2" formatCode="0.00"/>
    </dxf>
    <dxf>
      <numFmt numFmtId="170" formatCode="0.000"/>
    </dxf>
    <dxf>
      <numFmt numFmtId="2" formatCode="0.00"/>
    </dxf>
    <dxf>
      <numFmt numFmtId="164" formatCode="0.0"/>
    </dxf>
    <dxf>
      <numFmt numFmtId="1" formatCode="0"/>
    </dxf>
    <dxf>
      <numFmt numFmtId="164" formatCode="0.0"/>
    </dxf>
    <dxf>
      <numFmt numFmtId="2" formatCode="0.00"/>
    </dxf>
    <dxf>
      <numFmt numFmtId="164" formatCode="0.0"/>
    </dxf>
    <dxf>
      <numFmt numFmtId="2" formatCode="0.00"/>
    </dxf>
    <dxf>
      <numFmt numFmtId="170" formatCode="0.000"/>
    </dxf>
    <dxf>
      <numFmt numFmtId="169" formatCode="0.0000"/>
    </dxf>
    <dxf>
      <numFmt numFmtId="169" formatCode="0.0000"/>
    </dxf>
    <dxf>
      <numFmt numFmtId="170" formatCode="0.000"/>
    </dxf>
    <dxf>
      <numFmt numFmtId="2" formatCode="0.00"/>
    </dxf>
    <dxf>
      <numFmt numFmtId="164" formatCode="0.0"/>
    </dxf>
    <dxf>
      <numFmt numFmtId="2" formatCode="0.00"/>
    </dxf>
    <dxf>
      <numFmt numFmtId="164" formatCode="0.0"/>
    </dxf>
    <dxf>
      <numFmt numFmtId="1" formatCode="0"/>
    </dxf>
    <dxf>
      <numFmt numFmtId="164" formatCode="0.0"/>
    </dxf>
    <dxf>
      <numFmt numFmtId="2" formatCode="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0" formatCode="0.000"/>
    </dxf>
    <dxf>
      <numFmt numFmtId="2" formatCode="0.00"/>
    </dxf>
    <dxf>
      <numFmt numFmtId="164" formatCode="0.0"/>
    </dxf>
    <dxf>
      <numFmt numFmtId="1" formatCode="0"/>
    </dxf>
    <dxf>
      <numFmt numFmtId="170" formatCode="0.000"/>
    </dxf>
    <dxf>
      <numFmt numFmtId="2" formatCode="0.00"/>
    </dxf>
    <dxf>
      <numFmt numFmtId="164" formatCode="0.0"/>
    </dxf>
    <dxf>
      <numFmt numFmtId="1" formatCode="0"/>
    </dxf>
    <dxf>
      <numFmt numFmtId="1" formatCode="0"/>
    </dxf>
    <dxf>
      <numFmt numFmtId="164" formatCode="0.0"/>
    </dxf>
    <dxf>
      <numFmt numFmtId="2" formatCode="0.00"/>
    </dxf>
    <dxf>
      <numFmt numFmtId="170" formatCode="0.000"/>
    </dxf>
    <dxf>
      <numFmt numFmtId="164" formatCode="0.0"/>
    </dxf>
    <dxf>
      <numFmt numFmtId="1" formatCode="0"/>
    </dxf>
    <dxf>
      <numFmt numFmtId="164" formatCode="0.0"/>
    </dxf>
    <dxf>
      <numFmt numFmtId="1" formatCode="0"/>
    </dxf>
    <dxf>
      <numFmt numFmtId="1" formatCode="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HU_MIND_MIND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'oam1_1 (2)'!$D$3:$R$3</c:f>
              <c:numCache>
                <c:formatCode>General</c:formatCode>
                <c:ptCount val="15"/>
                <c:pt idx="0">
                  <c:v>72.760000000000005</c:v>
                </c:pt>
                <c:pt idx="1">
                  <c:v>73.209999999999994</c:v>
                </c:pt>
                <c:pt idx="2">
                  <c:v>73.3</c:v>
                </c:pt>
                <c:pt idx="3">
                  <c:v>73.83</c:v>
                </c:pt>
                <c:pt idx="4">
                  <c:v>74.03</c:v>
                </c:pt>
                <c:pt idx="5">
                  <c:v>74.38</c:v>
                </c:pt>
                <c:pt idx="6">
                  <c:v>74.67</c:v>
                </c:pt>
                <c:pt idx="7">
                  <c:v>75</c:v>
                </c:pt>
                <c:pt idx="8">
                  <c:v>75.47</c:v>
                </c:pt>
                <c:pt idx="9">
                  <c:v>75.61</c:v>
                </c:pt>
                <c:pt idx="10">
                  <c:v>75.44</c:v>
                </c:pt>
                <c:pt idx="11">
                  <c:v>75.91</c:v>
                </c:pt>
                <c:pt idx="12">
                  <c:v>75.77</c:v>
                </c:pt>
                <c:pt idx="13">
                  <c:v>75.94</c:v>
                </c:pt>
                <c:pt idx="14">
                  <c:v>76.16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FA-4D8F-879F-F60974E91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703167"/>
        <c:axId val="1580703583"/>
      </c:lineChart>
      <c:catAx>
        <c:axId val="15807031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0703583"/>
        <c:crosses val="autoZero"/>
        <c:auto val="1"/>
        <c:lblAlgn val="ctr"/>
        <c:lblOffset val="100"/>
        <c:noMultiLvlLbl val="0"/>
      </c:catAx>
      <c:valAx>
        <c:axId val="158070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0703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Picture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214312</xdr:colOff>
      <xdr:row>46</xdr:row>
      <xdr:rowOff>176212</xdr:rowOff>
    </xdr:from>
    <xdr:to>
      <xdr:col>41</xdr:col>
      <xdr:colOff>285749</xdr:colOff>
      <xdr:row>69</xdr:row>
      <xdr:rowOff>-1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Picture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3</xdr:row>
      <xdr:rowOff>0</xdr:rowOff>
    </xdr:to>
    <xdr:pic>
      <xdr:nvPicPr>
        <xdr:cNvPr id="2" name="Picture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Picture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Picture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llgato" refreshedDate="44473.427364120369" createdVersion="6" refreshedVersion="6" minRefreshableVersion="3" recordCount="48">
  <cacheSource type="worksheet">
    <worksheetSource ref="A1:D1048576" sheet="oam1_1 (2)"/>
  </cacheSource>
  <cacheFields count="4">
    <cacheField name="Nemek" numFmtId="0">
      <sharedItems containsBlank="1" count="4">
        <s v="Mind"/>
        <s v="férfi"/>
        <s v="nő"/>
        <m/>
      </sharedItems>
    </cacheField>
    <cacheField name="Kocsoportok" numFmtId="0">
      <sharedItems containsBlank="1" containsMixedTypes="1" containsNumber="1" containsInteger="1" minValue="0" maxValue="80" count="11">
        <s v="Mind"/>
        <n v="0"/>
        <n v="10"/>
        <n v="20"/>
        <n v="30"/>
        <n v="40"/>
        <n v="50"/>
        <n v="60"/>
        <n v="70"/>
        <n v="80"/>
        <m/>
      </sharedItems>
    </cacheField>
    <cacheField name="Régiók" numFmtId="0">
      <sharedItems containsBlank="1" count="13">
        <s v="HU"/>
        <s v="Budapesta"/>
        <s v="Pestb"/>
        <s v="Közép-Magyarországc"/>
        <s v="Közép-Dunántúl"/>
        <s v="Nyugat-Dunántúl"/>
        <s v="Dél-Dunántúl"/>
        <s v="Dunántúl"/>
        <s v="Észak-Magyarország"/>
        <s v="Észak-Alföld"/>
        <s v="Dél-Alföld"/>
        <s v="Alföld és Észak"/>
        <m/>
      </sharedItems>
    </cacheField>
    <cacheField name="2005" numFmtId="0">
      <sharedItems containsString="0" containsBlank="1" containsNumber="1" minValue="5.97" maxValue="77.709999999999994" count="42">
        <n v="72.760000000000005"/>
        <n v="68.56"/>
        <n v="59.2"/>
        <n v="49.37"/>
        <n v="39.78"/>
        <n v="30.48"/>
        <n v="22.58"/>
        <n v="16.04"/>
        <n v="10.43"/>
        <n v="5.97"/>
        <n v="76.930000000000007"/>
        <n v="67.48"/>
        <n v="57.59"/>
        <n v="47.76"/>
        <n v="38.119999999999997"/>
        <n v="29.14"/>
        <n v="20.85"/>
        <n v="13.19"/>
        <n v="7.04"/>
        <n v="70.489999999999995"/>
        <n v="69.010000000000005"/>
        <n v="69.92"/>
        <n v="68.66"/>
        <n v="69.400000000000006"/>
        <n v="68.33"/>
        <n v="68.790000000000006"/>
        <n v="66.84"/>
        <n v="67.34"/>
        <n v="68.39"/>
        <n v="67.52"/>
        <n v="77.66"/>
        <n v="77.11"/>
        <n v="77.510000000000005"/>
        <n v="76.84"/>
        <n v="77.709999999999994"/>
        <n v="76.87"/>
        <n v="77.12"/>
        <n v="75.930000000000007"/>
        <n v="76.489999999999995"/>
        <n v="76.69"/>
        <n v="76.3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allgato" refreshedDate="44473.438345833332" createdVersion="6" refreshedVersion="6" minRefreshableVersion="3" recordCount="41">
  <cacheSource type="worksheet">
    <worksheetSource ref="AK2:AN43" sheet="oam1_1 (2)"/>
  </cacheSource>
  <cacheFields count="4">
    <cacheField name="Becslés" numFmtId="0">
      <sharedItems containsSemiMixedTypes="0" containsString="0" containsNumber="1" minValue="999699.6" maxValue="1000292.1"/>
    </cacheField>
    <cacheField name="Nemek" numFmtId="0">
      <sharedItems count="3">
        <s v="Mind"/>
        <s v="férfi"/>
        <s v="nő"/>
      </sharedItems>
    </cacheField>
    <cacheField name="Kocsoportok" numFmtId="0">
      <sharedItems containsMixedTypes="1" containsNumber="1" containsInteger="1" minValue="0" maxValue="80" count="10">
        <s v="Mind"/>
        <n v="0"/>
        <n v="10"/>
        <n v="20"/>
        <n v="30"/>
        <n v="40"/>
        <n v="50"/>
        <n v="60"/>
        <n v="70"/>
        <n v="80"/>
      </sharedItems>
    </cacheField>
    <cacheField name="Régiók" numFmtId="0">
      <sharedItems count="12">
        <s v="HU"/>
        <s v="Budapesta"/>
        <s v="Pestb"/>
        <s v="Közép-Magyarországc"/>
        <s v="Közép-Dunántúl"/>
        <s v="Nyugat-Dunántúl"/>
        <s v="Dél-Dunántúl"/>
        <s v="Dunántúl"/>
        <s v="Észak-Magyarország"/>
        <s v="Észak-Alföld"/>
        <s v="Dél-Alföld"/>
        <s v="Alföld és Észa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allgato" refreshedDate="44473.454279166668" createdVersion="6" refreshedVersion="6" minRefreshableVersion="3" recordCount="48">
  <cacheSource type="worksheet">
    <worksheetSource ref="AJ3:AM51" sheet="oam2 (2)"/>
  </cacheSource>
  <cacheFields count="4">
    <cacheField name="Becslés" numFmtId="0">
      <sharedItems containsSemiMixedTypes="0" containsString="0" containsNumber="1" minValue="999686.2" maxValue="1000352.2"/>
    </cacheField>
    <cacheField name="Nemek" numFmtId="0">
      <sharedItems count="2">
        <s v="férfi"/>
        <s v="nő"/>
      </sharedItems>
    </cacheField>
    <cacheField name="Kocsoportok" numFmtId="0">
      <sharedItems containsSemiMixedTypes="0" containsString="0" containsNumber="1" containsInteger="1" minValue="0" maxValue="65" count="2">
        <n v="0"/>
        <n v="65"/>
      </sharedItems>
    </cacheField>
    <cacheField name="Régiók" numFmtId="0">
      <sharedItems count="12">
        <s v="HU"/>
        <s v="Budapesta"/>
        <s v="Pestb"/>
        <s v="Közép-Magyarországc"/>
        <s v="Közép-Dunántúl"/>
        <s v="Nyugat-Dunántúl"/>
        <s v="Dél-Dunántúl"/>
        <s v="Dunántúl"/>
        <s v="Észak-Magyarország"/>
        <s v="Észak-Alföld"/>
        <s v="Dél-Alföld"/>
        <s v="Alföld és Észa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allgato" refreshedDate="44473.468658101854" createdVersion="6" refreshedVersion="6" minRefreshableVersion="3" recordCount="41">
  <cacheSource type="worksheet">
    <worksheetSource ref="AY2:BB43" sheet="oam1_1 (2)"/>
  </cacheSource>
  <cacheFields count="4">
    <cacheField name="Becslés" numFmtId="0">
      <sharedItems containsSemiMixedTypes="0" containsString="0" containsNumber="1" minValue="999991.7" maxValue="1000006.2"/>
    </cacheField>
    <cacheField name="Nemek" numFmtId="0">
      <sharedItems count="3">
        <s v="Mind"/>
        <s v="férfi"/>
        <s v="nő"/>
      </sharedItems>
    </cacheField>
    <cacheField name="Kocsoportok" numFmtId="0">
      <sharedItems containsMixedTypes="1" containsNumber="1" containsInteger="1" minValue="0" maxValue="80" count="10">
        <s v="Mind"/>
        <n v="0"/>
        <n v="10"/>
        <n v="20"/>
        <n v="30"/>
        <n v="40"/>
        <n v="50"/>
        <n v="60"/>
        <n v="70"/>
        <n v="80"/>
      </sharedItems>
    </cacheField>
    <cacheField name="Régiók" numFmtId="0">
      <sharedItems count="12">
        <s v="HU"/>
        <s v="Budapesta"/>
        <s v="Pestb"/>
        <s v="Közép-Magyarországc"/>
        <s v="Közép-Dunántúl"/>
        <s v="Nyugat-Dunántúl"/>
        <s v="Dél-Dunántúl"/>
        <s v="Dunántúl"/>
        <s v="Észak-Magyarország"/>
        <s v="Észak-Alföld"/>
        <s v="Dél-Alföld"/>
        <s v="Alföld és Észa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allgato" refreshedDate="44473.480477662037" createdVersion="6" refreshedVersion="6" minRefreshableVersion="3" recordCount="48">
  <cacheSource type="worksheet">
    <worksheetSource ref="AY3:BB51" sheet="oam2 (2)"/>
  </cacheSource>
  <cacheFields count="4">
    <cacheField name="Becslés" numFmtId="0">
      <sharedItems containsSemiMixedTypes="0" containsString="0" containsNumber="1" minValue="999991.4" maxValue="1000008.4"/>
    </cacheField>
    <cacheField name="Nemek" numFmtId="0">
      <sharedItems count="2">
        <s v="férfi"/>
        <s v="nő"/>
      </sharedItems>
    </cacheField>
    <cacheField name="Kocsoportok" numFmtId="0">
      <sharedItems containsSemiMixedTypes="0" containsString="0" containsNumber="1" containsInteger="1" minValue="0" maxValue="65" count="2">
        <n v="0"/>
        <n v="65"/>
      </sharedItems>
    </cacheField>
    <cacheField name="Régiók" numFmtId="0">
      <sharedItems count="12">
        <s v="HU"/>
        <s v="Budapesta"/>
        <s v="Pestb"/>
        <s v="Közép-Magyarországc"/>
        <s v="Közép-Dunántúl"/>
        <s v="Nyugat-Dunántúl"/>
        <s v="Dél-Dunántúl"/>
        <s v="Dunántúl"/>
        <s v="Észak-Magyarország"/>
        <s v="Észak-Alföld"/>
        <s v="Dél-Alföld"/>
        <s v="Alföld és Észa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x v="0"/>
    <x v="0"/>
  </r>
  <r>
    <x v="1"/>
    <x v="1"/>
    <x v="0"/>
    <x v="1"/>
  </r>
  <r>
    <x v="1"/>
    <x v="2"/>
    <x v="0"/>
    <x v="2"/>
  </r>
  <r>
    <x v="1"/>
    <x v="3"/>
    <x v="0"/>
    <x v="3"/>
  </r>
  <r>
    <x v="1"/>
    <x v="4"/>
    <x v="0"/>
    <x v="4"/>
  </r>
  <r>
    <x v="1"/>
    <x v="5"/>
    <x v="0"/>
    <x v="5"/>
  </r>
  <r>
    <x v="1"/>
    <x v="6"/>
    <x v="0"/>
    <x v="6"/>
  </r>
  <r>
    <x v="1"/>
    <x v="7"/>
    <x v="0"/>
    <x v="7"/>
  </r>
  <r>
    <x v="1"/>
    <x v="8"/>
    <x v="0"/>
    <x v="8"/>
  </r>
  <r>
    <x v="1"/>
    <x v="9"/>
    <x v="0"/>
    <x v="9"/>
  </r>
  <r>
    <x v="2"/>
    <x v="1"/>
    <x v="0"/>
    <x v="10"/>
  </r>
  <r>
    <x v="2"/>
    <x v="2"/>
    <x v="0"/>
    <x v="11"/>
  </r>
  <r>
    <x v="2"/>
    <x v="3"/>
    <x v="0"/>
    <x v="12"/>
  </r>
  <r>
    <x v="2"/>
    <x v="4"/>
    <x v="0"/>
    <x v="13"/>
  </r>
  <r>
    <x v="2"/>
    <x v="5"/>
    <x v="0"/>
    <x v="14"/>
  </r>
  <r>
    <x v="2"/>
    <x v="6"/>
    <x v="0"/>
    <x v="15"/>
  </r>
  <r>
    <x v="2"/>
    <x v="7"/>
    <x v="0"/>
    <x v="16"/>
  </r>
  <r>
    <x v="2"/>
    <x v="8"/>
    <x v="0"/>
    <x v="17"/>
  </r>
  <r>
    <x v="2"/>
    <x v="9"/>
    <x v="0"/>
    <x v="18"/>
  </r>
  <r>
    <x v="1"/>
    <x v="0"/>
    <x v="1"/>
    <x v="19"/>
  </r>
  <r>
    <x v="1"/>
    <x v="0"/>
    <x v="2"/>
    <x v="20"/>
  </r>
  <r>
    <x v="1"/>
    <x v="0"/>
    <x v="3"/>
    <x v="21"/>
  </r>
  <r>
    <x v="1"/>
    <x v="0"/>
    <x v="4"/>
    <x v="22"/>
  </r>
  <r>
    <x v="1"/>
    <x v="0"/>
    <x v="5"/>
    <x v="23"/>
  </r>
  <r>
    <x v="1"/>
    <x v="0"/>
    <x v="6"/>
    <x v="24"/>
  </r>
  <r>
    <x v="1"/>
    <x v="0"/>
    <x v="7"/>
    <x v="25"/>
  </r>
  <r>
    <x v="1"/>
    <x v="0"/>
    <x v="8"/>
    <x v="26"/>
  </r>
  <r>
    <x v="1"/>
    <x v="0"/>
    <x v="9"/>
    <x v="27"/>
  </r>
  <r>
    <x v="1"/>
    <x v="0"/>
    <x v="10"/>
    <x v="28"/>
  </r>
  <r>
    <x v="1"/>
    <x v="0"/>
    <x v="11"/>
    <x v="29"/>
  </r>
  <r>
    <x v="2"/>
    <x v="0"/>
    <x v="1"/>
    <x v="30"/>
  </r>
  <r>
    <x v="2"/>
    <x v="0"/>
    <x v="2"/>
    <x v="31"/>
  </r>
  <r>
    <x v="2"/>
    <x v="0"/>
    <x v="3"/>
    <x v="32"/>
  </r>
  <r>
    <x v="2"/>
    <x v="0"/>
    <x v="4"/>
    <x v="33"/>
  </r>
  <r>
    <x v="2"/>
    <x v="0"/>
    <x v="5"/>
    <x v="34"/>
  </r>
  <r>
    <x v="2"/>
    <x v="0"/>
    <x v="6"/>
    <x v="35"/>
  </r>
  <r>
    <x v="2"/>
    <x v="0"/>
    <x v="7"/>
    <x v="36"/>
  </r>
  <r>
    <x v="2"/>
    <x v="0"/>
    <x v="8"/>
    <x v="37"/>
  </r>
  <r>
    <x v="2"/>
    <x v="0"/>
    <x v="9"/>
    <x v="38"/>
  </r>
  <r>
    <x v="2"/>
    <x v="0"/>
    <x v="10"/>
    <x v="39"/>
  </r>
  <r>
    <x v="2"/>
    <x v="0"/>
    <x v="11"/>
    <x v="40"/>
  </r>
  <r>
    <x v="3"/>
    <x v="10"/>
    <x v="12"/>
    <x v="41"/>
  </r>
  <r>
    <x v="3"/>
    <x v="10"/>
    <x v="12"/>
    <x v="41"/>
  </r>
  <r>
    <x v="3"/>
    <x v="10"/>
    <x v="12"/>
    <x v="41"/>
  </r>
  <r>
    <x v="3"/>
    <x v="10"/>
    <x v="12"/>
    <x v="41"/>
  </r>
  <r>
    <x v="3"/>
    <x v="10"/>
    <x v="12"/>
    <x v="41"/>
  </r>
  <r>
    <x v="3"/>
    <x v="10"/>
    <x v="12"/>
    <x v="41"/>
  </r>
  <r>
    <x v="3"/>
    <x v="10"/>
    <x v="12"/>
    <x v="4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">
  <r>
    <n v="1000120.6"/>
    <x v="0"/>
    <x v="0"/>
    <x v="0"/>
  </r>
  <r>
    <n v="1000031.1"/>
    <x v="1"/>
    <x v="1"/>
    <x v="0"/>
  </r>
  <r>
    <n v="999907.6"/>
    <x v="1"/>
    <x v="2"/>
    <x v="0"/>
  </r>
  <r>
    <n v="999878.6"/>
    <x v="1"/>
    <x v="3"/>
    <x v="0"/>
  </r>
  <r>
    <n v="999849.6"/>
    <x v="1"/>
    <x v="4"/>
    <x v="0"/>
  </r>
  <r>
    <n v="999820.6"/>
    <x v="1"/>
    <x v="5"/>
    <x v="0"/>
  </r>
  <r>
    <n v="999791.6"/>
    <x v="1"/>
    <x v="6"/>
    <x v="0"/>
  </r>
  <r>
    <n v="999757.6"/>
    <x v="1"/>
    <x v="7"/>
    <x v="0"/>
  </r>
  <r>
    <n v="999728.6"/>
    <x v="1"/>
    <x v="8"/>
    <x v="0"/>
  </r>
  <r>
    <n v="999699.6"/>
    <x v="1"/>
    <x v="9"/>
    <x v="0"/>
  </r>
  <r>
    <n v="1000225.1"/>
    <x v="2"/>
    <x v="1"/>
    <x v="0"/>
  </r>
  <r>
    <n v="999932.1"/>
    <x v="2"/>
    <x v="2"/>
    <x v="0"/>
  </r>
  <r>
    <n v="999893.1"/>
    <x v="2"/>
    <x v="3"/>
    <x v="0"/>
  </r>
  <r>
    <n v="999864.1"/>
    <x v="2"/>
    <x v="4"/>
    <x v="0"/>
  </r>
  <r>
    <n v="999835.1"/>
    <x v="2"/>
    <x v="5"/>
    <x v="0"/>
  </r>
  <r>
    <n v="999806.1"/>
    <x v="2"/>
    <x v="6"/>
    <x v="0"/>
  </r>
  <r>
    <n v="999777.1"/>
    <x v="2"/>
    <x v="7"/>
    <x v="0"/>
  </r>
  <r>
    <n v="999743.1"/>
    <x v="2"/>
    <x v="8"/>
    <x v="0"/>
  </r>
  <r>
    <n v="999714.1"/>
    <x v="2"/>
    <x v="9"/>
    <x v="0"/>
  </r>
  <r>
    <n v="1000106.1"/>
    <x v="1"/>
    <x v="0"/>
    <x v="1"/>
  </r>
  <r>
    <n v="1000063.6"/>
    <x v="1"/>
    <x v="0"/>
    <x v="2"/>
  </r>
  <r>
    <n v="1000091.6"/>
    <x v="1"/>
    <x v="0"/>
    <x v="3"/>
  </r>
  <r>
    <n v="1000006.6"/>
    <x v="1"/>
    <x v="0"/>
    <x v="4"/>
  </r>
  <r>
    <n v="1000066.1"/>
    <x v="1"/>
    <x v="0"/>
    <x v="5"/>
  </r>
  <r>
    <n v="999993.1"/>
    <x v="1"/>
    <x v="0"/>
    <x v="6"/>
  </r>
  <r>
    <n v="1000034.1"/>
    <x v="1"/>
    <x v="0"/>
    <x v="7"/>
  </r>
  <r>
    <n v="999938.1"/>
    <x v="1"/>
    <x v="0"/>
    <x v="8"/>
  </r>
  <r>
    <n v="999967.6"/>
    <x v="1"/>
    <x v="0"/>
    <x v="9"/>
  </r>
  <r>
    <n v="1000005.6"/>
    <x v="1"/>
    <x v="0"/>
    <x v="10"/>
  </r>
  <r>
    <n v="999959.6"/>
    <x v="1"/>
    <x v="0"/>
    <x v="11"/>
  </r>
  <r>
    <n v="1000292.1"/>
    <x v="2"/>
    <x v="0"/>
    <x v="1"/>
  </r>
  <r>
    <n v="1000226.6"/>
    <x v="2"/>
    <x v="0"/>
    <x v="2"/>
  </r>
  <r>
    <n v="1000273.6"/>
    <x v="2"/>
    <x v="0"/>
    <x v="3"/>
  </r>
  <r>
    <n v="1000213.1"/>
    <x v="2"/>
    <x v="0"/>
    <x v="4"/>
  </r>
  <r>
    <n v="1000289.6"/>
    <x v="2"/>
    <x v="0"/>
    <x v="5"/>
  </r>
  <r>
    <n v="1000184.6"/>
    <x v="2"/>
    <x v="0"/>
    <x v="6"/>
  </r>
  <r>
    <n v="1000251.1"/>
    <x v="2"/>
    <x v="0"/>
    <x v="7"/>
  </r>
  <r>
    <n v="1000135.1"/>
    <x v="2"/>
    <x v="0"/>
    <x v="8"/>
  </r>
  <r>
    <n v="1000176.1"/>
    <x v="2"/>
    <x v="0"/>
    <x v="9"/>
  </r>
  <r>
    <n v="1000195.6"/>
    <x v="2"/>
    <x v="0"/>
    <x v="10"/>
  </r>
  <r>
    <n v="1000153.6"/>
    <x v="2"/>
    <x v="0"/>
    <x v="1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8">
  <r>
    <n v="1000142.2"/>
    <x v="0"/>
    <x v="0"/>
    <x v="0"/>
  </r>
  <r>
    <n v="999841.2"/>
    <x v="0"/>
    <x v="1"/>
    <x v="0"/>
  </r>
  <r>
    <n v="1000233.2"/>
    <x v="1"/>
    <x v="0"/>
    <x v="0"/>
  </r>
  <r>
    <n v="999870.2"/>
    <x v="1"/>
    <x v="1"/>
    <x v="0"/>
  </r>
  <r>
    <n v="1000320.2"/>
    <x v="0"/>
    <x v="0"/>
    <x v="1"/>
  </r>
  <r>
    <n v="1000223.2"/>
    <x v="0"/>
    <x v="0"/>
    <x v="2"/>
  </r>
  <r>
    <n v="1000286.2"/>
    <x v="0"/>
    <x v="0"/>
    <x v="3"/>
  </r>
  <r>
    <n v="1000148.2"/>
    <x v="0"/>
    <x v="0"/>
    <x v="4"/>
  </r>
  <r>
    <n v="1000248.2"/>
    <x v="0"/>
    <x v="0"/>
    <x v="5"/>
  </r>
  <r>
    <n v="1000066.2"/>
    <x v="0"/>
    <x v="0"/>
    <x v="6"/>
  </r>
  <r>
    <n v="1000156.2"/>
    <x v="0"/>
    <x v="0"/>
    <x v="7"/>
  </r>
  <r>
    <n v="1000060.2"/>
    <x v="0"/>
    <x v="0"/>
    <x v="8"/>
  </r>
  <r>
    <n v="1000018.2"/>
    <x v="0"/>
    <x v="0"/>
    <x v="9"/>
  </r>
  <r>
    <n v="1000100.2"/>
    <x v="0"/>
    <x v="0"/>
    <x v="10"/>
  </r>
  <r>
    <n v="1000047.2"/>
    <x v="0"/>
    <x v="0"/>
    <x v="11"/>
  </r>
  <r>
    <n v="999984.2"/>
    <x v="0"/>
    <x v="1"/>
    <x v="1"/>
  </r>
  <r>
    <n v="999801.2"/>
    <x v="0"/>
    <x v="1"/>
    <x v="2"/>
  </r>
  <r>
    <n v="999944.2"/>
    <x v="0"/>
    <x v="1"/>
    <x v="3"/>
  </r>
  <r>
    <n v="999781.2"/>
    <x v="0"/>
    <x v="1"/>
    <x v="4"/>
  </r>
  <r>
    <n v="999934.2"/>
    <x v="0"/>
    <x v="1"/>
    <x v="5"/>
  </r>
  <r>
    <n v="999730.7"/>
    <x v="0"/>
    <x v="1"/>
    <x v="6"/>
  </r>
  <r>
    <n v="999871.2"/>
    <x v="0"/>
    <x v="1"/>
    <x v="7"/>
  </r>
  <r>
    <n v="999700.7"/>
    <x v="0"/>
    <x v="1"/>
    <x v="8"/>
  </r>
  <r>
    <n v="999686.7"/>
    <x v="0"/>
    <x v="1"/>
    <x v="9"/>
  </r>
  <r>
    <n v="999721.7"/>
    <x v="0"/>
    <x v="1"/>
    <x v="10"/>
  </r>
  <r>
    <n v="999701.7"/>
    <x v="0"/>
    <x v="1"/>
    <x v="11"/>
  </r>
  <r>
    <n v="1000352.2"/>
    <x v="1"/>
    <x v="0"/>
    <x v="1"/>
  </r>
  <r>
    <n v="1000245.2"/>
    <x v="1"/>
    <x v="0"/>
    <x v="2"/>
  </r>
  <r>
    <n v="1000324.2"/>
    <x v="1"/>
    <x v="0"/>
    <x v="3"/>
  </r>
  <r>
    <n v="1000245.2"/>
    <x v="1"/>
    <x v="0"/>
    <x v="4"/>
  </r>
  <r>
    <n v="1000344.2"/>
    <x v="1"/>
    <x v="0"/>
    <x v="5"/>
  </r>
  <r>
    <n v="1000136.2"/>
    <x v="1"/>
    <x v="0"/>
    <x v="6"/>
  </r>
  <r>
    <n v="1000266.2"/>
    <x v="1"/>
    <x v="0"/>
    <x v="7"/>
  </r>
  <r>
    <n v="1000149.2"/>
    <x v="1"/>
    <x v="0"/>
    <x v="8"/>
  </r>
  <r>
    <n v="1000061.2"/>
    <x v="1"/>
    <x v="0"/>
    <x v="9"/>
  </r>
  <r>
    <n v="1000154.2"/>
    <x v="1"/>
    <x v="0"/>
    <x v="10"/>
  </r>
  <r>
    <n v="1000110.2"/>
    <x v="1"/>
    <x v="0"/>
    <x v="11"/>
  </r>
  <r>
    <n v="999988.2"/>
    <x v="1"/>
    <x v="1"/>
    <x v="1"/>
  </r>
  <r>
    <n v="999730.7"/>
    <x v="1"/>
    <x v="1"/>
    <x v="2"/>
  </r>
  <r>
    <n v="999947.2"/>
    <x v="1"/>
    <x v="1"/>
    <x v="3"/>
  </r>
  <r>
    <n v="999845.2"/>
    <x v="1"/>
    <x v="1"/>
    <x v="4"/>
  </r>
  <r>
    <n v="999949.2"/>
    <x v="1"/>
    <x v="1"/>
    <x v="5"/>
  </r>
  <r>
    <n v="999757.7"/>
    <x v="1"/>
    <x v="1"/>
    <x v="6"/>
  </r>
  <r>
    <n v="999903.2"/>
    <x v="1"/>
    <x v="1"/>
    <x v="7"/>
  </r>
  <r>
    <n v="999711.7"/>
    <x v="1"/>
    <x v="1"/>
    <x v="8"/>
  </r>
  <r>
    <n v="999686.2"/>
    <x v="1"/>
    <x v="1"/>
    <x v="9"/>
  </r>
  <r>
    <n v="999736.2"/>
    <x v="1"/>
    <x v="1"/>
    <x v="10"/>
  </r>
  <r>
    <n v="999739.7"/>
    <x v="1"/>
    <x v="1"/>
    <x v="1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1">
  <r>
    <n v="999999.2"/>
    <x v="0"/>
    <x v="0"/>
    <x v="0"/>
  </r>
  <r>
    <n v="999999.2"/>
    <x v="1"/>
    <x v="1"/>
    <x v="0"/>
  </r>
  <r>
    <n v="999999.2"/>
    <x v="1"/>
    <x v="2"/>
    <x v="0"/>
  </r>
  <r>
    <n v="999999.2"/>
    <x v="1"/>
    <x v="3"/>
    <x v="0"/>
  </r>
  <r>
    <n v="999999.2"/>
    <x v="1"/>
    <x v="4"/>
    <x v="0"/>
  </r>
  <r>
    <n v="999999.2"/>
    <x v="1"/>
    <x v="5"/>
    <x v="0"/>
  </r>
  <r>
    <n v="999999.2"/>
    <x v="1"/>
    <x v="6"/>
    <x v="0"/>
  </r>
  <r>
    <n v="999999.2"/>
    <x v="1"/>
    <x v="7"/>
    <x v="0"/>
  </r>
  <r>
    <n v="999999.2"/>
    <x v="1"/>
    <x v="8"/>
    <x v="0"/>
  </r>
  <r>
    <n v="999999.2"/>
    <x v="1"/>
    <x v="9"/>
    <x v="0"/>
  </r>
  <r>
    <n v="1000002.7"/>
    <x v="2"/>
    <x v="1"/>
    <x v="0"/>
  </r>
  <r>
    <n v="999991.7"/>
    <x v="2"/>
    <x v="2"/>
    <x v="0"/>
  </r>
  <r>
    <n v="999999.2"/>
    <x v="2"/>
    <x v="3"/>
    <x v="0"/>
  </r>
  <r>
    <n v="999999.2"/>
    <x v="2"/>
    <x v="4"/>
    <x v="0"/>
  </r>
  <r>
    <n v="999999.2"/>
    <x v="2"/>
    <x v="5"/>
    <x v="0"/>
  </r>
  <r>
    <n v="999999.2"/>
    <x v="2"/>
    <x v="6"/>
    <x v="0"/>
  </r>
  <r>
    <n v="999999.2"/>
    <x v="2"/>
    <x v="7"/>
    <x v="0"/>
  </r>
  <r>
    <n v="999999.2"/>
    <x v="2"/>
    <x v="8"/>
    <x v="0"/>
  </r>
  <r>
    <n v="999999.2"/>
    <x v="2"/>
    <x v="9"/>
    <x v="0"/>
  </r>
  <r>
    <n v="1000002.7"/>
    <x v="1"/>
    <x v="0"/>
    <x v="1"/>
  </r>
  <r>
    <n v="1000004.2"/>
    <x v="1"/>
    <x v="0"/>
    <x v="2"/>
  </r>
  <r>
    <n v="1000003.7"/>
    <x v="1"/>
    <x v="0"/>
    <x v="3"/>
  </r>
  <r>
    <n v="999999.2"/>
    <x v="1"/>
    <x v="0"/>
    <x v="4"/>
  </r>
  <r>
    <n v="999999.2"/>
    <x v="1"/>
    <x v="0"/>
    <x v="5"/>
  </r>
  <r>
    <n v="1000003.2"/>
    <x v="1"/>
    <x v="0"/>
    <x v="6"/>
  </r>
  <r>
    <n v="1000002.7"/>
    <x v="1"/>
    <x v="0"/>
    <x v="7"/>
  </r>
  <r>
    <n v="999993.2"/>
    <x v="1"/>
    <x v="0"/>
    <x v="8"/>
  </r>
  <r>
    <n v="999999.2"/>
    <x v="1"/>
    <x v="0"/>
    <x v="9"/>
  </r>
  <r>
    <n v="1000005.2"/>
    <x v="1"/>
    <x v="0"/>
    <x v="10"/>
  </r>
  <r>
    <n v="999994.2"/>
    <x v="1"/>
    <x v="0"/>
    <x v="11"/>
  </r>
  <r>
    <n v="999999.2"/>
    <x v="2"/>
    <x v="0"/>
    <x v="1"/>
  </r>
  <r>
    <n v="999993.7"/>
    <x v="2"/>
    <x v="0"/>
    <x v="2"/>
  </r>
  <r>
    <n v="999999.2"/>
    <x v="2"/>
    <x v="0"/>
    <x v="3"/>
  </r>
  <r>
    <n v="1000005.7"/>
    <x v="2"/>
    <x v="0"/>
    <x v="4"/>
  </r>
  <r>
    <n v="1000004.2"/>
    <x v="2"/>
    <x v="0"/>
    <x v="5"/>
  </r>
  <r>
    <n v="1000001.7"/>
    <x v="2"/>
    <x v="0"/>
    <x v="6"/>
  </r>
  <r>
    <n v="1000004.7"/>
    <x v="2"/>
    <x v="0"/>
    <x v="7"/>
  </r>
  <r>
    <n v="999999.2"/>
    <x v="2"/>
    <x v="0"/>
    <x v="8"/>
  </r>
  <r>
    <n v="999995.2"/>
    <x v="2"/>
    <x v="0"/>
    <x v="9"/>
  </r>
  <r>
    <n v="1000006.2"/>
    <x v="2"/>
    <x v="0"/>
    <x v="10"/>
  </r>
  <r>
    <n v="1000002.7"/>
    <x v="2"/>
    <x v="0"/>
    <x v="1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8">
  <r>
    <n v="1000004.4"/>
    <x v="0"/>
    <x v="0"/>
    <x v="0"/>
  </r>
  <r>
    <n v="999999.9"/>
    <x v="0"/>
    <x v="1"/>
    <x v="0"/>
  </r>
  <r>
    <n v="999999.9"/>
    <x v="1"/>
    <x v="0"/>
    <x v="0"/>
  </r>
  <r>
    <n v="999999.9"/>
    <x v="1"/>
    <x v="1"/>
    <x v="0"/>
  </r>
  <r>
    <n v="999999.9"/>
    <x v="0"/>
    <x v="0"/>
    <x v="1"/>
  </r>
  <r>
    <n v="999999.9"/>
    <x v="0"/>
    <x v="0"/>
    <x v="2"/>
  </r>
  <r>
    <n v="1000003.4"/>
    <x v="0"/>
    <x v="0"/>
    <x v="3"/>
  </r>
  <r>
    <n v="1000003.9"/>
    <x v="0"/>
    <x v="0"/>
    <x v="4"/>
  </r>
  <r>
    <n v="999999.9"/>
    <x v="0"/>
    <x v="0"/>
    <x v="5"/>
  </r>
  <r>
    <n v="999997.9"/>
    <x v="0"/>
    <x v="0"/>
    <x v="6"/>
  </r>
  <r>
    <n v="1000001.9"/>
    <x v="0"/>
    <x v="0"/>
    <x v="7"/>
  </r>
  <r>
    <n v="999995.4"/>
    <x v="0"/>
    <x v="0"/>
    <x v="8"/>
  </r>
  <r>
    <n v="999999.9"/>
    <x v="0"/>
    <x v="0"/>
    <x v="9"/>
  </r>
  <r>
    <n v="999999.9"/>
    <x v="0"/>
    <x v="0"/>
    <x v="10"/>
  </r>
  <r>
    <n v="999999.9"/>
    <x v="0"/>
    <x v="0"/>
    <x v="11"/>
  </r>
  <r>
    <n v="999999.9"/>
    <x v="0"/>
    <x v="1"/>
    <x v="1"/>
  </r>
  <r>
    <n v="999999.4"/>
    <x v="0"/>
    <x v="1"/>
    <x v="2"/>
  </r>
  <r>
    <n v="999999.9"/>
    <x v="0"/>
    <x v="1"/>
    <x v="3"/>
  </r>
  <r>
    <n v="1000008.4"/>
    <x v="0"/>
    <x v="1"/>
    <x v="4"/>
  </r>
  <r>
    <n v="1000004.9"/>
    <x v="0"/>
    <x v="1"/>
    <x v="5"/>
  </r>
  <r>
    <n v="999991.4"/>
    <x v="0"/>
    <x v="1"/>
    <x v="6"/>
  </r>
  <r>
    <n v="999999.9"/>
    <x v="0"/>
    <x v="1"/>
    <x v="7"/>
  </r>
  <r>
    <n v="999999.9"/>
    <x v="0"/>
    <x v="1"/>
    <x v="8"/>
  </r>
  <r>
    <n v="999999.9"/>
    <x v="0"/>
    <x v="1"/>
    <x v="9"/>
  </r>
  <r>
    <n v="999995.9"/>
    <x v="0"/>
    <x v="1"/>
    <x v="10"/>
  </r>
  <r>
    <n v="999991.4"/>
    <x v="0"/>
    <x v="1"/>
    <x v="11"/>
  </r>
  <r>
    <n v="1000002.9"/>
    <x v="1"/>
    <x v="0"/>
    <x v="1"/>
  </r>
  <r>
    <n v="999996.9"/>
    <x v="1"/>
    <x v="0"/>
    <x v="2"/>
  </r>
  <r>
    <n v="1000001.9"/>
    <x v="1"/>
    <x v="0"/>
    <x v="3"/>
  </r>
  <r>
    <n v="999993.9"/>
    <x v="1"/>
    <x v="0"/>
    <x v="4"/>
  </r>
  <r>
    <n v="1000008.4"/>
    <x v="1"/>
    <x v="0"/>
    <x v="5"/>
  </r>
  <r>
    <n v="999999.9"/>
    <x v="1"/>
    <x v="0"/>
    <x v="6"/>
  </r>
  <r>
    <n v="999999.9"/>
    <x v="1"/>
    <x v="0"/>
    <x v="7"/>
  </r>
  <r>
    <n v="999999.9"/>
    <x v="1"/>
    <x v="0"/>
    <x v="8"/>
  </r>
  <r>
    <n v="999999.9"/>
    <x v="1"/>
    <x v="0"/>
    <x v="9"/>
  </r>
  <r>
    <n v="999999.9"/>
    <x v="1"/>
    <x v="0"/>
    <x v="10"/>
  </r>
  <r>
    <n v="999999.9"/>
    <x v="1"/>
    <x v="0"/>
    <x v="11"/>
  </r>
  <r>
    <n v="999999.9"/>
    <x v="1"/>
    <x v="1"/>
    <x v="1"/>
  </r>
  <r>
    <n v="999999.9"/>
    <x v="1"/>
    <x v="1"/>
    <x v="2"/>
  </r>
  <r>
    <n v="999999.9"/>
    <x v="1"/>
    <x v="1"/>
    <x v="3"/>
  </r>
  <r>
    <n v="1000004.4"/>
    <x v="1"/>
    <x v="1"/>
    <x v="4"/>
  </r>
  <r>
    <n v="1000003.9"/>
    <x v="1"/>
    <x v="1"/>
    <x v="5"/>
  </r>
  <r>
    <n v="999999.4"/>
    <x v="1"/>
    <x v="1"/>
    <x v="6"/>
  </r>
  <r>
    <n v="999999.9"/>
    <x v="1"/>
    <x v="1"/>
    <x v="7"/>
  </r>
  <r>
    <n v="999999.9"/>
    <x v="1"/>
    <x v="1"/>
    <x v="8"/>
  </r>
  <r>
    <n v="999994.9"/>
    <x v="1"/>
    <x v="1"/>
    <x v="9"/>
  </r>
  <r>
    <n v="999999.9"/>
    <x v="1"/>
    <x v="1"/>
    <x v="10"/>
  </r>
  <r>
    <n v="999999.9"/>
    <x v="1"/>
    <x v="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4" cacheId="13" applyNumberFormats="0" applyBorderFormats="0" applyFontFormats="0" applyPatternFormats="0" applyAlignmentFormats="0" applyWidthHeightFormats="1" dataCaption="Values" updatedVersion="6" minRefreshableVersion="3" showDrill="0" showDataTips="0" useAutoFormatting="1" itemPrintTitles="1" createdVersion="6" indent="0" showHeaders="0" compact="0" compactData="0" gridDropZones="1" multipleFieldFilters="0">
  <location ref="A3:D47" firstHeaderRow="2" firstDataRow="2" firstDataCol="3"/>
  <pivotFields count="4">
    <pivotField axis="axisRow" compact="0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1"/>
        <item x="2"/>
        <item x="3"/>
        <item x="4"/>
        <item x="5"/>
        <item x="6"/>
        <item x="7"/>
        <item x="8"/>
        <item x="9"/>
        <item x="0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4">
        <item x="11"/>
        <item x="1"/>
        <item x="10"/>
        <item x="6"/>
        <item x="7"/>
        <item x="9"/>
        <item x="8"/>
        <item x="0"/>
        <item x="4"/>
        <item x="3"/>
        <item x="5"/>
        <item x="2"/>
        <item x="1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items count="43">
        <item x="9"/>
        <item x="18"/>
        <item x="8"/>
        <item x="17"/>
        <item x="7"/>
        <item x="16"/>
        <item x="6"/>
        <item x="15"/>
        <item x="5"/>
        <item x="14"/>
        <item x="4"/>
        <item x="13"/>
        <item x="3"/>
        <item x="12"/>
        <item x="2"/>
        <item x="26"/>
        <item x="27"/>
        <item x="11"/>
        <item x="29"/>
        <item x="24"/>
        <item x="28"/>
        <item x="1"/>
        <item x="22"/>
        <item x="25"/>
        <item x="20"/>
        <item x="23"/>
        <item x="21"/>
        <item x="19"/>
        <item x="0"/>
        <item x="37"/>
        <item x="40"/>
        <item x="38"/>
        <item x="39"/>
        <item x="33"/>
        <item x="35"/>
        <item x="10"/>
        <item x="31"/>
        <item x="36"/>
        <item x="32"/>
        <item x="30"/>
        <item x="34"/>
        <item x="41"/>
        <item t="default"/>
      </items>
    </pivotField>
  </pivotFields>
  <rowFields count="3">
    <field x="0"/>
    <field x="1"/>
    <field x="2"/>
  </rowFields>
  <rowItems count="43">
    <i>
      <x/>
      <x/>
      <x v="7"/>
    </i>
    <i r="1">
      <x v="1"/>
      <x v="7"/>
    </i>
    <i r="1">
      <x v="2"/>
      <x v="7"/>
    </i>
    <i r="1">
      <x v="3"/>
      <x v="7"/>
    </i>
    <i r="1">
      <x v="4"/>
      <x v="7"/>
    </i>
    <i r="1">
      <x v="5"/>
      <x v="7"/>
    </i>
    <i r="1">
      <x v="6"/>
      <x v="7"/>
    </i>
    <i r="1">
      <x v="7"/>
      <x v="7"/>
    </i>
    <i r="1">
      <x v="8"/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>
      <x v="1"/>
      <x v="9"/>
      <x v="7"/>
    </i>
    <i>
      <x v="2"/>
      <x/>
      <x v="7"/>
    </i>
    <i r="1">
      <x v="1"/>
      <x v="7"/>
    </i>
    <i r="1">
      <x v="2"/>
      <x v="7"/>
    </i>
    <i r="1">
      <x v="3"/>
      <x v="7"/>
    </i>
    <i r="1">
      <x v="4"/>
      <x v="7"/>
    </i>
    <i r="1">
      <x v="5"/>
      <x v="7"/>
    </i>
    <i r="1">
      <x v="6"/>
      <x v="7"/>
    </i>
    <i r="1">
      <x v="7"/>
      <x v="7"/>
    </i>
    <i r="1">
      <x v="8"/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>
      <x v="3"/>
      <x v="10"/>
      <x v="12"/>
    </i>
    <i t="grand">
      <x/>
    </i>
  </rowItems>
  <colItems count="1">
    <i/>
  </colItems>
  <dataFields count="1">
    <dataField name="Count of 2005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4:B37" firstHeaderRow="1" firstDataRow="1" firstDataCol="1"/>
  <pivotFields count="4">
    <pivotField dataField="1" showAll="0"/>
    <pivotField showAll="0">
      <items count="4">
        <item x="1"/>
        <item x="0"/>
        <item x="2"/>
        <item t="default"/>
      </items>
    </pivotField>
    <pivotField showAll="0">
      <items count="11">
        <item x="1"/>
        <item x="2"/>
        <item x="3"/>
        <item x="4"/>
        <item x="5"/>
        <item x="6"/>
        <item x="7"/>
        <item x="8"/>
        <item x="9"/>
        <item x="0"/>
        <item t="default"/>
      </items>
    </pivotField>
    <pivotField axis="axisRow" showAll="0">
      <items count="13">
        <item x="11"/>
        <item x="1"/>
        <item x="10"/>
        <item x="6"/>
        <item x="7"/>
        <item x="9"/>
        <item x="8"/>
        <item x="0"/>
        <item x="4"/>
        <item x="3"/>
        <item x="5"/>
        <item x="2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Average of Becslés" fld="0" subtotal="average" baseField="0" baseItem="0" numFmtId="1"/>
  </dataFields>
  <formats count="2">
    <format dxfId="74">
      <pivotArea outline="0" collapsedLevelsAreSubtotals="1" fieldPosition="0"/>
    </format>
    <format dxfId="75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6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0:B21" firstHeaderRow="1" firstDataRow="1" firstDataCol="1"/>
  <pivotFields count="4">
    <pivotField dataField="1" showAll="0"/>
    <pivotField showAll="0">
      <items count="4">
        <item x="1"/>
        <item x="0"/>
        <item x="2"/>
        <item t="default"/>
      </items>
    </pivotField>
    <pivotField axis="axisRow" showAll="0">
      <items count="11">
        <item x="1"/>
        <item x="2"/>
        <item x="3"/>
        <item x="4"/>
        <item x="5"/>
        <item x="6"/>
        <item x="7"/>
        <item x="8"/>
        <item x="9"/>
        <item x="0"/>
        <item t="default"/>
      </items>
    </pivotField>
    <pivotField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Average of Becslés" fld="0" subtotal="average" baseField="0" baseItem="0" numFmtId="1"/>
  </dataFields>
  <formats count="2">
    <format dxfId="76">
      <pivotArea outline="0" collapsedLevelsAreSubtotals="1" fieldPosition="0"/>
    </format>
    <format dxfId="77">
      <pivotArea outline="0" collapsedLevelsAreSubtotals="1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7" firstHeaderRow="1" firstDataRow="1" firstDataCol="1"/>
  <pivotFields count="4">
    <pivotField dataField="1" showAll="0"/>
    <pivotField axis="axisRow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verage of Becslés" fld="0" subtotal="average" baseField="0" baseItem="0" numFmtId="1"/>
  </dataFields>
  <formats count="2">
    <format dxfId="79">
      <pivotArea outline="0" collapsedLevelsAreSubtotals="1" fieldPosition="0"/>
    </format>
    <format dxfId="78">
      <pivotArea outline="0" collapsedLevelsAreSubtotals="1" fieldPosition="0"/>
    </format>
  </formats>
  <conditionalFormats count="1"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4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4:B37" firstHeaderRow="1" firstDataRow="1" firstDataCol="1"/>
  <pivotFields count="4">
    <pivotField dataField="1" showAll="0"/>
    <pivotField showAll="0">
      <items count="4">
        <item x="1"/>
        <item x="0"/>
        <item x="2"/>
        <item t="default"/>
      </items>
    </pivotField>
    <pivotField showAll="0">
      <items count="11">
        <item x="1"/>
        <item x="2"/>
        <item x="3"/>
        <item x="4"/>
        <item x="5"/>
        <item x="6"/>
        <item x="7"/>
        <item x="8"/>
        <item x="9"/>
        <item x="0"/>
        <item t="default"/>
      </items>
    </pivotField>
    <pivotField axis="axisRow" showAll="0">
      <items count="13">
        <item x="11"/>
        <item x="1"/>
        <item x="10"/>
        <item x="6"/>
        <item x="7"/>
        <item x="9"/>
        <item x="8"/>
        <item x="0"/>
        <item x="4"/>
        <item x="3"/>
        <item x="5"/>
        <item x="2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Average of Becslés" fld="0" subtotal="average" baseField="0" baseItem="0" numFmtId="1"/>
  </dataFields>
  <formats count="13">
    <format dxfId="12">
      <pivotArea outline="0" collapsedLevelsAreSubtotals="1" fieldPosition="0"/>
    </format>
    <format dxfId="13">
      <pivotArea outline="0" collapsedLevelsAreSubtotals="1" fieldPosition="0"/>
    </format>
    <format dxfId="14">
      <pivotArea outline="0" collapsedLevelsAreSubtotals="1" fieldPosition="0"/>
    </format>
    <format dxfId="15">
      <pivotArea outline="0" collapsedLevelsAreSubtotals="1" fieldPosition="0"/>
    </format>
    <format dxfId="16">
      <pivotArea outline="0" collapsedLevelsAreSubtotals="1" fieldPosition="0"/>
    </format>
    <format dxfId="17">
      <pivotArea outline="0" collapsedLevelsAreSubtotals="1" fieldPosition="0"/>
    </format>
    <format dxfId="18">
      <pivotArea outline="0" collapsedLevelsAreSubtotals="1" fieldPosition="0"/>
    </format>
    <format dxfId="19">
      <pivotArea outline="0" collapsedLevelsAreSubtotals="1" fieldPosition="0"/>
    </format>
    <format dxfId="20">
      <pivotArea outline="0" collapsedLevelsAreSubtotals="1" fieldPosition="0"/>
    </format>
    <format dxfId="21">
      <pivotArea outline="0" collapsedLevelsAreSubtotals="1" fieldPosition="0"/>
    </format>
    <format dxfId="22">
      <pivotArea outline="0" collapsedLevelsAreSubtotals="1" fieldPosition="0"/>
    </format>
    <format dxfId="23">
      <pivotArea outline="0" collapsedLevelsAreSubtotals="1" fieldPosition="0"/>
    </format>
    <format dxfId="24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3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0:B21" firstHeaderRow="1" firstDataRow="1" firstDataCol="1"/>
  <pivotFields count="4">
    <pivotField dataField="1" showAll="0"/>
    <pivotField showAll="0">
      <items count="4">
        <item x="1"/>
        <item x="0"/>
        <item x="2"/>
        <item t="default"/>
      </items>
    </pivotField>
    <pivotField axis="axisRow" showAll="0">
      <items count="11">
        <item x="1"/>
        <item x="2"/>
        <item x="3"/>
        <item x="4"/>
        <item x="5"/>
        <item x="6"/>
        <item x="7"/>
        <item x="8"/>
        <item x="9"/>
        <item x="0"/>
        <item t="default"/>
      </items>
    </pivotField>
    <pivotField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Average of Becslés" fld="0" subtotal="average" baseField="0" baseItem="0" numFmtId="1"/>
  </dataFields>
  <formats count="13">
    <format dxfId="29">
      <pivotArea outline="0" collapsedLevelsAreSubtotals="1" fieldPosition="0"/>
    </format>
    <format dxfId="30">
      <pivotArea outline="0" collapsedLevelsAreSubtotals="1" fieldPosition="0"/>
    </format>
    <format dxfId="31">
      <pivotArea outline="0" collapsedLevelsAreSubtotals="1" fieldPosition="0"/>
    </format>
    <format dxfId="32">
      <pivotArea outline="0" collapsedLevelsAreSubtotals="1" fieldPosition="0"/>
    </format>
    <format dxfId="33">
      <pivotArea outline="0" collapsedLevelsAreSubtotals="1" fieldPosition="0"/>
    </format>
    <format dxfId="34">
      <pivotArea outline="0" collapsedLevelsAreSubtotals="1" fieldPosition="0"/>
    </format>
    <format dxfId="35">
      <pivotArea outline="0" collapsedLevelsAreSubtotals="1" fieldPosition="0"/>
    </format>
    <format dxfId="36">
      <pivotArea outline="0" collapsedLevelsAreSubtotals="1" fieldPosition="0"/>
    </format>
    <format dxfId="37">
      <pivotArea outline="0" collapsedLevelsAreSubtotals="1" fieldPosition="0"/>
    </format>
    <format dxfId="28">
      <pivotArea outline="0" collapsedLevelsAreSubtotals="1" fieldPosition="0"/>
    </format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outline="0" collapsedLevelsAreSubtotals="1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12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3:F7" firstHeaderRow="1" firstDataRow="1" firstDataCol="1"/>
  <pivotFields count="4">
    <pivotField dataField="1" showAll="0"/>
    <pivotField axis="axisRow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verage of Becslés" fld="0" subtotal="average" baseField="0" baseItem="0" numFmtId="1"/>
  </dataFields>
  <formats count="13">
    <format dxfId="42">
      <pivotArea outline="0" collapsedLevelsAreSubtotals="1" fieldPosition="0"/>
    </format>
    <format dxfId="43">
      <pivotArea outline="0" collapsedLevelsAreSubtotals="1" fieldPosition="0"/>
    </format>
    <format dxfId="44">
      <pivotArea outline="0" collapsedLevelsAreSubtotals="1" fieldPosition="0"/>
    </format>
    <format dxfId="45">
      <pivotArea outline="0" collapsedLevelsAreSubtotals="1" fieldPosition="0"/>
    </format>
    <format dxfId="46">
      <pivotArea outline="0" collapsedLevelsAreSubtotals="1" fieldPosition="0"/>
    </format>
    <format dxfId="47">
      <pivotArea outline="0" collapsedLevelsAreSubtotals="1" fieldPosition="0"/>
    </format>
    <format dxfId="48">
      <pivotArea outline="0" collapsedLevelsAreSubtotals="1" fieldPosition="0"/>
    </format>
    <format dxfId="49">
      <pivotArea outline="0" collapsedLevelsAreSubtotals="1" fieldPosition="0"/>
    </format>
    <format dxfId="50">
      <pivotArea outline="0" collapsedLevelsAreSubtotals="1" fieldPosition="0"/>
    </format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outline="0" collapsedLevelsAreSubtotals="1" fieldPosition="0"/>
    </format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11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7" firstHeaderRow="1" firstDataRow="1" firstDataCol="1"/>
  <pivotFields count="4">
    <pivotField dataField="1" showAll="0"/>
    <pivotField axis="axisRow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verage of Becslés" fld="0" subtotal="average" baseField="0" baseItem="0" numFmtId="169"/>
  </dataFields>
  <formats count="9"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0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5:B28" firstHeaderRow="1" firstDataRow="1" firstDataCol="1"/>
  <pivotFields count="4">
    <pivotField dataField="1" showAll="0"/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axis="axisRow" showAll="0">
      <items count="13">
        <item x="11"/>
        <item x="1"/>
        <item x="10"/>
        <item x="6"/>
        <item x="7"/>
        <item x="9"/>
        <item x="8"/>
        <item x="0"/>
        <item x="4"/>
        <item x="3"/>
        <item x="5"/>
        <item x="2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Average of Becslés" fld="0" subtotal="average" baseField="0" baseItem="0" numFmtId="1"/>
  </dataFields>
  <formats count="6">
    <format dxfId="62">
      <pivotArea outline="0" collapsedLevelsAreSubtotals="1" fieldPosition="0"/>
    </format>
    <format dxfId="63">
      <pivotArea outline="0" collapsedLevelsAreSubtotals="1" fieldPosition="0"/>
    </format>
    <format dxfId="64">
      <pivotArea outline="0" collapsedLevelsAreSubtotals="1" fieldPosition="0"/>
    </format>
    <format dxfId="65">
      <pivotArea outline="0" collapsedLevelsAreSubtotals="1" fieldPosition="0"/>
    </format>
    <format dxfId="61">
      <pivotArea collapsedLevelsAreSubtotals="1" fieldPosition="0">
        <references count="1">
          <reference field="3" count="1">
            <x v="7"/>
          </reference>
        </references>
      </pivotArea>
    </format>
    <format dxfId="60">
      <pivotArea dataOnly="0" labelOnly="1" fieldPosition="0">
        <references count="1">
          <reference field="3" count="1">
            <x v="7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9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9:B12" firstHeaderRow="1" firstDataRow="1" firstDataCol="1"/>
  <pivotFields count="4">
    <pivotField dataField="1" showAll="0"/>
    <pivotField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Average of Becslés" fld="0" subtotal="average" baseField="0" baseItem="0" numFmtId="1"/>
  </dataFields>
  <formats count="4">
    <format dxfId="66">
      <pivotArea outline="0" collapsedLevelsAreSubtotals="1" fieldPosition="0"/>
    </format>
    <format dxfId="67">
      <pivotArea outline="0" collapsedLevelsAreSubtotals="1" fieldPosition="0"/>
    </format>
    <format dxfId="68">
      <pivotArea outline="0" collapsedLevelsAreSubtotals="1" fieldPosition="0"/>
    </format>
    <format dxfId="69">
      <pivotArea outline="0" collapsedLevelsAreSubtotals="1" fieldPosition="0"/>
    </format>
  </formats>
  <conditionalFormats count="1">
    <conditionalFormat priority="8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8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6" firstHeaderRow="1" firstDataRow="1" firstDataCol="1"/>
  <pivotFields count="4">
    <pivotField dataField="1" showAll="0"/>
    <pivotField axis="axisRow" showAll="0">
      <items count="3">
        <item x="0"/>
        <item x="1"/>
        <item t="default"/>
      </items>
    </pivotField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Average of Becslés" fld="0" subtotal="average" baseField="0" baseItem="0" numFmtId="1"/>
  </dataFields>
  <formats count="4">
    <format dxfId="73">
      <pivotArea outline="0" collapsedLevelsAreSubtotals="1" fieldPosition="0"/>
    </format>
    <format dxfId="72">
      <pivotArea outline="0" collapsedLevelsAreSubtotals="1" fieldPosition="0"/>
    </format>
    <format dxfId="71">
      <pivotArea outline="0" collapsedLevelsAreSubtotals="1" fieldPosition="0"/>
    </format>
    <format dxfId="70">
      <pivotArea outline="0" collapsedLevelsAreSubtotals="1" fieldPosition="0"/>
    </format>
  </formats>
  <conditionalFormats count="1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7" cacheId="3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5:B28" firstHeaderRow="1" firstDataRow="1" firstDataCol="1"/>
  <pivotFields count="4">
    <pivotField dataField="1" showAll="0"/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axis="axisRow" showAll="0">
      <items count="13">
        <item x="11"/>
        <item x="1"/>
        <item x="10"/>
        <item x="6"/>
        <item x="7"/>
        <item x="9"/>
        <item x="8"/>
        <item x="0"/>
        <item x="4"/>
        <item x="3"/>
        <item x="5"/>
        <item x="2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Average of Becslés" fld="0" subtotal="average" baseField="0" baseItem="0" numFmtId="1"/>
  </dataFields>
  <formats count="4">
    <format dxfId="0">
      <pivotArea outline="0" collapsedLevelsAreSubtotals="1" fieldPosition="0"/>
    </format>
    <format dxfId="1">
      <pivotArea outline="0" collapsedLevelsAreSubtotals="1" fieldPosition="0"/>
    </format>
    <format dxfId="2">
      <pivotArea outline="0" collapsedLevelsAreSubtotals="1" fieldPosition="0"/>
    </format>
    <format dxfId="3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6" cacheId="3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9:B12" firstHeaderRow="1" firstDataRow="1" firstDataCol="1"/>
  <pivotFields count="4">
    <pivotField dataField="1" showAll="0"/>
    <pivotField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Average of Becslés" fld="0" subtotal="average" baseField="0" baseItem="0" numFmtId="1"/>
  </dataFields>
  <formats count="4">
    <format dxfId="4">
      <pivotArea outline="0" collapsedLevelsAreSubtotals="1" fieldPosition="0"/>
    </format>
    <format dxfId="5">
      <pivotArea outline="0" collapsedLevelsAreSubtotals="1" fieldPosition="0"/>
    </format>
    <format dxfId="6">
      <pivotArea outline="0" collapsedLevelsAreSubtotals="1" fieldPosition="0"/>
    </format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15" cacheId="3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6" firstHeaderRow="1" firstDataRow="1" firstDataCol="1"/>
  <pivotFields count="4">
    <pivotField dataField="1" showAll="0"/>
    <pivotField axis="axisRow" showAll="0">
      <items count="3">
        <item x="0"/>
        <item x="1"/>
        <item t="default"/>
      </items>
    </pivotField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Average of Becslés" fld="0" subtotal="average" baseField="0" baseItem="0" numFmtId="1"/>
  </dataFields>
  <formats count="4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ksh.hu/thm/2/indi2_8_1.html" TargetMode="External"/><Relationship Id="rId1" Type="http://schemas.openxmlformats.org/officeDocument/2006/relationships/hyperlink" Target="https://www.ksh.hu/thm/tablak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ksh.hu/thm/2/indi2_8_1.html" TargetMode="External"/><Relationship Id="rId1" Type="http://schemas.openxmlformats.org/officeDocument/2006/relationships/hyperlink" Target="https://www.ksh.hu/thm/tablak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459623620211004115416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284760620211004111257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890509220211004102719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4.xml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503994620211004112957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1879292202110041052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topLeftCell="A3" zoomScale="190" zoomScaleNormal="190" workbookViewId="0">
      <selection activeCell="A4" sqref="A4"/>
    </sheetView>
  </sheetViews>
  <sheetFormatPr defaultRowHeight="15"/>
  <cols>
    <col min="1" max="1" width="36.7109375" bestFit="1" customWidth="1"/>
    <col min="2" max="2" width="12" bestFit="1" customWidth="1"/>
    <col min="3" max="16" width="8.5703125" bestFit="1" customWidth="1"/>
  </cols>
  <sheetData>
    <row r="1" spans="1:16">
      <c r="A1" s="26" t="s">
        <v>0</v>
      </c>
      <c r="B1" t="s">
        <v>1050</v>
      </c>
    </row>
    <row r="2" spans="1:16" ht="30">
      <c r="A2" s="1" t="s">
        <v>1</v>
      </c>
    </row>
    <row r="3" spans="1:16">
      <c r="A3" s="2" t="s">
        <v>2</v>
      </c>
    </row>
    <row r="4" spans="1:16" ht="105">
      <c r="A4" s="3" t="s">
        <v>3</v>
      </c>
    </row>
    <row r="5" spans="1:16" ht="94.5">
      <c r="A5" s="3" t="s">
        <v>4</v>
      </c>
    </row>
    <row r="6" spans="1:16" ht="136.5">
      <c r="A6" s="4" t="s">
        <v>5</v>
      </c>
    </row>
    <row r="7" spans="1:16" ht="42">
      <c r="A7" s="3" t="s">
        <v>6</v>
      </c>
    </row>
    <row r="8" spans="1:16" ht="52.5">
      <c r="A8" s="3" t="s">
        <v>7</v>
      </c>
    </row>
    <row r="9" spans="1:16" ht="21">
      <c r="A9" s="3" t="s">
        <v>8</v>
      </c>
    </row>
    <row r="10" spans="1:16" ht="84">
      <c r="A10" s="3" t="s">
        <v>9</v>
      </c>
    </row>
    <row r="11" spans="1:16" ht="31.5">
      <c r="A11" s="3" t="s">
        <v>10</v>
      </c>
    </row>
    <row r="12" spans="1:16" ht="42">
      <c r="A12" s="3" t="s">
        <v>11</v>
      </c>
    </row>
    <row r="13" spans="1:16" ht="84.75" thickBot="1">
      <c r="A13" s="3" t="s">
        <v>12</v>
      </c>
    </row>
    <row r="14" spans="1:16" ht="15.75" thickBot="1">
      <c r="A14" s="5" t="s">
        <v>13</v>
      </c>
      <c r="B14" s="5">
        <v>2005</v>
      </c>
      <c r="C14" s="5">
        <v>2006</v>
      </c>
      <c r="D14" s="5">
        <v>2007</v>
      </c>
      <c r="E14" s="5">
        <v>2008</v>
      </c>
      <c r="F14" s="5">
        <v>2009</v>
      </c>
      <c r="G14" s="5">
        <v>2010</v>
      </c>
      <c r="H14" s="5">
        <v>2011</v>
      </c>
      <c r="I14" s="5">
        <v>2012</v>
      </c>
      <c r="J14" s="5">
        <v>2013</v>
      </c>
      <c r="K14" s="5">
        <v>2014</v>
      </c>
      <c r="L14" s="5">
        <v>2015</v>
      </c>
      <c r="M14" s="5">
        <v>2016</v>
      </c>
      <c r="N14" s="5">
        <v>2017</v>
      </c>
      <c r="O14" s="5">
        <v>2018</v>
      </c>
      <c r="P14" s="5">
        <v>2019</v>
      </c>
    </row>
    <row r="15" spans="1:16" ht="29.25" thickBot="1">
      <c r="A15" s="6" t="s">
        <v>14</v>
      </c>
      <c r="B15" s="7" t="s">
        <v>15</v>
      </c>
      <c r="C15" s="7" t="s">
        <v>16</v>
      </c>
      <c r="D15" s="7" t="s">
        <v>17</v>
      </c>
      <c r="E15" s="7" t="s">
        <v>18</v>
      </c>
      <c r="F15" s="7" t="s">
        <v>19</v>
      </c>
      <c r="G15" s="7" t="s">
        <v>20</v>
      </c>
      <c r="H15" s="7" t="s">
        <v>21</v>
      </c>
      <c r="I15" s="7" t="s">
        <v>22</v>
      </c>
      <c r="J15" s="7" t="s">
        <v>23</v>
      </c>
      <c r="K15" s="7" t="s">
        <v>24</v>
      </c>
      <c r="L15" s="7" t="s">
        <v>25</v>
      </c>
      <c r="M15" s="7" t="s">
        <v>26</v>
      </c>
      <c r="N15" s="7" t="s">
        <v>27</v>
      </c>
      <c r="O15" s="7" t="s">
        <v>28</v>
      </c>
      <c r="P15" s="8" t="s">
        <v>29</v>
      </c>
    </row>
    <row r="16" spans="1:16" ht="15.75" thickBot="1">
      <c r="A16" s="9" t="s">
        <v>30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</row>
    <row r="17" spans="1:16" ht="15.75" thickBot="1">
      <c r="A17" s="12" t="s">
        <v>31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</row>
    <row r="18" spans="1:16" ht="15.75" thickBot="1">
      <c r="A18" s="15">
        <v>0</v>
      </c>
      <c r="B18" s="10" t="s">
        <v>32</v>
      </c>
      <c r="C18" s="10" t="s">
        <v>33</v>
      </c>
      <c r="D18" s="10" t="s">
        <v>34</v>
      </c>
      <c r="E18" s="10" t="s">
        <v>35</v>
      </c>
      <c r="F18" s="10" t="s">
        <v>36</v>
      </c>
      <c r="G18" s="10" t="s">
        <v>37</v>
      </c>
      <c r="H18" s="10" t="s">
        <v>38</v>
      </c>
      <c r="I18" s="10" t="s">
        <v>39</v>
      </c>
      <c r="J18" s="10" t="s">
        <v>40</v>
      </c>
      <c r="K18" s="10" t="s">
        <v>41</v>
      </c>
      <c r="L18" s="10" t="s">
        <v>42</v>
      </c>
      <c r="M18" s="10" t="s">
        <v>43</v>
      </c>
      <c r="N18" s="10" t="s">
        <v>44</v>
      </c>
      <c r="O18" s="10" t="s">
        <v>45</v>
      </c>
      <c r="P18" s="11" t="s">
        <v>46</v>
      </c>
    </row>
    <row r="19" spans="1:16" ht="15.75" thickBot="1">
      <c r="A19" s="12">
        <v>10</v>
      </c>
      <c r="B19" s="13" t="s">
        <v>47</v>
      </c>
      <c r="C19" s="13" t="s">
        <v>48</v>
      </c>
      <c r="D19" s="13" t="s">
        <v>49</v>
      </c>
      <c r="E19" s="13" t="s">
        <v>50</v>
      </c>
      <c r="F19" s="13" t="s">
        <v>51</v>
      </c>
      <c r="G19" s="13" t="s">
        <v>52</v>
      </c>
      <c r="H19" s="13" t="s">
        <v>53</v>
      </c>
      <c r="I19" s="13" t="s">
        <v>54</v>
      </c>
      <c r="J19" s="13" t="s">
        <v>55</v>
      </c>
      <c r="K19" s="13" t="s">
        <v>56</v>
      </c>
      <c r="L19" s="13" t="s">
        <v>57</v>
      </c>
      <c r="M19" s="13" t="s">
        <v>58</v>
      </c>
      <c r="N19" s="13" t="s">
        <v>59</v>
      </c>
      <c r="O19" s="13" t="s">
        <v>60</v>
      </c>
      <c r="P19" s="14" t="s">
        <v>61</v>
      </c>
    </row>
    <row r="20" spans="1:16" ht="15.75" thickBot="1">
      <c r="A20" s="15">
        <v>20</v>
      </c>
      <c r="B20" s="10" t="s">
        <v>62</v>
      </c>
      <c r="C20" s="10" t="s">
        <v>63</v>
      </c>
      <c r="D20" s="10" t="s">
        <v>64</v>
      </c>
      <c r="E20" s="10" t="s">
        <v>65</v>
      </c>
      <c r="F20" s="10" t="s">
        <v>66</v>
      </c>
      <c r="G20" s="10" t="s">
        <v>67</v>
      </c>
      <c r="H20" s="10" t="s">
        <v>68</v>
      </c>
      <c r="I20" s="10" t="s">
        <v>69</v>
      </c>
      <c r="J20" s="10" t="s">
        <v>70</v>
      </c>
      <c r="K20" s="10" t="s">
        <v>71</v>
      </c>
      <c r="L20" s="10" t="s">
        <v>72</v>
      </c>
      <c r="M20" s="10" t="s">
        <v>73</v>
      </c>
      <c r="N20" s="10" t="s">
        <v>74</v>
      </c>
      <c r="O20" s="10" t="s">
        <v>75</v>
      </c>
      <c r="P20" s="11" t="s">
        <v>76</v>
      </c>
    </row>
    <row r="21" spans="1:16" ht="15.75" thickBot="1">
      <c r="A21" s="12">
        <v>30</v>
      </c>
      <c r="B21" s="13" t="s">
        <v>77</v>
      </c>
      <c r="C21" s="13" t="s">
        <v>78</v>
      </c>
      <c r="D21" s="13" t="s">
        <v>79</v>
      </c>
      <c r="E21" s="13" t="s">
        <v>80</v>
      </c>
      <c r="F21" s="13" t="s">
        <v>81</v>
      </c>
      <c r="G21" s="13" t="s">
        <v>82</v>
      </c>
      <c r="H21" s="13" t="s">
        <v>83</v>
      </c>
      <c r="I21" s="13" t="s">
        <v>84</v>
      </c>
      <c r="J21" s="13" t="s">
        <v>85</v>
      </c>
      <c r="K21" s="13" t="s">
        <v>86</v>
      </c>
      <c r="L21" s="13" t="s">
        <v>87</v>
      </c>
      <c r="M21" s="13" t="s">
        <v>88</v>
      </c>
      <c r="N21" s="13" t="s">
        <v>89</v>
      </c>
      <c r="O21" s="13" t="s">
        <v>90</v>
      </c>
      <c r="P21" s="14" t="s">
        <v>91</v>
      </c>
    </row>
    <row r="22" spans="1:16" ht="15.75" thickBot="1">
      <c r="A22" s="15">
        <v>40</v>
      </c>
      <c r="B22" s="10" t="s">
        <v>92</v>
      </c>
      <c r="C22" s="10" t="s">
        <v>93</v>
      </c>
      <c r="D22" s="10" t="s">
        <v>94</v>
      </c>
      <c r="E22" s="10" t="s">
        <v>95</v>
      </c>
      <c r="F22" s="10" t="s">
        <v>96</v>
      </c>
      <c r="G22" s="10" t="s">
        <v>97</v>
      </c>
      <c r="H22" s="10" t="s">
        <v>98</v>
      </c>
      <c r="I22" s="10" t="s">
        <v>99</v>
      </c>
      <c r="J22" s="10" t="s">
        <v>100</v>
      </c>
      <c r="K22" s="10" t="s">
        <v>101</v>
      </c>
      <c r="L22" s="10" t="s">
        <v>102</v>
      </c>
      <c r="M22" s="10" t="s">
        <v>103</v>
      </c>
      <c r="N22" s="10" t="s">
        <v>104</v>
      </c>
      <c r="O22" s="10" t="s">
        <v>105</v>
      </c>
      <c r="P22" s="11" t="s">
        <v>106</v>
      </c>
    </row>
    <row r="23" spans="1:16" ht="15.75" thickBot="1">
      <c r="A23" s="12">
        <v>50</v>
      </c>
      <c r="B23" s="13" t="s">
        <v>107</v>
      </c>
      <c r="C23" s="13" t="s">
        <v>108</v>
      </c>
      <c r="D23" s="13" t="s">
        <v>109</v>
      </c>
      <c r="E23" s="13" t="s">
        <v>110</v>
      </c>
      <c r="F23" s="13" t="s">
        <v>111</v>
      </c>
      <c r="G23" s="13" t="s">
        <v>112</v>
      </c>
      <c r="H23" s="13" t="s">
        <v>113</v>
      </c>
      <c r="I23" s="13" t="s">
        <v>114</v>
      </c>
      <c r="J23" s="13" t="s">
        <v>115</v>
      </c>
      <c r="K23" s="13" t="s">
        <v>116</v>
      </c>
      <c r="L23" s="13" t="s">
        <v>115</v>
      </c>
      <c r="M23" s="13" t="s">
        <v>117</v>
      </c>
      <c r="N23" s="13" t="s">
        <v>118</v>
      </c>
      <c r="O23" s="13" t="s">
        <v>119</v>
      </c>
      <c r="P23" s="14" t="s">
        <v>120</v>
      </c>
    </row>
    <row r="24" spans="1:16" ht="15.75" thickBot="1">
      <c r="A24" s="15">
        <v>60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 t="s">
        <v>125</v>
      </c>
      <c r="G24" s="10" t="s">
        <v>126</v>
      </c>
      <c r="H24" s="10" t="s">
        <v>127</v>
      </c>
      <c r="I24" s="10" t="s">
        <v>128</v>
      </c>
      <c r="J24" s="10" t="s">
        <v>129</v>
      </c>
      <c r="K24" s="10" t="s">
        <v>130</v>
      </c>
      <c r="L24" s="10" t="s">
        <v>131</v>
      </c>
      <c r="M24" s="10" t="s">
        <v>132</v>
      </c>
      <c r="N24" s="10" t="s">
        <v>131</v>
      </c>
      <c r="O24" s="10" t="s">
        <v>133</v>
      </c>
      <c r="P24" s="11" t="s">
        <v>134</v>
      </c>
    </row>
    <row r="25" spans="1:16" ht="15.75" thickBot="1">
      <c r="A25" s="12">
        <v>70</v>
      </c>
      <c r="B25" s="13" t="s">
        <v>135</v>
      </c>
      <c r="C25" s="13" t="s">
        <v>136</v>
      </c>
      <c r="D25" s="13" t="s">
        <v>137</v>
      </c>
      <c r="E25" s="13" t="s">
        <v>138</v>
      </c>
      <c r="F25" s="13" t="s">
        <v>139</v>
      </c>
      <c r="G25" s="13" t="s">
        <v>140</v>
      </c>
      <c r="H25" s="13" t="s">
        <v>141</v>
      </c>
      <c r="I25" s="13" t="s">
        <v>142</v>
      </c>
      <c r="J25" s="13" t="s">
        <v>143</v>
      </c>
      <c r="K25" s="13" t="s">
        <v>144</v>
      </c>
      <c r="L25" s="13" t="s">
        <v>145</v>
      </c>
      <c r="M25" s="13" t="s">
        <v>146</v>
      </c>
      <c r="N25" s="13" t="s">
        <v>147</v>
      </c>
      <c r="O25" s="13" t="s">
        <v>148</v>
      </c>
      <c r="P25" s="14" t="s">
        <v>149</v>
      </c>
    </row>
    <row r="26" spans="1:16" ht="15.75" thickBot="1">
      <c r="A26" s="15">
        <v>80</v>
      </c>
      <c r="B26" s="10" t="s">
        <v>150</v>
      </c>
      <c r="C26" s="10" t="s">
        <v>151</v>
      </c>
      <c r="D26" s="10" t="s">
        <v>152</v>
      </c>
      <c r="E26" s="10" t="s">
        <v>153</v>
      </c>
      <c r="F26" s="10" t="s">
        <v>154</v>
      </c>
      <c r="G26" s="10" t="s">
        <v>155</v>
      </c>
      <c r="H26" s="10" t="s">
        <v>156</v>
      </c>
      <c r="I26" s="10" t="s">
        <v>157</v>
      </c>
      <c r="J26" s="10" t="s">
        <v>157</v>
      </c>
      <c r="K26" s="10" t="s">
        <v>158</v>
      </c>
      <c r="L26" s="10" t="s">
        <v>156</v>
      </c>
      <c r="M26" s="10" t="s">
        <v>159</v>
      </c>
      <c r="N26" s="10" t="s">
        <v>160</v>
      </c>
      <c r="O26" s="10" t="s">
        <v>159</v>
      </c>
      <c r="P26" s="11" t="s">
        <v>161</v>
      </c>
    </row>
    <row r="27" spans="1:16" ht="15.75" thickBot="1">
      <c r="A27" s="12" t="s">
        <v>162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</row>
    <row r="28" spans="1:16" ht="15.75" thickBot="1">
      <c r="A28" s="15">
        <v>0</v>
      </c>
      <c r="B28" s="10" t="s">
        <v>163</v>
      </c>
      <c r="C28" s="10" t="s">
        <v>164</v>
      </c>
      <c r="D28" s="10" t="s">
        <v>165</v>
      </c>
      <c r="E28" s="10" t="s">
        <v>166</v>
      </c>
      <c r="F28" s="10" t="s">
        <v>167</v>
      </c>
      <c r="G28" s="10" t="s">
        <v>168</v>
      </c>
      <c r="H28" s="10" t="s">
        <v>169</v>
      </c>
      <c r="I28" s="10" t="s">
        <v>170</v>
      </c>
      <c r="J28" s="10" t="s">
        <v>171</v>
      </c>
      <c r="K28" s="10" t="s">
        <v>172</v>
      </c>
      <c r="L28" s="10" t="s">
        <v>173</v>
      </c>
      <c r="M28" s="10" t="s">
        <v>174</v>
      </c>
      <c r="N28" s="10" t="s">
        <v>175</v>
      </c>
      <c r="O28" s="10" t="s">
        <v>176</v>
      </c>
      <c r="P28" s="11" t="s">
        <v>177</v>
      </c>
    </row>
    <row r="29" spans="1:16" ht="15.75" thickBot="1">
      <c r="A29" s="12">
        <v>10</v>
      </c>
      <c r="B29" s="13" t="s">
        <v>178</v>
      </c>
      <c r="C29" s="13" t="s">
        <v>179</v>
      </c>
      <c r="D29" s="13" t="s">
        <v>180</v>
      </c>
      <c r="E29" s="13" t="s">
        <v>181</v>
      </c>
      <c r="F29" s="13" t="s">
        <v>182</v>
      </c>
      <c r="G29" s="13" t="s">
        <v>183</v>
      </c>
      <c r="H29" s="13" t="s">
        <v>184</v>
      </c>
      <c r="I29" s="13" t="s">
        <v>185</v>
      </c>
      <c r="J29" s="13" t="s">
        <v>186</v>
      </c>
      <c r="K29" s="13" t="s">
        <v>187</v>
      </c>
      <c r="L29" s="13" t="s">
        <v>188</v>
      </c>
      <c r="M29" s="13" t="s">
        <v>189</v>
      </c>
      <c r="N29" s="13" t="s">
        <v>190</v>
      </c>
      <c r="O29" s="13" t="s">
        <v>191</v>
      </c>
      <c r="P29" s="14" t="s">
        <v>192</v>
      </c>
    </row>
    <row r="30" spans="1:16" ht="15.75" thickBot="1">
      <c r="A30" s="15">
        <v>20</v>
      </c>
      <c r="B30" s="10" t="s">
        <v>193</v>
      </c>
      <c r="C30" s="10" t="s">
        <v>194</v>
      </c>
      <c r="D30" s="10" t="s">
        <v>195</v>
      </c>
      <c r="E30" s="10" t="s">
        <v>196</v>
      </c>
      <c r="F30" s="10" t="s">
        <v>197</v>
      </c>
      <c r="G30" s="10" t="s">
        <v>198</v>
      </c>
      <c r="H30" s="10" t="s">
        <v>199</v>
      </c>
      <c r="I30" s="10" t="s">
        <v>200</v>
      </c>
      <c r="J30" s="10" t="s">
        <v>201</v>
      </c>
      <c r="K30" s="10" t="s">
        <v>202</v>
      </c>
      <c r="L30" s="10" t="s">
        <v>203</v>
      </c>
      <c r="M30" s="10" t="s">
        <v>204</v>
      </c>
      <c r="N30" s="10" t="s">
        <v>205</v>
      </c>
      <c r="O30" s="10" t="s">
        <v>48</v>
      </c>
      <c r="P30" s="11" t="s">
        <v>206</v>
      </c>
    </row>
    <row r="31" spans="1:16" ht="15.75" thickBot="1">
      <c r="A31" s="12">
        <v>30</v>
      </c>
      <c r="B31" s="13" t="s">
        <v>207</v>
      </c>
      <c r="C31" s="13" t="s">
        <v>208</v>
      </c>
      <c r="D31" s="13" t="s">
        <v>209</v>
      </c>
      <c r="E31" s="13" t="s">
        <v>210</v>
      </c>
      <c r="F31" s="13" t="s">
        <v>211</v>
      </c>
      <c r="G31" s="13" t="s">
        <v>212</v>
      </c>
      <c r="H31" s="13" t="s">
        <v>213</v>
      </c>
      <c r="I31" s="13" t="s">
        <v>214</v>
      </c>
      <c r="J31" s="13" t="s">
        <v>215</v>
      </c>
      <c r="K31" s="13" t="s">
        <v>216</v>
      </c>
      <c r="L31" s="13" t="s">
        <v>217</v>
      </c>
      <c r="M31" s="13" t="s">
        <v>218</v>
      </c>
      <c r="N31" s="13" t="s">
        <v>219</v>
      </c>
      <c r="O31" s="13" t="s">
        <v>220</v>
      </c>
      <c r="P31" s="14" t="s">
        <v>221</v>
      </c>
    </row>
    <row r="32" spans="1:16" ht="15.75" thickBot="1">
      <c r="A32" s="15">
        <v>40</v>
      </c>
      <c r="B32" s="10" t="s">
        <v>222</v>
      </c>
      <c r="C32" s="10" t="s">
        <v>223</v>
      </c>
      <c r="D32" s="10" t="s">
        <v>224</v>
      </c>
      <c r="E32" s="10" t="s">
        <v>225</v>
      </c>
      <c r="F32" s="10" t="s">
        <v>226</v>
      </c>
      <c r="G32" s="10" t="s">
        <v>227</v>
      </c>
      <c r="H32" s="10" t="s">
        <v>228</v>
      </c>
      <c r="I32" s="10" t="s">
        <v>229</v>
      </c>
      <c r="J32" s="10" t="s">
        <v>230</v>
      </c>
      <c r="K32" s="10" t="s">
        <v>231</v>
      </c>
      <c r="L32" s="10" t="s">
        <v>232</v>
      </c>
      <c r="M32" s="10" t="s">
        <v>233</v>
      </c>
      <c r="N32" s="10" t="s">
        <v>234</v>
      </c>
      <c r="O32" s="10" t="s">
        <v>235</v>
      </c>
      <c r="P32" s="11" t="s">
        <v>236</v>
      </c>
    </row>
    <row r="33" spans="1:16" ht="15.75" thickBot="1">
      <c r="A33" s="12">
        <v>50</v>
      </c>
      <c r="B33" s="13" t="s">
        <v>237</v>
      </c>
      <c r="C33" s="13" t="s">
        <v>238</v>
      </c>
      <c r="D33" s="13" t="s">
        <v>239</v>
      </c>
      <c r="E33" s="13" t="s">
        <v>240</v>
      </c>
      <c r="F33" s="13" t="s">
        <v>241</v>
      </c>
      <c r="G33" s="13" t="s">
        <v>242</v>
      </c>
      <c r="H33" s="13" t="s">
        <v>243</v>
      </c>
      <c r="I33" s="13" t="s">
        <v>244</v>
      </c>
      <c r="J33" s="13" t="s">
        <v>245</v>
      </c>
      <c r="K33" s="13" t="s">
        <v>246</v>
      </c>
      <c r="L33" s="13" t="s">
        <v>247</v>
      </c>
      <c r="M33" s="13" t="s">
        <v>248</v>
      </c>
      <c r="N33" s="13" t="s">
        <v>249</v>
      </c>
      <c r="O33" s="13" t="s">
        <v>250</v>
      </c>
      <c r="P33" s="14" t="s">
        <v>251</v>
      </c>
    </row>
    <row r="34" spans="1:16" ht="15.75" thickBot="1">
      <c r="A34" s="15">
        <v>60</v>
      </c>
      <c r="B34" s="10" t="s">
        <v>252</v>
      </c>
      <c r="C34" s="10" t="s">
        <v>253</v>
      </c>
      <c r="D34" s="10" t="s">
        <v>254</v>
      </c>
      <c r="E34" s="10" t="s">
        <v>255</v>
      </c>
      <c r="F34" s="10" t="s">
        <v>256</v>
      </c>
      <c r="G34" s="10" t="s">
        <v>257</v>
      </c>
      <c r="H34" s="10" t="s">
        <v>258</v>
      </c>
      <c r="I34" s="10" t="s">
        <v>259</v>
      </c>
      <c r="J34" s="10" t="s">
        <v>260</v>
      </c>
      <c r="K34" s="10" t="s">
        <v>261</v>
      </c>
      <c r="L34" s="10" t="s">
        <v>262</v>
      </c>
      <c r="M34" s="10" t="s">
        <v>263</v>
      </c>
      <c r="N34" s="10" t="s">
        <v>264</v>
      </c>
      <c r="O34" s="10" t="s">
        <v>265</v>
      </c>
      <c r="P34" s="11" t="s">
        <v>266</v>
      </c>
    </row>
    <row r="35" spans="1:16" ht="15.75" thickBot="1">
      <c r="A35" s="12">
        <v>70</v>
      </c>
      <c r="B35" s="13" t="s">
        <v>267</v>
      </c>
      <c r="C35" s="13" t="s">
        <v>268</v>
      </c>
      <c r="D35" s="13" t="s">
        <v>269</v>
      </c>
      <c r="E35" s="13" t="s">
        <v>270</v>
      </c>
      <c r="F35" s="13" t="s">
        <v>271</v>
      </c>
      <c r="G35" s="13" t="s">
        <v>272</v>
      </c>
      <c r="H35" s="13" t="s">
        <v>273</v>
      </c>
      <c r="I35" s="13" t="s">
        <v>274</v>
      </c>
      <c r="J35" s="13" t="s">
        <v>275</v>
      </c>
      <c r="K35" s="13" t="s">
        <v>276</v>
      </c>
      <c r="L35" s="13" t="s">
        <v>277</v>
      </c>
      <c r="M35" s="13" t="s">
        <v>278</v>
      </c>
      <c r="N35" s="13" t="s">
        <v>279</v>
      </c>
      <c r="O35" s="13" t="s">
        <v>280</v>
      </c>
      <c r="P35" s="14" t="s">
        <v>281</v>
      </c>
    </row>
    <row r="36" spans="1:16" ht="15.75" thickBot="1">
      <c r="A36" s="15">
        <v>80</v>
      </c>
      <c r="B36" s="10" t="s">
        <v>282</v>
      </c>
      <c r="C36" s="10" t="s">
        <v>283</v>
      </c>
      <c r="D36" s="10" t="s">
        <v>284</v>
      </c>
      <c r="E36" s="10" t="s">
        <v>285</v>
      </c>
      <c r="F36" s="10" t="s">
        <v>286</v>
      </c>
      <c r="G36" s="10" t="s">
        <v>287</v>
      </c>
      <c r="H36" s="10" t="s">
        <v>288</v>
      </c>
      <c r="I36" s="10" t="s">
        <v>289</v>
      </c>
      <c r="J36" s="10" t="s">
        <v>290</v>
      </c>
      <c r="K36" s="10" t="s">
        <v>291</v>
      </c>
      <c r="L36" s="10" t="s">
        <v>292</v>
      </c>
      <c r="M36" s="10" t="s">
        <v>293</v>
      </c>
      <c r="N36" s="10" t="s">
        <v>294</v>
      </c>
      <c r="O36" s="10" t="s">
        <v>291</v>
      </c>
      <c r="P36" s="11" t="s">
        <v>295</v>
      </c>
    </row>
    <row r="37" spans="1:16" ht="29.25" thickBot="1">
      <c r="A37" s="16" t="s">
        <v>296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4"/>
    </row>
    <row r="38" spans="1:16" ht="15.75" thickBot="1">
      <c r="A38" s="15" t="s">
        <v>31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"/>
    </row>
    <row r="39" spans="1:16" ht="15.75" thickBot="1">
      <c r="A39" s="12" t="s">
        <v>297</v>
      </c>
      <c r="B39" s="13" t="s">
        <v>298</v>
      </c>
      <c r="C39" s="13" t="s">
        <v>299</v>
      </c>
      <c r="D39" s="13" t="s">
        <v>300</v>
      </c>
      <c r="E39" s="13" t="s">
        <v>301</v>
      </c>
      <c r="F39" s="13" t="s">
        <v>302</v>
      </c>
      <c r="G39" s="13" t="s">
        <v>303</v>
      </c>
      <c r="H39" s="13" t="s">
        <v>304</v>
      </c>
      <c r="I39" s="13" t="s">
        <v>305</v>
      </c>
      <c r="J39" s="13" t="s">
        <v>306</v>
      </c>
      <c r="K39" s="13" t="s">
        <v>307</v>
      </c>
      <c r="L39" s="13" t="s">
        <v>308</v>
      </c>
      <c r="M39" s="13" t="s">
        <v>309</v>
      </c>
      <c r="N39" s="13" t="s">
        <v>310</v>
      </c>
      <c r="O39" s="13" t="s">
        <v>311</v>
      </c>
      <c r="P39" s="14" t="s">
        <v>22</v>
      </c>
    </row>
    <row r="40" spans="1:16" ht="15.75" thickBot="1">
      <c r="A40" s="15" t="s">
        <v>312</v>
      </c>
      <c r="B40" s="10" t="s">
        <v>313</v>
      </c>
      <c r="C40" s="10" t="s">
        <v>314</v>
      </c>
      <c r="D40" s="10" t="s">
        <v>315</v>
      </c>
      <c r="E40" s="10" t="s">
        <v>316</v>
      </c>
      <c r="F40" s="10" t="s">
        <v>317</v>
      </c>
      <c r="G40" s="10" t="s">
        <v>318</v>
      </c>
      <c r="H40" s="10" t="s">
        <v>319</v>
      </c>
      <c r="I40" s="10" t="s">
        <v>320</v>
      </c>
      <c r="J40" s="10" t="s">
        <v>321</v>
      </c>
      <c r="K40" s="10" t="s">
        <v>322</v>
      </c>
      <c r="L40" s="10" t="s">
        <v>323</v>
      </c>
      <c r="M40" s="10" t="s">
        <v>324</v>
      </c>
      <c r="N40" s="10" t="s">
        <v>325</v>
      </c>
      <c r="O40" s="10" t="s">
        <v>325</v>
      </c>
      <c r="P40" s="11" t="s">
        <v>326</v>
      </c>
    </row>
    <row r="41" spans="1:16" ht="15.75" thickBot="1">
      <c r="A41" s="17" t="s">
        <v>327</v>
      </c>
      <c r="B41" s="18" t="s">
        <v>328</v>
      </c>
      <c r="C41" s="18" t="s">
        <v>329</v>
      </c>
      <c r="D41" s="18" t="s">
        <v>330</v>
      </c>
      <c r="E41" s="18" t="s">
        <v>331</v>
      </c>
      <c r="F41" s="18" t="s">
        <v>332</v>
      </c>
      <c r="G41" s="18" t="s">
        <v>333</v>
      </c>
      <c r="H41" s="18" t="s">
        <v>334</v>
      </c>
      <c r="I41" s="18" t="s">
        <v>335</v>
      </c>
      <c r="J41" s="18" t="s">
        <v>336</v>
      </c>
      <c r="K41" s="18" t="s">
        <v>337</v>
      </c>
      <c r="L41" s="18" t="s">
        <v>338</v>
      </c>
      <c r="M41" s="18" t="s">
        <v>339</v>
      </c>
      <c r="N41" s="18" t="s">
        <v>339</v>
      </c>
      <c r="O41" s="18" t="s">
        <v>308</v>
      </c>
      <c r="P41" s="18" t="s">
        <v>340</v>
      </c>
    </row>
    <row r="42" spans="1:16" ht="15.75" thickBot="1">
      <c r="A42" s="15" t="s">
        <v>341</v>
      </c>
      <c r="B42" s="10" t="s">
        <v>342</v>
      </c>
      <c r="C42" s="10" t="s">
        <v>343</v>
      </c>
      <c r="D42" s="10" t="s">
        <v>344</v>
      </c>
      <c r="E42" s="10" t="s">
        <v>345</v>
      </c>
      <c r="F42" s="10" t="s">
        <v>346</v>
      </c>
      <c r="G42" s="10" t="s">
        <v>347</v>
      </c>
      <c r="H42" s="10" t="s">
        <v>348</v>
      </c>
      <c r="I42" s="10" t="s">
        <v>300</v>
      </c>
      <c r="J42" s="10" t="s">
        <v>349</v>
      </c>
      <c r="K42" s="10" t="s">
        <v>41</v>
      </c>
      <c r="L42" s="10" t="s">
        <v>350</v>
      </c>
      <c r="M42" s="10" t="s">
        <v>41</v>
      </c>
      <c r="N42" s="10" t="s">
        <v>351</v>
      </c>
      <c r="O42" s="10" t="s">
        <v>352</v>
      </c>
      <c r="P42" s="11" t="s">
        <v>304</v>
      </c>
    </row>
    <row r="43" spans="1:16" ht="15.75" thickBot="1">
      <c r="A43" s="12" t="s">
        <v>353</v>
      </c>
      <c r="B43" s="13" t="s">
        <v>354</v>
      </c>
      <c r="C43" s="13" t="s">
        <v>355</v>
      </c>
      <c r="D43" s="13" t="s">
        <v>35</v>
      </c>
      <c r="E43" s="13" t="s">
        <v>356</v>
      </c>
      <c r="F43" s="13" t="s">
        <v>357</v>
      </c>
      <c r="G43" s="13" t="s">
        <v>358</v>
      </c>
      <c r="H43" s="13" t="s">
        <v>359</v>
      </c>
      <c r="I43" s="13" t="s">
        <v>360</v>
      </c>
      <c r="J43" s="13" t="s">
        <v>361</v>
      </c>
      <c r="K43" s="13" t="s">
        <v>45</v>
      </c>
      <c r="L43" s="13" t="s">
        <v>324</v>
      </c>
      <c r="M43" s="13" t="s">
        <v>362</v>
      </c>
      <c r="N43" s="13" t="s">
        <v>363</v>
      </c>
      <c r="O43" s="13" t="s">
        <v>364</v>
      </c>
      <c r="P43" s="14" t="s">
        <v>365</v>
      </c>
    </row>
    <row r="44" spans="1:16" ht="15.75" thickBot="1">
      <c r="A44" s="15" t="s">
        <v>366</v>
      </c>
      <c r="B44" s="10" t="s">
        <v>367</v>
      </c>
      <c r="C44" s="10" t="s">
        <v>368</v>
      </c>
      <c r="D44" s="10" t="s">
        <v>369</v>
      </c>
      <c r="E44" s="10" t="s">
        <v>370</v>
      </c>
      <c r="F44" s="10" t="s">
        <v>371</v>
      </c>
      <c r="G44" s="10" t="s">
        <v>372</v>
      </c>
      <c r="H44" s="10" t="s">
        <v>373</v>
      </c>
      <c r="I44" s="10" t="s">
        <v>348</v>
      </c>
      <c r="J44" s="10" t="s">
        <v>374</v>
      </c>
      <c r="K44" s="10" t="s">
        <v>375</v>
      </c>
      <c r="L44" s="10" t="s">
        <v>376</v>
      </c>
      <c r="M44" s="10" t="s">
        <v>377</v>
      </c>
      <c r="N44" s="10" t="s">
        <v>378</v>
      </c>
      <c r="O44" s="10" t="s">
        <v>321</v>
      </c>
      <c r="P44" s="11" t="s">
        <v>303</v>
      </c>
    </row>
    <row r="45" spans="1:16" ht="15.75" thickBot="1">
      <c r="A45" s="17" t="s">
        <v>379</v>
      </c>
      <c r="B45" s="18" t="s">
        <v>380</v>
      </c>
      <c r="C45" s="18" t="s">
        <v>381</v>
      </c>
      <c r="D45" s="18" t="s">
        <v>382</v>
      </c>
      <c r="E45" s="18" t="s">
        <v>383</v>
      </c>
      <c r="F45" s="18" t="s">
        <v>384</v>
      </c>
      <c r="G45" s="18" t="s">
        <v>385</v>
      </c>
      <c r="H45" s="18" t="s">
        <v>331</v>
      </c>
      <c r="I45" s="18" t="s">
        <v>386</v>
      </c>
      <c r="J45" s="18" t="s">
        <v>319</v>
      </c>
      <c r="K45" s="18" t="s">
        <v>387</v>
      </c>
      <c r="L45" s="18" t="s">
        <v>388</v>
      </c>
      <c r="M45" s="18" t="s">
        <v>321</v>
      </c>
      <c r="N45" s="18" t="s">
        <v>303</v>
      </c>
      <c r="O45" s="18" t="s">
        <v>389</v>
      </c>
      <c r="P45" s="18" t="s">
        <v>390</v>
      </c>
    </row>
    <row r="46" spans="1:16" ht="15.75" thickBot="1">
      <c r="A46" s="15" t="s">
        <v>391</v>
      </c>
      <c r="B46" s="10" t="s">
        <v>392</v>
      </c>
      <c r="C46" s="10" t="s">
        <v>393</v>
      </c>
      <c r="D46" s="10" t="s">
        <v>394</v>
      </c>
      <c r="E46" s="10" t="s">
        <v>180</v>
      </c>
      <c r="F46" s="10" t="s">
        <v>182</v>
      </c>
      <c r="G46" s="10" t="s">
        <v>395</v>
      </c>
      <c r="H46" s="10" t="s">
        <v>396</v>
      </c>
      <c r="I46" s="10" t="s">
        <v>397</v>
      </c>
      <c r="J46" s="10" t="s">
        <v>398</v>
      </c>
      <c r="K46" s="10" t="s">
        <v>399</v>
      </c>
      <c r="L46" s="10" t="s">
        <v>317</v>
      </c>
      <c r="M46" s="10" t="s">
        <v>400</v>
      </c>
      <c r="N46" s="10" t="s">
        <v>37</v>
      </c>
      <c r="O46" s="10" t="s">
        <v>401</v>
      </c>
      <c r="P46" s="11" t="s">
        <v>402</v>
      </c>
    </row>
    <row r="47" spans="1:16" ht="15.75" thickBot="1">
      <c r="A47" s="12" t="s">
        <v>403</v>
      </c>
      <c r="B47" s="13" t="s">
        <v>404</v>
      </c>
      <c r="C47" s="13" t="s">
        <v>405</v>
      </c>
      <c r="D47" s="13" t="s">
        <v>406</v>
      </c>
      <c r="E47" s="13" t="s">
        <v>343</v>
      </c>
      <c r="F47" s="13" t="s">
        <v>382</v>
      </c>
      <c r="G47" s="13" t="s">
        <v>371</v>
      </c>
      <c r="H47" s="13" t="s">
        <v>407</v>
      </c>
      <c r="I47" s="13" t="s">
        <v>408</v>
      </c>
      <c r="J47" s="13" t="s">
        <v>409</v>
      </c>
      <c r="K47" s="13" t="s">
        <v>410</v>
      </c>
      <c r="L47" s="13" t="s">
        <v>411</v>
      </c>
      <c r="M47" s="13" t="s">
        <v>412</v>
      </c>
      <c r="N47" s="13" t="s">
        <v>413</v>
      </c>
      <c r="O47" s="13" t="s">
        <v>414</v>
      </c>
      <c r="P47" s="14" t="s">
        <v>415</v>
      </c>
    </row>
    <row r="48" spans="1:16" ht="15.75" thickBot="1">
      <c r="A48" s="15" t="s">
        <v>416</v>
      </c>
      <c r="B48" s="10" t="s">
        <v>417</v>
      </c>
      <c r="C48" s="10" t="s">
        <v>186</v>
      </c>
      <c r="D48" s="10" t="s">
        <v>418</v>
      </c>
      <c r="E48" s="10" t="s">
        <v>419</v>
      </c>
      <c r="F48" s="10" t="s">
        <v>420</v>
      </c>
      <c r="G48" s="10" t="s">
        <v>398</v>
      </c>
      <c r="H48" s="10" t="s">
        <v>421</v>
      </c>
      <c r="I48" s="10" t="s">
        <v>422</v>
      </c>
      <c r="J48" s="10" t="s">
        <v>377</v>
      </c>
      <c r="K48" s="10" t="s">
        <v>423</v>
      </c>
      <c r="L48" s="10" t="s">
        <v>424</v>
      </c>
      <c r="M48" s="10" t="s">
        <v>425</v>
      </c>
      <c r="N48" s="10" t="s">
        <v>375</v>
      </c>
      <c r="O48" s="10" t="s">
        <v>322</v>
      </c>
      <c r="P48" s="11" t="s">
        <v>426</v>
      </c>
    </row>
    <row r="49" spans="1:16" ht="15.75" thickBot="1">
      <c r="A49" s="17" t="s">
        <v>427</v>
      </c>
      <c r="B49" s="18" t="s">
        <v>428</v>
      </c>
      <c r="C49" s="18" t="s">
        <v>429</v>
      </c>
      <c r="D49" s="18" t="s">
        <v>430</v>
      </c>
      <c r="E49" s="18" t="s">
        <v>431</v>
      </c>
      <c r="F49" s="18" t="s">
        <v>34</v>
      </c>
      <c r="G49" s="18" t="s">
        <v>432</v>
      </c>
      <c r="H49" s="18" t="s">
        <v>433</v>
      </c>
      <c r="I49" s="18" t="s">
        <v>434</v>
      </c>
      <c r="J49" s="18" t="s">
        <v>435</v>
      </c>
      <c r="K49" s="18" t="s">
        <v>436</v>
      </c>
      <c r="L49" s="18" t="s">
        <v>300</v>
      </c>
      <c r="M49" s="18" t="s">
        <v>350</v>
      </c>
      <c r="N49" s="18" t="s">
        <v>39</v>
      </c>
      <c r="O49" s="18" t="s">
        <v>437</v>
      </c>
      <c r="P49" s="18" t="s">
        <v>438</v>
      </c>
    </row>
    <row r="50" spans="1:16" ht="15.75" thickBot="1">
      <c r="A50" s="15" t="s">
        <v>162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"/>
    </row>
    <row r="51" spans="1:16" ht="15.75" thickBot="1">
      <c r="A51" s="12" t="s">
        <v>297</v>
      </c>
      <c r="B51" s="13" t="s">
        <v>439</v>
      </c>
      <c r="C51" s="13" t="s">
        <v>440</v>
      </c>
      <c r="D51" s="13" t="s">
        <v>441</v>
      </c>
      <c r="E51" s="13" t="s">
        <v>442</v>
      </c>
      <c r="F51" s="13" t="s">
        <v>443</v>
      </c>
      <c r="G51" s="13" t="s">
        <v>444</v>
      </c>
      <c r="H51" s="13" t="s">
        <v>445</v>
      </c>
      <c r="I51" s="13" t="s">
        <v>446</v>
      </c>
      <c r="J51" s="13" t="s">
        <v>447</v>
      </c>
      <c r="K51" s="13" t="s">
        <v>448</v>
      </c>
      <c r="L51" s="13" t="s">
        <v>449</v>
      </c>
      <c r="M51" s="13" t="s">
        <v>450</v>
      </c>
      <c r="N51" s="13" t="s">
        <v>451</v>
      </c>
      <c r="O51" s="13" t="s">
        <v>452</v>
      </c>
      <c r="P51" s="14" t="s">
        <v>453</v>
      </c>
    </row>
    <row r="52" spans="1:16" ht="15.75" thickBot="1">
      <c r="A52" s="15" t="s">
        <v>312</v>
      </c>
      <c r="B52" s="10" t="s">
        <v>454</v>
      </c>
      <c r="C52" s="10" t="s">
        <v>455</v>
      </c>
      <c r="D52" s="10" t="s">
        <v>456</v>
      </c>
      <c r="E52" s="10" t="s">
        <v>457</v>
      </c>
      <c r="F52" s="10" t="s">
        <v>458</v>
      </c>
      <c r="G52" s="10" t="s">
        <v>442</v>
      </c>
      <c r="H52" s="10" t="s">
        <v>459</v>
      </c>
      <c r="I52" s="10" t="s">
        <v>460</v>
      </c>
      <c r="J52" s="10" t="s">
        <v>443</v>
      </c>
      <c r="K52" s="10" t="s">
        <v>461</v>
      </c>
      <c r="L52" s="10" t="s">
        <v>462</v>
      </c>
      <c r="M52" s="10" t="s">
        <v>463</v>
      </c>
      <c r="N52" s="10" t="s">
        <v>464</v>
      </c>
      <c r="O52" s="10" t="s">
        <v>465</v>
      </c>
      <c r="P52" s="11" t="s">
        <v>466</v>
      </c>
    </row>
    <row r="53" spans="1:16" ht="15.75" thickBot="1">
      <c r="A53" s="17" t="s">
        <v>327</v>
      </c>
      <c r="B53" s="18" t="s">
        <v>457</v>
      </c>
      <c r="C53" s="18" t="s">
        <v>467</v>
      </c>
      <c r="D53" s="18" t="s">
        <v>468</v>
      </c>
      <c r="E53" s="18" t="s">
        <v>469</v>
      </c>
      <c r="F53" s="18" t="s">
        <v>470</v>
      </c>
      <c r="G53" s="18" t="s">
        <v>471</v>
      </c>
      <c r="H53" s="18" t="s">
        <v>171</v>
      </c>
      <c r="I53" s="18" t="s">
        <v>472</v>
      </c>
      <c r="J53" s="18" t="s">
        <v>473</v>
      </c>
      <c r="K53" s="18" t="s">
        <v>474</v>
      </c>
      <c r="L53" s="18" t="s">
        <v>475</v>
      </c>
      <c r="M53" s="18" t="s">
        <v>476</v>
      </c>
      <c r="N53" s="18" t="s">
        <v>477</v>
      </c>
      <c r="O53" s="18" t="s">
        <v>478</v>
      </c>
      <c r="P53" s="18" t="s">
        <v>479</v>
      </c>
    </row>
    <row r="54" spans="1:16" ht="15.75" thickBot="1">
      <c r="A54" s="15" t="s">
        <v>341</v>
      </c>
      <c r="B54" s="10" t="s">
        <v>480</v>
      </c>
      <c r="C54" s="10" t="s">
        <v>481</v>
      </c>
      <c r="D54" s="10" t="s">
        <v>482</v>
      </c>
      <c r="E54" s="10" t="s">
        <v>483</v>
      </c>
      <c r="F54" s="10" t="s">
        <v>484</v>
      </c>
      <c r="G54" s="10" t="s">
        <v>485</v>
      </c>
      <c r="H54" s="10" t="s">
        <v>460</v>
      </c>
      <c r="I54" s="10" t="s">
        <v>486</v>
      </c>
      <c r="J54" s="10" t="s">
        <v>487</v>
      </c>
      <c r="K54" s="10" t="s">
        <v>488</v>
      </c>
      <c r="L54" s="10" t="s">
        <v>489</v>
      </c>
      <c r="M54" s="10" t="s">
        <v>174</v>
      </c>
      <c r="N54" s="10" t="s">
        <v>172</v>
      </c>
      <c r="O54" s="10" t="s">
        <v>490</v>
      </c>
      <c r="P54" s="11" t="s">
        <v>477</v>
      </c>
    </row>
    <row r="55" spans="1:16" ht="15.75" thickBot="1">
      <c r="A55" s="12" t="s">
        <v>353</v>
      </c>
      <c r="B55" s="13" t="s">
        <v>491</v>
      </c>
      <c r="C55" s="13" t="s">
        <v>462</v>
      </c>
      <c r="D55" s="13" t="s">
        <v>492</v>
      </c>
      <c r="E55" s="13" t="s">
        <v>443</v>
      </c>
      <c r="F55" s="13" t="s">
        <v>493</v>
      </c>
      <c r="G55" s="13" t="s">
        <v>486</v>
      </c>
      <c r="H55" s="13" t="s">
        <v>494</v>
      </c>
      <c r="I55" s="13" t="s">
        <v>495</v>
      </c>
      <c r="J55" s="13" t="s">
        <v>496</v>
      </c>
      <c r="K55" s="13" t="s">
        <v>497</v>
      </c>
      <c r="L55" s="13" t="s">
        <v>498</v>
      </c>
      <c r="M55" s="13" t="s">
        <v>499</v>
      </c>
      <c r="N55" s="13" t="s">
        <v>500</v>
      </c>
      <c r="O55" s="13" t="s">
        <v>501</v>
      </c>
      <c r="P55" s="14" t="s">
        <v>502</v>
      </c>
    </row>
    <row r="56" spans="1:16" ht="15.75" thickBot="1">
      <c r="A56" s="15" t="s">
        <v>366</v>
      </c>
      <c r="B56" s="10" t="s">
        <v>503</v>
      </c>
      <c r="C56" s="10" t="s">
        <v>504</v>
      </c>
      <c r="D56" s="10" t="s">
        <v>454</v>
      </c>
      <c r="E56" s="10" t="s">
        <v>505</v>
      </c>
      <c r="F56" s="10" t="s">
        <v>506</v>
      </c>
      <c r="G56" s="10" t="s">
        <v>507</v>
      </c>
      <c r="H56" s="10" t="s">
        <v>508</v>
      </c>
      <c r="I56" s="10" t="s">
        <v>509</v>
      </c>
      <c r="J56" s="10" t="s">
        <v>509</v>
      </c>
      <c r="K56" s="10" t="s">
        <v>487</v>
      </c>
      <c r="L56" s="10" t="s">
        <v>462</v>
      </c>
      <c r="M56" s="10" t="s">
        <v>176</v>
      </c>
      <c r="N56" s="10" t="s">
        <v>510</v>
      </c>
      <c r="O56" s="10" t="s">
        <v>511</v>
      </c>
      <c r="P56" s="11" t="s">
        <v>512</v>
      </c>
    </row>
    <row r="57" spans="1:16" ht="15.75" thickBot="1">
      <c r="A57" s="17" t="s">
        <v>379</v>
      </c>
      <c r="B57" s="18" t="s">
        <v>513</v>
      </c>
      <c r="C57" s="18" t="s">
        <v>514</v>
      </c>
      <c r="D57" s="18" t="s">
        <v>515</v>
      </c>
      <c r="E57" s="18" t="s">
        <v>516</v>
      </c>
      <c r="F57" s="18" t="s">
        <v>517</v>
      </c>
      <c r="G57" s="18" t="s">
        <v>518</v>
      </c>
      <c r="H57" s="18" t="s">
        <v>519</v>
      </c>
      <c r="I57" s="18" t="s">
        <v>520</v>
      </c>
      <c r="J57" s="18" t="s">
        <v>521</v>
      </c>
      <c r="K57" s="18" t="s">
        <v>488</v>
      </c>
      <c r="L57" s="18" t="s">
        <v>444</v>
      </c>
      <c r="M57" s="18" t="s">
        <v>522</v>
      </c>
      <c r="N57" s="18" t="s">
        <v>461</v>
      </c>
      <c r="O57" s="18" t="s">
        <v>523</v>
      </c>
      <c r="P57" s="18" t="s">
        <v>524</v>
      </c>
    </row>
    <row r="58" spans="1:16" ht="15.75" thickBot="1">
      <c r="A58" s="15" t="s">
        <v>391</v>
      </c>
      <c r="B58" s="10" t="s">
        <v>525</v>
      </c>
      <c r="C58" s="10" t="s">
        <v>526</v>
      </c>
      <c r="D58" s="10" t="s">
        <v>527</v>
      </c>
      <c r="E58" s="10" t="s">
        <v>528</v>
      </c>
      <c r="F58" s="10" t="s">
        <v>529</v>
      </c>
      <c r="G58" s="10" t="s">
        <v>530</v>
      </c>
      <c r="H58" s="10" t="s">
        <v>165</v>
      </c>
      <c r="I58" s="10" t="s">
        <v>531</v>
      </c>
      <c r="J58" s="10" t="s">
        <v>532</v>
      </c>
      <c r="K58" s="10" t="s">
        <v>533</v>
      </c>
      <c r="L58" s="10" t="s">
        <v>534</v>
      </c>
      <c r="M58" s="10" t="s">
        <v>517</v>
      </c>
      <c r="N58" s="10" t="s">
        <v>508</v>
      </c>
      <c r="O58" s="10" t="s">
        <v>517</v>
      </c>
      <c r="P58" s="11" t="s">
        <v>535</v>
      </c>
    </row>
    <row r="59" spans="1:16" ht="15.75" thickBot="1">
      <c r="A59" s="12" t="s">
        <v>403</v>
      </c>
      <c r="B59" s="13" t="s">
        <v>536</v>
      </c>
      <c r="C59" s="13" t="s">
        <v>537</v>
      </c>
      <c r="D59" s="13" t="s">
        <v>538</v>
      </c>
      <c r="E59" s="13" t="s">
        <v>505</v>
      </c>
      <c r="F59" s="13" t="s">
        <v>468</v>
      </c>
      <c r="G59" s="13" t="s">
        <v>539</v>
      </c>
      <c r="H59" s="13" t="s">
        <v>540</v>
      </c>
      <c r="I59" s="13" t="s">
        <v>470</v>
      </c>
      <c r="J59" s="13" t="s">
        <v>541</v>
      </c>
      <c r="K59" s="13" t="s">
        <v>542</v>
      </c>
      <c r="L59" s="13" t="s">
        <v>543</v>
      </c>
      <c r="M59" s="13" t="s">
        <v>544</v>
      </c>
      <c r="N59" s="13" t="s">
        <v>545</v>
      </c>
      <c r="O59" s="13" t="s">
        <v>444</v>
      </c>
      <c r="P59" s="14" t="s">
        <v>546</v>
      </c>
    </row>
    <row r="60" spans="1:16" ht="15.75" thickBot="1">
      <c r="A60" s="15" t="s">
        <v>416</v>
      </c>
      <c r="B60" s="10" t="s">
        <v>547</v>
      </c>
      <c r="C60" s="10" t="s">
        <v>548</v>
      </c>
      <c r="D60" s="10" t="s">
        <v>549</v>
      </c>
      <c r="E60" s="10" t="s">
        <v>539</v>
      </c>
      <c r="F60" s="10" t="s">
        <v>550</v>
      </c>
      <c r="G60" s="10" t="s">
        <v>551</v>
      </c>
      <c r="H60" s="10" t="s">
        <v>483</v>
      </c>
      <c r="I60" s="10" t="s">
        <v>552</v>
      </c>
      <c r="J60" s="10" t="s">
        <v>545</v>
      </c>
      <c r="K60" s="10" t="s">
        <v>495</v>
      </c>
      <c r="L60" s="10" t="s">
        <v>553</v>
      </c>
      <c r="M60" s="10" t="s">
        <v>175</v>
      </c>
      <c r="N60" s="10" t="s">
        <v>554</v>
      </c>
      <c r="O60" s="10" t="s">
        <v>555</v>
      </c>
      <c r="P60" s="11" t="s">
        <v>556</v>
      </c>
    </row>
    <row r="61" spans="1:16" ht="15.75" thickBot="1">
      <c r="A61" s="17" t="s">
        <v>427</v>
      </c>
      <c r="B61" s="18" t="s">
        <v>526</v>
      </c>
      <c r="C61" s="18" t="s">
        <v>557</v>
      </c>
      <c r="D61" s="18" t="s">
        <v>558</v>
      </c>
      <c r="E61" s="18" t="s">
        <v>505</v>
      </c>
      <c r="F61" s="18" t="s">
        <v>559</v>
      </c>
      <c r="G61" s="18" t="s">
        <v>560</v>
      </c>
      <c r="H61" s="18" t="s">
        <v>491</v>
      </c>
      <c r="I61" s="18" t="s">
        <v>517</v>
      </c>
      <c r="J61" s="18" t="s">
        <v>459</v>
      </c>
      <c r="K61" s="18" t="s">
        <v>519</v>
      </c>
      <c r="L61" s="18" t="s">
        <v>561</v>
      </c>
      <c r="M61" s="18" t="s">
        <v>471</v>
      </c>
      <c r="N61" s="18" t="s">
        <v>562</v>
      </c>
      <c r="O61" s="18" t="s">
        <v>171</v>
      </c>
      <c r="P61" s="18" t="s">
        <v>464</v>
      </c>
    </row>
    <row r="62" spans="1:16" ht="43.5" thickBot="1">
      <c r="A62" s="19" t="s">
        <v>563</v>
      </c>
      <c r="B62" s="10" t="s">
        <v>564</v>
      </c>
      <c r="C62" s="10" t="s">
        <v>565</v>
      </c>
      <c r="D62" s="10" t="s">
        <v>566</v>
      </c>
      <c r="E62" s="10" t="s">
        <v>567</v>
      </c>
      <c r="F62" s="10" t="s">
        <v>568</v>
      </c>
      <c r="G62" s="10" t="s">
        <v>569</v>
      </c>
      <c r="H62" s="10" t="s">
        <v>570</v>
      </c>
      <c r="I62" s="10" t="s">
        <v>570</v>
      </c>
      <c r="J62" s="10" t="s">
        <v>568</v>
      </c>
      <c r="K62" s="10" t="s">
        <v>571</v>
      </c>
      <c r="L62" s="10" t="s">
        <v>572</v>
      </c>
      <c r="M62" s="10" t="s">
        <v>573</v>
      </c>
      <c r="N62" s="10" t="s">
        <v>574</v>
      </c>
      <c r="O62" s="10" t="s">
        <v>575</v>
      </c>
      <c r="P62" s="11" t="s">
        <v>576</v>
      </c>
    </row>
    <row r="63" spans="1:16" ht="15.75" thickBot="1">
      <c r="A63" s="16" t="s">
        <v>577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4"/>
    </row>
    <row r="64" spans="1:16" ht="15.75" thickBot="1">
      <c r="A64" s="15" t="s">
        <v>297</v>
      </c>
      <c r="B64" s="10" t="s">
        <v>578</v>
      </c>
      <c r="C64" s="10" t="s">
        <v>568</v>
      </c>
      <c r="D64" s="10" t="s">
        <v>578</v>
      </c>
      <c r="E64" s="10" t="s">
        <v>579</v>
      </c>
      <c r="F64" s="10" t="s">
        <v>580</v>
      </c>
      <c r="G64" s="10" t="s">
        <v>576</v>
      </c>
      <c r="H64" s="10" t="s">
        <v>581</v>
      </c>
      <c r="I64" s="10" t="s">
        <v>582</v>
      </c>
      <c r="J64" s="10" t="s">
        <v>574</v>
      </c>
      <c r="K64" s="10" t="s">
        <v>583</v>
      </c>
      <c r="L64" s="10" t="s">
        <v>575</v>
      </c>
      <c r="M64" s="10" t="s">
        <v>584</v>
      </c>
      <c r="N64" s="10" t="s">
        <v>585</v>
      </c>
      <c r="O64" s="10" t="s">
        <v>586</v>
      </c>
      <c r="P64" s="11" t="s">
        <v>587</v>
      </c>
    </row>
    <row r="65" spans="1:16" ht="15.75" thickBot="1">
      <c r="A65" s="12" t="s">
        <v>312</v>
      </c>
      <c r="B65" s="13" t="s">
        <v>588</v>
      </c>
      <c r="C65" s="13" t="s">
        <v>589</v>
      </c>
      <c r="D65" s="13" t="s">
        <v>590</v>
      </c>
      <c r="E65" s="13" t="s">
        <v>569</v>
      </c>
      <c r="F65" s="13" t="s">
        <v>576</v>
      </c>
      <c r="G65" s="13" t="s">
        <v>568</v>
      </c>
      <c r="H65" s="13" t="s">
        <v>583</v>
      </c>
      <c r="I65" s="13" t="s">
        <v>575</v>
      </c>
      <c r="J65" s="13" t="s">
        <v>574</v>
      </c>
      <c r="K65" s="13" t="s">
        <v>573</v>
      </c>
      <c r="L65" s="13" t="s">
        <v>580</v>
      </c>
      <c r="M65" s="13" t="s">
        <v>584</v>
      </c>
      <c r="N65" s="13" t="s">
        <v>591</v>
      </c>
      <c r="O65" s="13" t="s">
        <v>587</v>
      </c>
      <c r="P65" s="14" t="s">
        <v>584</v>
      </c>
    </row>
    <row r="66" spans="1:16" ht="15.75" thickBot="1">
      <c r="A66" s="19" t="s">
        <v>327</v>
      </c>
      <c r="B66" s="20" t="s">
        <v>578</v>
      </c>
      <c r="C66" s="20" t="s">
        <v>568</v>
      </c>
      <c r="D66" s="20" t="s">
        <v>570</v>
      </c>
      <c r="E66" s="20" t="s">
        <v>570</v>
      </c>
      <c r="F66" s="20" t="s">
        <v>581</v>
      </c>
      <c r="G66" s="20" t="s">
        <v>592</v>
      </c>
      <c r="H66" s="20" t="s">
        <v>574</v>
      </c>
      <c r="I66" s="20" t="s">
        <v>584</v>
      </c>
      <c r="J66" s="20" t="s">
        <v>574</v>
      </c>
      <c r="K66" s="20" t="s">
        <v>576</v>
      </c>
      <c r="L66" s="20" t="s">
        <v>575</v>
      </c>
      <c r="M66" s="20" t="s">
        <v>584</v>
      </c>
      <c r="N66" s="20" t="s">
        <v>586</v>
      </c>
      <c r="O66" s="20" t="s">
        <v>593</v>
      </c>
      <c r="P66" s="20" t="s">
        <v>586</v>
      </c>
    </row>
    <row r="67" spans="1:16" ht="15.75" thickBot="1">
      <c r="A67" s="12" t="s">
        <v>341</v>
      </c>
      <c r="B67" s="13" t="s">
        <v>564</v>
      </c>
      <c r="C67" s="13" t="s">
        <v>590</v>
      </c>
      <c r="D67" s="13" t="s">
        <v>594</v>
      </c>
      <c r="E67" s="13" t="s">
        <v>569</v>
      </c>
      <c r="F67" s="13" t="s">
        <v>588</v>
      </c>
      <c r="G67" s="13" t="s">
        <v>578</v>
      </c>
      <c r="H67" s="13" t="s">
        <v>595</v>
      </c>
      <c r="I67" s="13" t="s">
        <v>596</v>
      </c>
      <c r="J67" s="13" t="s">
        <v>569</v>
      </c>
      <c r="K67" s="13" t="s">
        <v>588</v>
      </c>
      <c r="L67" s="13" t="s">
        <v>597</v>
      </c>
      <c r="M67" s="13" t="s">
        <v>591</v>
      </c>
      <c r="N67" s="13" t="s">
        <v>598</v>
      </c>
      <c r="O67" s="13" t="s">
        <v>599</v>
      </c>
      <c r="P67" s="14" t="s">
        <v>600</v>
      </c>
    </row>
    <row r="68" spans="1:16" ht="15.75" thickBot="1">
      <c r="A68" s="15" t="s">
        <v>353</v>
      </c>
      <c r="B68" s="10" t="s">
        <v>596</v>
      </c>
      <c r="C68" s="10" t="s">
        <v>570</v>
      </c>
      <c r="D68" s="10" t="s">
        <v>590</v>
      </c>
      <c r="E68" s="10" t="s">
        <v>588</v>
      </c>
      <c r="F68" s="10" t="s">
        <v>590</v>
      </c>
      <c r="G68" s="10" t="s">
        <v>590</v>
      </c>
      <c r="H68" s="10" t="s">
        <v>601</v>
      </c>
      <c r="I68" s="10" t="s">
        <v>602</v>
      </c>
      <c r="J68" s="10" t="s">
        <v>592</v>
      </c>
      <c r="K68" s="10" t="s">
        <v>590</v>
      </c>
      <c r="L68" s="10" t="s">
        <v>580</v>
      </c>
      <c r="M68" s="10" t="s">
        <v>575</v>
      </c>
      <c r="N68" s="10" t="s">
        <v>588</v>
      </c>
      <c r="O68" s="10" t="s">
        <v>576</v>
      </c>
      <c r="P68" s="11" t="s">
        <v>603</v>
      </c>
    </row>
    <row r="69" spans="1:16" ht="15.75" thickBot="1">
      <c r="A69" s="12" t="s">
        <v>366</v>
      </c>
      <c r="B69" s="13" t="s">
        <v>571</v>
      </c>
      <c r="C69" s="13" t="s">
        <v>590</v>
      </c>
      <c r="D69" s="13" t="s">
        <v>602</v>
      </c>
      <c r="E69" s="13" t="s">
        <v>571</v>
      </c>
      <c r="F69" s="13" t="s">
        <v>589</v>
      </c>
      <c r="G69" s="13" t="s">
        <v>596</v>
      </c>
      <c r="H69" s="13" t="s">
        <v>578</v>
      </c>
      <c r="I69" s="13" t="s">
        <v>604</v>
      </c>
      <c r="J69" s="13" t="s">
        <v>605</v>
      </c>
      <c r="K69" s="13" t="s">
        <v>567</v>
      </c>
      <c r="L69" s="13" t="s">
        <v>579</v>
      </c>
      <c r="M69" s="13" t="s">
        <v>568</v>
      </c>
      <c r="N69" s="13" t="s">
        <v>580</v>
      </c>
      <c r="O69" s="13" t="s">
        <v>592</v>
      </c>
      <c r="P69" s="14" t="s">
        <v>583</v>
      </c>
    </row>
    <row r="70" spans="1:16" ht="15.75" thickBot="1">
      <c r="A70" s="19" t="s">
        <v>379</v>
      </c>
      <c r="B70" s="20" t="s">
        <v>567</v>
      </c>
      <c r="C70" s="20" t="s">
        <v>569</v>
      </c>
      <c r="D70" s="20" t="s">
        <v>606</v>
      </c>
      <c r="E70" s="20" t="s">
        <v>595</v>
      </c>
      <c r="F70" s="20" t="s">
        <v>570</v>
      </c>
      <c r="G70" s="20" t="s">
        <v>569</v>
      </c>
      <c r="H70" s="20" t="s">
        <v>578</v>
      </c>
      <c r="I70" s="20" t="s">
        <v>604</v>
      </c>
      <c r="J70" s="20" t="s">
        <v>567</v>
      </c>
      <c r="K70" s="20" t="s">
        <v>568</v>
      </c>
      <c r="L70" s="20" t="s">
        <v>588</v>
      </c>
      <c r="M70" s="20" t="s">
        <v>576</v>
      </c>
      <c r="N70" s="20" t="s">
        <v>591</v>
      </c>
      <c r="O70" s="20" t="s">
        <v>575</v>
      </c>
      <c r="P70" s="20" t="s">
        <v>584</v>
      </c>
    </row>
    <row r="71" spans="1:16" ht="15.75" thickBot="1">
      <c r="A71" s="12" t="s">
        <v>391</v>
      </c>
      <c r="B71" s="13" t="s">
        <v>607</v>
      </c>
      <c r="C71" s="13" t="s">
        <v>608</v>
      </c>
      <c r="D71" s="13" t="s">
        <v>609</v>
      </c>
      <c r="E71" s="13" t="s">
        <v>610</v>
      </c>
      <c r="F71" s="13" t="s">
        <v>611</v>
      </c>
      <c r="G71" s="13" t="s">
        <v>612</v>
      </c>
      <c r="H71" s="13" t="s">
        <v>613</v>
      </c>
      <c r="I71" s="13" t="s">
        <v>614</v>
      </c>
      <c r="J71" s="13" t="s">
        <v>615</v>
      </c>
      <c r="K71" s="13" t="s">
        <v>569</v>
      </c>
      <c r="L71" s="13" t="s">
        <v>578</v>
      </c>
      <c r="M71" s="13" t="s">
        <v>579</v>
      </c>
      <c r="N71" s="13" t="s">
        <v>579</v>
      </c>
      <c r="O71" s="13" t="s">
        <v>565</v>
      </c>
      <c r="P71" s="14" t="s">
        <v>590</v>
      </c>
    </row>
    <row r="72" spans="1:16" ht="15.75" thickBot="1">
      <c r="A72" s="15" t="s">
        <v>403</v>
      </c>
      <c r="B72" s="10" t="s">
        <v>616</v>
      </c>
      <c r="C72" s="10" t="s">
        <v>569</v>
      </c>
      <c r="D72" s="10" t="s">
        <v>597</v>
      </c>
      <c r="E72" s="10" t="s">
        <v>571</v>
      </c>
      <c r="F72" s="10" t="s">
        <v>567</v>
      </c>
      <c r="G72" s="10" t="s">
        <v>605</v>
      </c>
      <c r="H72" s="10" t="s">
        <v>597</v>
      </c>
      <c r="I72" s="10" t="s">
        <v>579</v>
      </c>
      <c r="J72" s="10" t="s">
        <v>570</v>
      </c>
      <c r="K72" s="10" t="s">
        <v>578</v>
      </c>
      <c r="L72" s="10" t="s">
        <v>589</v>
      </c>
      <c r="M72" s="10" t="s">
        <v>595</v>
      </c>
      <c r="N72" s="10" t="s">
        <v>572</v>
      </c>
      <c r="O72" s="10" t="s">
        <v>591</v>
      </c>
      <c r="P72" s="11" t="s">
        <v>569</v>
      </c>
    </row>
    <row r="73" spans="1:16" ht="15.75" thickBot="1">
      <c r="A73" s="12" t="s">
        <v>416</v>
      </c>
      <c r="B73" s="13" t="s">
        <v>617</v>
      </c>
      <c r="C73" s="13" t="s">
        <v>597</v>
      </c>
      <c r="D73" s="13" t="s">
        <v>597</v>
      </c>
      <c r="E73" s="13" t="s">
        <v>618</v>
      </c>
      <c r="F73" s="13" t="s">
        <v>606</v>
      </c>
      <c r="G73" s="13" t="s">
        <v>597</v>
      </c>
      <c r="H73" s="13" t="s">
        <v>604</v>
      </c>
      <c r="I73" s="13" t="s">
        <v>572</v>
      </c>
      <c r="J73" s="13" t="s">
        <v>601</v>
      </c>
      <c r="K73" s="13" t="s">
        <v>595</v>
      </c>
      <c r="L73" s="13" t="s">
        <v>592</v>
      </c>
      <c r="M73" s="13" t="s">
        <v>578</v>
      </c>
      <c r="N73" s="13" t="s">
        <v>570</v>
      </c>
      <c r="O73" s="13" t="s">
        <v>591</v>
      </c>
      <c r="P73" s="14" t="s">
        <v>576</v>
      </c>
    </row>
    <row r="74" spans="1:16" ht="15.75" thickBot="1">
      <c r="A74" s="19" t="s">
        <v>427</v>
      </c>
      <c r="B74" s="20" t="s">
        <v>613</v>
      </c>
      <c r="C74" s="20" t="s">
        <v>602</v>
      </c>
      <c r="D74" s="20" t="s">
        <v>602</v>
      </c>
      <c r="E74" s="20" t="s">
        <v>602</v>
      </c>
      <c r="F74" s="20" t="s">
        <v>602</v>
      </c>
      <c r="G74" s="20" t="s">
        <v>606</v>
      </c>
      <c r="H74" s="20" t="s">
        <v>604</v>
      </c>
      <c r="I74" s="20" t="s">
        <v>569</v>
      </c>
      <c r="J74" s="20" t="s">
        <v>596</v>
      </c>
      <c r="K74" s="20" t="s">
        <v>595</v>
      </c>
      <c r="L74" s="20" t="s">
        <v>579</v>
      </c>
      <c r="M74" s="20" t="s">
        <v>579</v>
      </c>
      <c r="N74" s="20" t="s">
        <v>578</v>
      </c>
      <c r="O74" s="20" t="s">
        <v>573</v>
      </c>
      <c r="P74" s="20" t="s">
        <v>570</v>
      </c>
    </row>
    <row r="75" spans="1:16" ht="100.5" thickBot="1">
      <c r="A75" s="17" t="s">
        <v>619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4"/>
    </row>
    <row r="76" spans="1:16" ht="15.75" thickBot="1">
      <c r="A76" s="19" t="s">
        <v>620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1"/>
    </row>
    <row r="77" spans="1:16" ht="15.75" thickBot="1">
      <c r="A77" s="16" t="s">
        <v>621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4"/>
    </row>
    <row r="78" spans="1:16" ht="15.75" thickBot="1">
      <c r="A78" s="15" t="s">
        <v>622</v>
      </c>
      <c r="B78" s="10" t="s">
        <v>623</v>
      </c>
      <c r="C78" s="10" t="s">
        <v>624</v>
      </c>
      <c r="D78" s="10" t="s">
        <v>625</v>
      </c>
      <c r="E78" s="10" t="s">
        <v>624</v>
      </c>
      <c r="F78" s="10" t="s">
        <v>626</v>
      </c>
      <c r="G78" s="10" t="s">
        <v>624</v>
      </c>
      <c r="H78" s="10" t="s">
        <v>627</v>
      </c>
      <c r="I78" s="10" t="s">
        <v>624</v>
      </c>
      <c r="J78" s="10" t="s">
        <v>628</v>
      </c>
      <c r="K78" s="10" t="s">
        <v>624</v>
      </c>
      <c r="L78" s="10" t="s">
        <v>629</v>
      </c>
      <c r="M78" s="10" t="s">
        <v>624</v>
      </c>
      <c r="N78" s="10" t="s">
        <v>630</v>
      </c>
      <c r="O78" s="10" t="s">
        <v>624</v>
      </c>
      <c r="P78" s="11" t="s">
        <v>624</v>
      </c>
    </row>
    <row r="79" spans="1:16" ht="15.75" thickBot="1">
      <c r="A79" s="12" t="s">
        <v>631</v>
      </c>
      <c r="B79" s="13" t="s">
        <v>632</v>
      </c>
      <c r="C79" s="13" t="s">
        <v>624</v>
      </c>
      <c r="D79" s="13" t="s">
        <v>633</v>
      </c>
      <c r="E79" s="13" t="s">
        <v>624</v>
      </c>
      <c r="F79" s="13" t="s">
        <v>634</v>
      </c>
      <c r="G79" s="13" t="s">
        <v>624</v>
      </c>
      <c r="H79" s="13" t="s">
        <v>635</v>
      </c>
      <c r="I79" s="13" t="s">
        <v>624</v>
      </c>
      <c r="J79" s="13" t="s">
        <v>636</v>
      </c>
      <c r="K79" s="13" t="s">
        <v>624</v>
      </c>
      <c r="L79" s="13" t="s">
        <v>637</v>
      </c>
      <c r="M79" s="13" t="s">
        <v>624</v>
      </c>
      <c r="N79" s="13" t="s">
        <v>638</v>
      </c>
      <c r="O79" s="13" t="s">
        <v>624</v>
      </c>
      <c r="P79" s="14" t="s">
        <v>624</v>
      </c>
    </row>
    <row r="80" spans="1:16" ht="15.75" thickBot="1">
      <c r="A80" s="15" t="s">
        <v>639</v>
      </c>
      <c r="B80" s="10" t="s">
        <v>640</v>
      </c>
      <c r="C80" s="10" t="s">
        <v>624</v>
      </c>
      <c r="D80" s="10" t="s">
        <v>641</v>
      </c>
      <c r="E80" s="10" t="s">
        <v>624</v>
      </c>
      <c r="F80" s="10" t="s">
        <v>642</v>
      </c>
      <c r="G80" s="10" t="s">
        <v>624</v>
      </c>
      <c r="H80" s="10" t="s">
        <v>643</v>
      </c>
      <c r="I80" s="10" t="s">
        <v>624</v>
      </c>
      <c r="J80" s="10" t="s">
        <v>644</v>
      </c>
      <c r="K80" s="10" t="s">
        <v>624</v>
      </c>
      <c r="L80" s="10" t="s">
        <v>645</v>
      </c>
      <c r="M80" s="10" t="s">
        <v>624</v>
      </c>
      <c r="N80" s="10" t="s">
        <v>646</v>
      </c>
      <c r="O80" s="10" t="s">
        <v>624</v>
      </c>
      <c r="P80" s="11" t="s">
        <v>624</v>
      </c>
    </row>
    <row r="81" spans="1:16" ht="29.25" thickBot="1">
      <c r="A81" s="12" t="s">
        <v>647</v>
      </c>
      <c r="B81" s="13" t="s">
        <v>648</v>
      </c>
      <c r="C81" s="13" t="s">
        <v>624</v>
      </c>
      <c r="D81" s="13" t="s">
        <v>649</v>
      </c>
      <c r="E81" s="13" t="s">
        <v>624</v>
      </c>
      <c r="F81" s="13" t="s">
        <v>650</v>
      </c>
      <c r="G81" s="13" t="s">
        <v>624</v>
      </c>
      <c r="H81" s="13" t="s">
        <v>623</v>
      </c>
      <c r="I81" s="13" t="s">
        <v>624</v>
      </c>
      <c r="J81" s="13" t="s">
        <v>651</v>
      </c>
      <c r="K81" s="13" t="s">
        <v>624</v>
      </c>
      <c r="L81" s="13" t="s">
        <v>652</v>
      </c>
      <c r="M81" s="13" t="s">
        <v>624</v>
      </c>
      <c r="N81" s="13" t="s">
        <v>653</v>
      </c>
      <c r="O81" s="13" t="s">
        <v>624</v>
      </c>
      <c r="P81" s="14" t="s">
        <v>624</v>
      </c>
    </row>
    <row r="82" spans="1:16" ht="15.75" thickBot="1">
      <c r="A82" s="15" t="s">
        <v>654</v>
      </c>
      <c r="B82" s="10" t="s">
        <v>655</v>
      </c>
      <c r="C82" s="10" t="s">
        <v>624</v>
      </c>
      <c r="D82" s="10" t="s">
        <v>656</v>
      </c>
      <c r="E82" s="10" t="s">
        <v>624</v>
      </c>
      <c r="F82" s="10" t="s">
        <v>657</v>
      </c>
      <c r="G82" s="10" t="s">
        <v>624</v>
      </c>
      <c r="H82" s="10" t="s">
        <v>658</v>
      </c>
      <c r="I82" s="10" t="s">
        <v>624</v>
      </c>
      <c r="J82" s="10" t="s">
        <v>659</v>
      </c>
      <c r="K82" s="10" t="s">
        <v>624</v>
      </c>
      <c r="L82" s="10" t="s">
        <v>660</v>
      </c>
      <c r="M82" s="10" t="s">
        <v>624</v>
      </c>
      <c r="N82" s="10" t="s">
        <v>661</v>
      </c>
      <c r="O82" s="10" t="s">
        <v>624</v>
      </c>
      <c r="P82" s="11" t="s">
        <v>624</v>
      </c>
    </row>
    <row r="83" spans="1:16" ht="29.25" thickBot="1">
      <c r="A83" s="17" t="s">
        <v>662</v>
      </c>
      <c r="B83" s="13"/>
      <c r="C83" s="13"/>
      <c r="D83" s="13"/>
      <c r="E83" s="13"/>
      <c r="F83" s="13"/>
      <c r="G83" s="13"/>
      <c r="H83" s="13"/>
      <c r="I83" s="13"/>
      <c r="J83" s="21"/>
      <c r="K83" s="13"/>
      <c r="L83" s="13"/>
      <c r="M83" s="13"/>
      <c r="N83" s="13"/>
      <c r="O83" s="13"/>
      <c r="P83" s="14"/>
    </row>
    <row r="84" spans="1:16" ht="15.75" thickBot="1">
      <c r="A84" s="9" t="s">
        <v>663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"/>
    </row>
    <row r="85" spans="1:16" ht="15.75" thickBot="1">
      <c r="A85" s="12" t="s">
        <v>664</v>
      </c>
      <c r="B85" s="13" t="s">
        <v>665</v>
      </c>
      <c r="C85" s="13" t="s">
        <v>624</v>
      </c>
      <c r="D85" s="13" t="s">
        <v>666</v>
      </c>
      <c r="E85" s="13" t="s">
        <v>624</v>
      </c>
      <c r="F85" s="13" t="s">
        <v>667</v>
      </c>
      <c r="G85" s="13" t="s">
        <v>624</v>
      </c>
      <c r="H85" s="13" t="s">
        <v>668</v>
      </c>
      <c r="I85" s="13" t="s">
        <v>624</v>
      </c>
      <c r="J85" s="13" t="s">
        <v>669</v>
      </c>
      <c r="K85" s="13" t="s">
        <v>624</v>
      </c>
      <c r="L85" s="13" t="s">
        <v>670</v>
      </c>
      <c r="M85" s="13" t="s">
        <v>624</v>
      </c>
      <c r="N85" s="13" t="s">
        <v>671</v>
      </c>
      <c r="O85" s="13" t="s">
        <v>624</v>
      </c>
      <c r="P85" s="14" t="s">
        <v>624</v>
      </c>
    </row>
    <row r="86" spans="1:16" ht="15.75" thickBot="1">
      <c r="A86" s="15" t="s">
        <v>639</v>
      </c>
      <c r="B86" s="10" t="s">
        <v>672</v>
      </c>
      <c r="C86" s="10" t="s">
        <v>624</v>
      </c>
      <c r="D86" s="10" t="s">
        <v>673</v>
      </c>
      <c r="E86" s="10" t="s">
        <v>624</v>
      </c>
      <c r="F86" s="10" t="s">
        <v>674</v>
      </c>
      <c r="G86" s="10" t="s">
        <v>624</v>
      </c>
      <c r="H86" s="10" t="s">
        <v>675</v>
      </c>
      <c r="I86" s="10" t="s">
        <v>624</v>
      </c>
      <c r="J86" s="10" t="s">
        <v>676</v>
      </c>
      <c r="K86" s="10" t="s">
        <v>624</v>
      </c>
      <c r="L86" s="10" t="s">
        <v>677</v>
      </c>
      <c r="M86" s="10" t="s">
        <v>624</v>
      </c>
      <c r="N86" s="10" t="s">
        <v>678</v>
      </c>
      <c r="O86" s="10" t="s">
        <v>624</v>
      </c>
      <c r="P86" s="11" t="s">
        <v>624</v>
      </c>
    </row>
    <row r="87" spans="1:16" ht="15.75" thickBot="1">
      <c r="A87" s="12" t="s">
        <v>679</v>
      </c>
      <c r="B87" s="13" t="s">
        <v>680</v>
      </c>
      <c r="C87" s="13" t="s">
        <v>624</v>
      </c>
      <c r="D87" s="13" t="s">
        <v>681</v>
      </c>
      <c r="E87" s="13" t="s">
        <v>624</v>
      </c>
      <c r="F87" s="13" t="s">
        <v>682</v>
      </c>
      <c r="G87" s="13" t="s">
        <v>624</v>
      </c>
      <c r="H87" s="13" t="s">
        <v>683</v>
      </c>
      <c r="I87" s="13" t="s">
        <v>624</v>
      </c>
      <c r="J87" s="13" t="s">
        <v>684</v>
      </c>
      <c r="K87" s="13" t="s">
        <v>624</v>
      </c>
      <c r="L87" s="13" t="s">
        <v>685</v>
      </c>
      <c r="M87" s="13" t="s">
        <v>624</v>
      </c>
      <c r="N87" s="13" t="s">
        <v>686</v>
      </c>
      <c r="O87" s="13" t="s">
        <v>624</v>
      </c>
      <c r="P87" s="14" t="s">
        <v>624</v>
      </c>
    </row>
    <row r="88" spans="1:16" ht="15.75" thickBot="1">
      <c r="A88" s="15" t="s">
        <v>687</v>
      </c>
      <c r="B88" s="10" t="s">
        <v>688</v>
      </c>
      <c r="C88" s="10" t="s">
        <v>624</v>
      </c>
      <c r="D88" s="10" t="s">
        <v>689</v>
      </c>
      <c r="E88" s="10" t="s">
        <v>624</v>
      </c>
      <c r="F88" s="10" t="s">
        <v>690</v>
      </c>
      <c r="G88" s="10" t="s">
        <v>624</v>
      </c>
      <c r="H88" s="10" t="s">
        <v>691</v>
      </c>
      <c r="I88" s="10" t="s">
        <v>624</v>
      </c>
      <c r="J88" s="10" t="s">
        <v>692</v>
      </c>
      <c r="K88" s="10" t="s">
        <v>624</v>
      </c>
      <c r="L88" s="10" t="s">
        <v>693</v>
      </c>
      <c r="M88" s="10" t="s">
        <v>624</v>
      </c>
      <c r="N88" s="10" t="s">
        <v>694</v>
      </c>
      <c r="O88" s="10" t="s">
        <v>624</v>
      </c>
      <c r="P88" s="11" t="s">
        <v>624</v>
      </c>
    </row>
    <row r="89" spans="1:16" ht="29.25" thickBot="1">
      <c r="A89" s="12" t="s">
        <v>695</v>
      </c>
      <c r="B89" s="13" t="s">
        <v>696</v>
      </c>
      <c r="C89" s="13" t="s">
        <v>624</v>
      </c>
      <c r="D89" s="13" t="s">
        <v>697</v>
      </c>
      <c r="E89" s="13" t="s">
        <v>624</v>
      </c>
      <c r="F89" s="13" t="s">
        <v>698</v>
      </c>
      <c r="G89" s="13" t="s">
        <v>624</v>
      </c>
      <c r="H89" s="13" t="s">
        <v>699</v>
      </c>
      <c r="I89" s="13" t="s">
        <v>624</v>
      </c>
      <c r="J89" s="13" t="s">
        <v>700</v>
      </c>
      <c r="K89" s="13" t="s">
        <v>624</v>
      </c>
      <c r="L89" s="13" t="s">
        <v>701</v>
      </c>
      <c r="M89" s="13" t="s">
        <v>624</v>
      </c>
      <c r="N89" s="13" t="s">
        <v>702</v>
      </c>
      <c r="O89" s="13" t="s">
        <v>624</v>
      </c>
      <c r="P89" s="14" t="s">
        <v>624</v>
      </c>
    </row>
    <row r="90" spans="1:16" ht="29.25" thickBot="1">
      <c r="A90" s="19" t="s">
        <v>703</v>
      </c>
      <c r="B90" s="22" t="s">
        <v>704</v>
      </c>
      <c r="C90" s="22" t="s">
        <v>705</v>
      </c>
      <c r="D90" s="22" t="s">
        <v>706</v>
      </c>
      <c r="E90" s="22" t="s">
        <v>707</v>
      </c>
      <c r="F90" s="22" t="s">
        <v>708</v>
      </c>
      <c r="G90" s="22" t="s">
        <v>709</v>
      </c>
      <c r="H90" s="22" t="s">
        <v>710</v>
      </c>
      <c r="I90" s="22" t="s">
        <v>711</v>
      </c>
      <c r="J90" s="22" t="s">
        <v>712</v>
      </c>
      <c r="K90" s="22" t="s">
        <v>707</v>
      </c>
      <c r="L90" s="22" t="s">
        <v>713</v>
      </c>
      <c r="M90" s="22" t="s">
        <v>714</v>
      </c>
      <c r="N90" s="10" t="s">
        <v>624</v>
      </c>
      <c r="O90" s="10" t="s">
        <v>624</v>
      </c>
      <c r="P90" s="11" t="s">
        <v>624</v>
      </c>
    </row>
    <row r="91" spans="1:16" ht="15.75" thickBot="1">
      <c r="A91" s="16" t="s">
        <v>715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 t="s">
        <v>624</v>
      </c>
      <c r="P91" s="14" t="s">
        <v>624</v>
      </c>
    </row>
    <row r="92" spans="1:16" ht="15.75" thickBot="1">
      <c r="A92" s="15" t="s">
        <v>716</v>
      </c>
      <c r="B92" s="22" t="s">
        <v>717</v>
      </c>
      <c r="C92" s="22" t="s">
        <v>718</v>
      </c>
      <c r="D92" s="22" t="s">
        <v>719</v>
      </c>
      <c r="E92" s="22" t="s">
        <v>720</v>
      </c>
      <c r="F92" s="22" t="s">
        <v>721</v>
      </c>
      <c r="G92" s="22" t="s">
        <v>722</v>
      </c>
      <c r="H92" s="22" t="s">
        <v>723</v>
      </c>
      <c r="I92" s="22" t="s">
        <v>724</v>
      </c>
      <c r="J92" s="22" t="s">
        <v>725</v>
      </c>
      <c r="K92" s="22" t="s">
        <v>726</v>
      </c>
      <c r="L92" s="22" t="s">
        <v>727</v>
      </c>
      <c r="M92" s="22" t="s">
        <v>728</v>
      </c>
      <c r="N92" s="10" t="s">
        <v>624</v>
      </c>
      <c r="O92" s="10" t="s">
        <v>624</v>
      </c>
      <c r="P92" s="11" t="s">
        <v>624</v>
      </c>
    </row>
    <row r="93" spans="1:16" ht="15.75" thickBot="1">
      <c r="A93" s="12" t="s">
        <v>729</v>
      </c>
      <c r="B93" s="23" t="s">
        <v>730</v>
      </c>
      <c r="C93" s="23" t="s">
        <v>731</v>
      </c>
      <c r="D93" s="23" t="s">
        <v>732</v>
      </c>
      <c r="E93" s="23" t="s">
        <v>733</v>
      </c>
      <c r="F93" s="23" t="s">
        <v>734</v>
      </c>
      <c r="G93" s="23" t="s">
        <v>735</v>
      </c>
      <c r="H93" s="23" t="s">
        <v>736</v>
      </c>
      <c r="I93" s="23" t="s">
        <v>737</v>
      </c>
      <c r="J93" s="23" t="s">
        <v>738</v>
      </c>
      <c r="K93" s="23" t="s">
        <v>739</v>
      </c>
      <c r="L93" s="23" t="s">
        <v>740</v>
      </c>
      <c r="M93" s="23" t="s">
        <v>741</v>
      </c>
      <c r="N93" s="13" t="s">
        <v>624</v>
      </c>
      <c r="O93" s="13" t="s">
        <v>624</v>
      </c>
      <c r="P93" s="14" t="s">
        <v>624</v>
      </c>
    </row>
    <row r="94" spans="1:16" ht="43.5" thickBot="1">
      <c r="A94" s="19" t="s">
        <v>742</v>
      </c>
      <c r="B94" s="22" t="s">
        <v>743</v>
      </c>
      <c r="C94" s="22" t="s">
        <v>744</v>
      </c>
      <c r="D94" s="22" t="s">
        <v>745</v>
      </c>
      <c r="E94" s="22" t="s">
        <v>746</v>
      </c>
      <c r="F94" s="22" t="s">
        <v>747</v>
      </c>
      <c r="G94" s="22" t="s">
        <v>748</v>
      </c>
      <c r="H94" s="22" t="s">
        <v>749</v>
      </c>
      <c r="I94" s="22" t="s">
        <v>750</v>
      </c>
      <c r="J94" s="22" t="s">
        <v>751</v>
      </c>
      <c r="K94" s="22" t="s">
        <v>752</v>
      </c>
      <c r="L94" s="22" t="s">
        <v>753</v>
      </c>
      <c r="M94" s="22" t="s">
        <v>754</v>
      </c>
      <c r="N94" s="10" t="s">
        <v>624</v>
      </c>
      <c r="O94" s="10" t="s">
        <v>624</v>
      </c>
      <c r="P94" s="11" t="s">
        <v>624</v>
      </c>
    </row>
    <row r="95" spans="1:16" ht="29.25" thickBot="1">
      <c r="A95" s="17" t="s">
        <v>755</v>
      </c>
      <c r="B95" s="13" t="s">
        <v>756</v>
      </c>
      <c r="C95" s="13" t="s">
        <v>757</v>
      </c>
      <c r="D95" s="13" t="s">
        <v>758</v>
      </c>
      <c r="E95" s="13" t="s">
        <v>759</v>
      </c>
      <c r="F95" s="13" t="s">
        <v>760</v>
      </c>
      <c r="G95" s="13" t="s">
        <v>761</v>
      </c>
      <c r="H95" s="13" t="s">
        <v>762</v>
      </c>
      <c r="I95" s="13" t="s">
        <v>763</v>
      </c>
      <c r="J95" s="13" t="s">
        <v>764</v>
      </c>
      <c r="K95" s="13" t="s">
        <v>765</v>
      </c>
      <c r="L95" s="13" t="s">
        <v>765</v>
      </c>
      <c r="M95" s="13" t="s">
        <v>766</v>
      </c>
      <c r="N95" s="13" t="s">
        <v>767</v>
      </c>
      <c r="O95" s="13" t="s">
        <v>768</v>
      </c>
      <c r="P95" s="14" t="s">
        <v>624</v>
      </c>
    </row>
    <row r="96" spans="1:16" ht="29.25" thickBot="1">
      <c r="A96" s="19" t="s">
        <v>769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"/>
    </row>
    <row r="97" spans="1:16" ht="15.75" thickBot="1">
      <c r="A97" s="16" t="s">
        <v>30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4"/>
    </row>
    <row r="98" spans="1:16" ht="15.75" thickBot="1">
      <c r="A98" s="15" t="s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"/>
    </row>
    <row r="99" spans="1:16" ht="15.75" thickBot="1">
      <c r="A99" s="12" t="s">
        <v>770</v>
      </c>
      <c r="B99" s="13" t="s">
        <v>624</v>
      </c>
      <c r="C99" s="13" t="s">
        <v>771</v>
      </c>
      <c r="D99" s="13" t="s">
        <v>772</v>
      </c>
      <c r="E99" s="13" t="s">
        <v>771</v>
      </c>
      <c r="F99" s="13" t="s">
        <v>773</v>
      </c>
      <c r="G99" s="13" t="s">
        <v>774</v>
      </c>
      <c r="H99" s="13" t="s">
        <v>775</v>
      </c>
      <c r="I99" s="13" t="s">
        <v>776</v>
      </c>
      <c r="J99" s="13" t="s">
        <v>777</v>
      </c>
      <c r="K99" s="13" t="s">
        <v>777</v>
      </c>
      <c r="L99" s="13" t="s">
        <v>778</v>
      </c>
      <c r="M99" s="13" t="s">
        <v>646</v>
      </c>
      <c r="N99" s="13" t="s">
        <v>646</v>
      </c>
      <c r="O99" s="23" t="s">
        <v>779</v>
      </c>
      <c r="P99" s="14" t="s">
        <v>780</v>
      </c>
    </row>
    <row r="100" spans="1:16" ht="15.75" thickBot="1">
      <c r="A100" s="15" t="s">
        <v>781</v>
      </c>
      <c r="B100" s="10" t="s">
        <v>624</v>
      </c>
      <c r="C100" s="10" t="s">
        <v>589</v>
      </c>
      <c r="D100" s="10" t="s">
        <v>569</v>
      </c>
      <c r="E100" s="10" t="s">
        <v>565</v>
      </c>
      <c r="F100" s="10" t="s">
        <v>566</v>
      </c>
      <c r="G100" s="10" t="s">
        <v>612</v>
      </c>
      <c r="H100" s="10" t="s">
        <v>566</v>
      </c>
      <c r="I100" s="10" t="s">
        <v>604</v>
      </c>
      <c r="J100" s="10" t="s">
        <v>564</v>
      </c>
      <c r="K100" s="10" t="s">
        <v>594</v>
      </c>
      <c r="L100" s="10" t="s">
        <v>566</v>
      </c>
      <c r="M100" s="10" t="s">
        <v>782</v>
      </c>
      <c r="N100" s="10" t="s">
        <v>783</v>
      </c>
      <c r="O100" s="22" t="s">
        <v>618</v>
      </c>
      <c r="P100" s="11" t="s">
        <v>616</v>
      </c>
    </row>
    <row r="101" spans="1:16" ht="15.75" thickBot="1">
      <c r="A101" s="12" t="s">
        <v>162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4"/>
    </row>
    <row r="102" spans="1:16" ht="15.75" thickBot="1">
      <c r="A102" s="15" t="s">
        <v>770</v>
      </c>
      <c r="B102" s="10" t="s">
        <v>624</v>
      </c>
      <c r="C102" s="10" t="s">
        <v>784</v>
      </c>
      <c r="D102" s="10" t="s">
        <v>785</v>
      </c>
      <c r="E102" s="10" t="s">
        <v>786</v>
      </c>
      <c r="F102" s="10" t="s">
        <v>787</v>
      </c>
      <c r="G102" s="10" t="s">
        <v>776</v>
      </c>
      <c r="H102" s="10" t="s">
        <v>788</v>
      </c>
      <c r="I102" s="10" t="s">
        <v>789</v>
      </c>
      <c r="J102" s="10" t="s">
        <v>790</v>
      </c>
      <c r="K102" s="10" t="s">
        <v>780</v>
      </c>
      <c r="L102" s="10" t="s">
        <v>791</v>
      </c>
      <c r="M102" s="10" t="s">
        <v>789</v>
      </c>
      <c r="N102" s="10" t="s">
        <v>780</v>
      </c>
      <c r="O102" s="22" t="s">
        <v>792</v>
      </c>
      <c r="P102" s="11" t="s">
        <v>793</v>
      </c>
    </row>
    <row r="103" spans="1:16" ht="15.75" thickBot="1">
      <c r="A103" s="12" t="s">
        <v>781</v>
      </c>
      <c r="B103" s="13" t="s">
        <v>624</v>
      </c>
      <c r="C103" s="13" t="s">
        <v>567</v>
      </c>
      <c r="D103" s="13" t="s">
        <v>566</v>
      </c>
      <c r="E103" s="13" t="s">
        <v>602</v>
      </c>
      <c r="F103" s="13" t="s">
        <v>606</v>
      </c>
      <c r="G103" s="13" t="s">
        <v>596</v>
      </c>
      <c r="H103" s="13" t="s">
        <v>566</v>
      </c>
      <c r="I103" s="13" t="s">
        <v>604</v>
      </c>
      <c r="J103" s="13" t="s">
        <v>606</v>
      </c>
      <c r="K103" s="13" t="s">
        <v>564</v>
      </c>
      <c r="L103" s="13" t="s">
        <v>566</v>
      </c>
      <c r="M103" s="13" t="s">
        <v>594</v>
      </c>
      <c r="N103" s="13" t="s">
        <v>782</v>
      </c>
      <c r="O103" s="23" t="s">
        <v>607</v>
      </c>
      <c r="P103" s="14" t="s">
        <v>794</v>
      </c>
    </row>
    <row r="104" spans="1:16" ht="15.75" thickBot="1">
      <c r="A104" s="9" t="s">
        <v>795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"/>
    </row>
    <row r="105" spans="1:16" ht="15.75" thickBot="1">
      <c r="A105" s="12" t="s">
        <v>796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4"/>
    </row>
    <row r="106" spans="1:16" ht="15.75" thickBot="1">
      <c r="A106" s="15" t="s">
        <v>297</v>
      </c>
      <c r="B106" s="10" t="s">
        <v>624</v>
      </c>
      <c r="C106" s="10" t="s">
        <v>624</v>
      </c>
      <c r="D106" s="10" t="s">
        <v>624</v>
      </c>
      <c r="E106" s="10" t="s">
        <v>624</v>
      </c>
      <c r="F106" s="10" t="s">
        <v>624</v>
      </c>
      <c r="G106" s="10" t="s">
        <v>624</v>
      </c>
      <c r="H106" s="10" t="s">
        <v>624</v>
      </c>
      <c r="I106" s="10" t="s">
        <v>624</v>
      </c>
      <c r="J106" s="10" t="s">
        <v>624</v>
      </c>
      <c r="K106" s="10" t="s">
        <v>624</v>
      </c>
      <c r="L106" s="10" t="s">
        <v>624</v>
      </c>
      <c r="M106" s="10" t="s">
        <v>624</v>
      </c>
      <c r="N106" s="10" t="s">
        <v>624</v>
      </c>
      <c r="O106" s="10" t="s">
        <v>797</v>
      </c>
      <c r="P106" s="11" t="s">
        <v>798</v>
      </c>
    </row>
    <row r="107" spans="1:16" ht="15.75" thickBot="1">
      <c r="A107" s="12" t="s">
        <v>312</v>
      </c>
      <c r="B107" s="13" t="s">
        <v>624</v>
      </c>
      <c r="C107" s="13" t="s">
        <v>624</v>
      </c>
      <c r="D107" s="13" t="s">
        <v>624</v>
      </c>
      <c r="E107" s="13" t="s">
        <v>624</v>
      </c>
      <c r="F107" s="13" t="s">
        <v>624</v>
      </c>
      <c r="G107" s="13" t="s">
        <v>624</v>
      </c>
      <c r="H107" s="13" t="s">
        <v>624</v>
      </c>
      <c r="I107" s="13" t="s">
        <v>624</v>
      </c>
      <c r="J107" s="13" t="s">
        <v>624</v>
      </c>
      <c r="K107" s="13" t="s">
        <v>624</v>
      </c>
      <c r="L107" s="13" t="s">
        <v>624</v>
      </c>
      <c r="M107" s="13" t="s">
        <v>624</v>
      </c>
      <c r="N107" s="13" t="s">
        <v>624</v>
      </c>
      <c r="O107" s="13" t="s">
        <v>799</v>
      </c>
      <c r="P107" s="14" t="s">
        <v>800</v>
      </c>
    </row>
    <row r="108" spans="1:16" ht="15.75" thickBot="1">
      <c r="A108" s="19" t="s">
        <v>327</v>
      </c>
      <c r="B108" s="10" t="s">
        <v>624</v>
      </c>
      <c r="C108" s="10" t="s">
        <v>801</v>
      </c>
      <c r="D108" s="10" t="s">
        <v>801</v>
      </c>
      <c r="E108" s="10" t="s">
        <v>802</v>
      </c>
      <c r="F108" s="10" t="s">
        <v>803</v>
      </c>
      <c r="G108" s="10" t="s">
        <v>804</v>
      </c>
      <c r="H108" s="10" t="s">
        <v>799</v>
      </c>
      <c r="I108" s="10" t="s">
        <v>805</v>
      </c>
      <c r="J108" s="10" t="s">
        <v>806</v>
      </c>
      <c r="K108" s="10" t="s">
        <v>805</v>
      </c>
      <c r="L108" s="10" t="s">
        <v>805</v>
      </c>
      <c r="M108" s="10" t="s">
        <v>807</v>
      </c>
      <c r="N108" s="10" t="s">
        <v>793</v>
      </c>
      <c r="O108" s="22" t="s">
        <v>793</v>
      </c>
      <c r="P108" s="11" t="s">
        <v>808</v>
      </c>
    </row>
    <row r="109" spans="1:16" ht="15.75" thickBot="1">
      <c r="A109" s="12" t="s">
        <v>341</v>
      </c>
      <c r="B109" s="13" t="s">
        <v>624</v>
      </c>
      <c r="C109" s="13" t="s">
        <v>809</v>
      </c>
      <c r="D109" s="13" t="s">
        <v>810</v>
      </c>
      <c r="E109" s="13" t="s">
        <v>811</v>
      </c>
      <c r="F109" s="13" t="s">
        <v>812</v>
      </c>
      <c r="G109" s="13" t="s">
        <v>813</v>
      </c>
      <c r="H109" s="13" t="s">
        <v>814</v>
      </c>
      <c r="I109" s="13" t="s">
        <v>815</v>
      </c>
      <c r="J109" s="13" t="s">
        <v>804</v>
      </c>
      <c r="K109" s="13" t="s">
        <v>816</v>
      </c>
      <c r="L109" s="13" t="s">
        <v>817</v>
      </c>
      <c r="M109" s="13" t="s">
        <v>786</v>
      </c>
      <c r="N109" s="13" t="s">
        <v>646</v>
      </c>
      <c r="O109" s="13" t="s">
        <v>818</v>
      </c>
      <c r="P109" s="14" t="s">
        <v>819</v>
      </c>
    </row>
    <row r="110" spans="1:16" ht="15.75" thickBot="1">
      <c r="A110" s="15" t="s">
        <v>353</v>
      </c>
      <c r="B110" s="10" t="s">
        <v>624</v>
      </c>
      <c r="C110" s="10" t="s">
        <v>820</v>
      </c>
      <c r="D110" s="10" t="s">
        <v>821</v>
      </c>
      <c r="E110" s="10" t="s">
        <v>815</v>
      </c>
      <c r="F110" s="10" t="s">
        <v>790</v>
      </c>
      <c r="G110" s="10" t="s">
        <v>787</v>
      </c>
      <c r="H110" s="10" t="s">
        <v>789</v>
      </c>
      <c r="I110" s="10" t="s">
        <v>822</v>
      </c>
      <c r="J110" s="10" t="s">
        <v>819</v>
      </c>
      <c r="K110" s="10" t="s">
        <v>823</v>
      </c>
      <c r="L110" s="10" t="s">
        <v>789</v>
      </c>
      <c r="M110" s="10" t="s">
        <v>791</v>
      </c>
      <c r="N110" s="10" t="s">
        <v>803</v>
      </c>
      <c r="O110" s="10" t="s">
        <v>819</v>
      </c>
      <c r="P110" s="11" t="s">
        <v>819</v>
      </c>
    </row>
    <row r="111" spans="1:16" ht="15.75" thickBot="1">
      <c r="A111" s="12" t="s">
        <v>366</v>
      </c>
      <c r="B111" s="13" t="s">
        <v>624</v>
      </c>
      <c r="C111" s="13" t="s">
        <v>824</v>
      </c>
      <c r="D111" s="13" t="s">
        <v>825</v>
      </c>
      <c r="E111" s="13" t="s">
        <v>825</v>
      </c>
      <c r="F111" s="13" t="s">
        <v>826</v>
      </c>
      <c r="G111" s="13" t="s">
        <v>827</v>
      </c>
      <c r="H111" s="13" t="s">
        <v>828</v>
      </c>
      <c r="I111" s="13" t="s">
        <v>829</v>
      </c>
      <c r="J111" s="13" t="s">
        <v>830</v>
      </c>
      <c r="K111" s="13" t="s">
        <v>831</v>
      </c>
      <c r="L111" s="13" t="s">
        <v>832</v>
      </c>
      <c r="M111" s="13" t="s">
        <v>833</v>
      </c>
      <c r="N111" s="13" t="s">
        <v>834</v>
      </c>
      <c r="O111" s="13" t="s">
        <v>833</v>
      </c>
      <c r="P111" s="14" t="s">
        <v>817</v>
      </c>
    </row>
    <row r="112" spans="1:16" ht="15.75" thickBot="1">
      <c r="A112" s="19" t="s">
        <v>379</v>
      </c>
      <c r="B112" s="10" t="s">
        <v>624</v>
      </c>
      <c r="C112" s="10" t="s">
        <v>624</v>
      </c>
      <c r="D112" s="10" t="s">
        <v>624</v>
      </c>
      <c r="E112" s="10" t="s">
        <v>624</v>
      </c>
      <c r="F112" s="10" t="s">
        <v>624</v>
      </c>
      <c r="G112" s="10" t="s">
        <v>624</v>
      </c>
      <c r="H112" s="10" t="s">
        <v>624</v>
      </c>
      <c r="I112" s="10" t="s">
        <v>624</v>
      </c>
      <c r="J112" s="10" t="s">
        <v>624</v>
      </c>
      <c r="K112" s="10" t="s">
        <v>624</v>
      </c>
      <c r="L112" s="10" t="s">
        <v>801</v>
      </c>
      <c r="M112" s="10" t="s">
        <v>815</v>
      </c>
      <c r="N112" s="10" t="s">
        <v>835</v>
      </c>
      <c r="O112" s="10" t="s">
        <v>836</v>
      </c>
      <c r="P112" s="11" t="s">
        <v>779</v>
      </c>
    </row>
    <row r="113" spans="1:16" ht="15.75" thickBot="1">
      <c r="A113" s="12" t="s">
        <v>391</v>
      </c>
      <c r="B113" s="13" t="s">
        <v>624</v>
      </c>
      <c r="C113" s="13" t="s">
        <v>837</v>
      </c>
      <c r="D113" s="13" t="s">
        <v>826</v>
      </c>
      <c r="E113" s="13" t="s">
        <v>838</v>
      </c>
      <c r="F113" s="13" t="s">
        <v>839</v>
      </c>
      <c r="G113" s="13" t="s">
        <v>840</v>
      </c>
      <c r="H113" s="13" t="s">
        <v>840</v>
      </c>
      <c r="I113" s="13" t="s">
        <v>784</v>
      </c>
      <c r="J113" s="13" t="s">
        <v>833</v>
      </c>
      <c r="K113" s="13" t="s">
        <v>814</v>
      </c>
      <c r="L113" s="13" t="s">
        <v>831</v>
      </c>
      <c r="M113" s="13" t="s">
        <v>802</v>
      </c>
      <c r="N113" s="13" t="s">
        <v>820</v>
      </c>
      <c r="O113" s="13" t="s">
        <v>834</v>
      </c>
      <c r="P113" s="14" t="s">
        <v>841</v>
      </c>
    </row>
    <row r="114" spans="1:16" ht="15.75" thickBot="1">
      <c r="A114" s="15" t="s">
        <v>403</v>
      </c>
      <c r="B114" s="10" t="s">
        <v>624</v>
      </c>
      <c r="C114" s="10" t="s">
        <v>842</v>
      </c>
      <c r="D114" s="10" t="s">
        <v>843</v>
      </c>
      <c r="E114" s="10" t="s">
        <v>844</v>
      </c>
      <c r="F114" s="10" t="s">
        <v>845</v>
      </c>
      <c r="G114" s="10" t="s">
        <v>641</v>
      </c>
      <c r="H114" s="10" t="s">
        <v>641</v>
      </c>
      <c r="I114" s="10" t="s">
        <v>846</v>
      </c>
      <c r="J114" s="10" t="s">
        <v>827</v>
      </c>
      <c r="K114" s="10" t="s">
        <v>847</v>
      </c>
      <c r="L114" s="10" t="s">
        <v>827</v>
      </c>
      <c r="M114" s="10" t="s">
        <v>847</v>
      </c>
      <c r="N114" s="10" t="s">
        <v>830</v>
      </c>
      <c r="O114" s="10" t="s">
        <v>831</v>
      </c>
      <c r="P114" s="11" t="s">
        <v>815</v>
      </c>
    </row>
    <row r="115" spans="1:16" ht="15.75" thickBot="1">
      <c r="A115" s="12" t="s">
        <v>416</v>
      </c>
      <c r="B115" s="13" t="s">
        <v>624</v>
      </c>
      <c r="C115" s="13" t="s">
        <v>848</v>
      </c>
      <c r="D115" s="13" t="s">
        <v>824</v>
      </c>
      <c r="E115" s="13" t="s">
        <v>849</v>
      </c>
      <c r="F115" s="13" t="s">
        <v>848</v>
      </c>
      <c r="G115" s="13" t="s">
        <v>840</v>
      </c>
      <c r="H115" s="13" t="s">
        <v>811</v>
      </c>
      <c r="I115" s="13" t="s">
        <v>814</v>
      </c>
      <c r="J115" s="13" t="s">
        <v>788</v>
      </c>
      <c r="K115" s="13" t="s">
        <v>802</v>
      </c>
      <c r="L115" s="13" t="s">
        <v>814</v>
      </c>
      <c r="M115" s="13" t="s">
        <v>815</v>
      </c>
      <c r="N115" s="13" t="s">
        <v>777</v>
      </c>
      <c r="O115" s="13" t="s">
        <v>850</v>
      </c>
      <c r="P115" s="14" t="s">
        <v>819</v>
      </c>
    </row>
    <row r="116" spans="1:16" ht="15.75" thickBot="1">
      <c r="A116" s="19" t="s">
        <v>427</v>
      </c>
      <c r="B116" s="10" t="s">
        <v>624</v>
      </c>
      <c r="C116" s="10" t="s">
        <v>624</v>
      </c>
      <c r="D116" s="10" t="s">
        <v>624</v>
      </c>
      <c r="E116" s="10" t="s">
        <v>624</v>
      </c>
      <c r="F116" s="10" t="s">
        <v>624</v>
      </c>
      <c r="G116" s="10" t="s">
        <v>624</v>
      </c>
      <c r="H116" s="10" t="s">
        <v>624</v>
      </c>
      <c r="I116" s="10" t="s">
        <v>624</v>
      </c>
      <c r="J116" s="10" t="s">
        <v>624</v>
      </c>
      <c r="K116" s="10" t="s">
        <v>624</v>
      </c>
      <c r="L116" s="10" t="s">
        <v>851</v>
      </c>
      <c r="M116" s="10" t="s">
        <v>832</v>
      </c>
      <c r="N116" s="10" t="s">
        <v>829</v>
      </c>
      <c r="O116" s="10" t="s">
        <v>852</v>
      </c>
      <c r="P116" s="11" t="s">
        <v>788</v>
      </c>
    </row>
    <row r="117" spans="1:16" ht="15.75" thickBot="1">
      <c r="A117" s="12" t="s">
        <v>853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4"/>
    </row>
    <row r="118" spans="1:16" ht="15.75" thickBot="1">
      <c r="A118" s="15" t="s">
        <v>297</v>
      </c>
      <c r="B118" s="10" t="s">
        <v>624</v>
      </c>
      <c r="C118" s="10" t="s">
        <v>624</v>
      </c>
      <c r="D118" s="10" t="s">
        <v>624</v>
      </c>
      <c r="E118" s="10" t="s">
        <v>624</v>
      </c>
      <c r="F118" s="10" t="s">
        <v>624</v>
      </c>
      <c r="G118" s="10" t="s">
        <v>624</v>
      </c>
      <c r="H118" s="10" t="s">
        <v>624</v>
      </c>
      <c r="I118" s="10" t="s">
        <v>624</v>
      </c>
      <c r="J118" s="10" t="s">
        <v>624</v>
      </c>
      <c r="K118" s="10" t="s">
        <v>624</v>
      </c>
      <c r="L118" s="10" t="s">
        <v>624</v>
      </c>
      <c r="M118" s="10" t="s">
        <v>624</v>
      </c>
      <c r="N118" s="10" t="s">
        <v>624</v>
      </c>
      <c r="O118" s="10" t="s">
        <v>854</v>
      </c>
      <c r="P118" s="11" t="s">
        <v>855</v>
      </c>
    </row>
    <row r="119" spans="1:16" ht="15.75" thickBot="1">
      <c r="A119" s="12" t="s">
        <v>312</v>
      </c>
      <c r="B119" s="13" t="s">
        <v>624</v>
      </c>
      <c r="C119" s="13" t="s">
        <v>624</v>
      </c>
      <c r="D119" s="13" t="s">
        <v>624</v>
      </c>
      <c r="E119" s="13" t="s">
        <v>624</v>
      </c>
      <c r="F119" s="13" t="s">
        <v>624</v>
      </c>
      <c r="G119" s="13" t="s">
        <v>624</v>
      </c>
      <c r="H119" s="13" t="s">
        <v>624</v>
      </c>
      <c r="I119" s="13" t="s">
        <v>624</v>
      </c>
      <c r="J119" s="13" t="s">
        <v>624</v>
      </c>
      <c r="K119" s="13" t="s">
        <v>624</v>
      </c>
      <c r="L119" s="13" t="s">
        <v>624</v>
      </c>
      <c r="M119" s="13" t="s">
        <v>624</v>
      </c>
      <c r="N119" s="13" t="s">
        <v>624</v>
      </c>
      <c r="O119" s="13" t="s">
        <v>564</v>
      </c>
      <c r="P119" s="14" t="s">
        <v>602</v>
      </c>
    </row>
    <row r="120" spans="1:16" ht="15.75" thickBot="1">
      <c r="A120" s="19" t="s">
        <v>327</v>
      </c>
      <c r="B120" s="10" t="s">
        <v>624</v>
      </c>
      <c r="C120" s="10" t="s">
        <v>594</v>
      </c>
      <c r="D120" s="10" t="s">
        <v>604</v>
      </c>
      <c r="E120" s="10" t="s">
        <v>616</v>
      </c>
      <c r="F120" s="10" t="s">
        <v>794</v>
      </c>
      <c r="G120" s="10" t="s">
        <v>618</v>
      </c>
      <c r="H120" s="10" t="s">
        <v>856</v>
      </c>
      <c r="I120" s="10" t="s">
        <v>607</v>
      </c>
      <c r="J120" s="10" t="s">
        <v>613</v>
      </c>
      <c r="K120" s="10" t="s">
        <v>857</v>
      </c>
      <c r="L120" s="10" t="s">
        <v>858</v>
      </c>
      <c r="M120" s="10" t="s">
        <v>611</v>
      </c>
      <c r="N120" s="10" t="s">
        <v>611</v>
      </c>
      <c r="O120" s="10" t="s">
        <v>611</v>
      </c>
      <c r="P120" s="11" t="s">
        <v>859</v>
      </c>
    </row>
    <row r="121" spans="1:16" ht="15.75" thickBot="1">
      <c r="A121" s="12" t="s">
        <v>341</v>
      </c>
      <c r="B121" s="13" t="s">
        <v>624</v>
      </c>
      <c r="C121" s="13" t="s">
        <v>597</v>
      </c>
      <c r="D121" s="13" t="s">
        <v>569</v>
      </c>
      <c r="E121" s="13" t="s">
        <v>571</v>
      </c>
      <c r="F121" s="13" t="s">
        <v>571</v>
      </c>
      <c r="G121" s="13" t="s">
        <v>597</v>
      </c>
      <c r="H121" s="13" t="s">
        <v>604</v>
      </c>
      <c r="I121" s="13" t="s">
        <v>595</v>
      </c>
      <c r="J121" s="13" t="s">
        <v>567</v>
      </c>
      <c r="K121" s="13" t="s">
        <v>606</v>
      </c>
      <c r="L121" s="13" t="s">
        <v>567</v>
      </c>
      <c r="M121" s="13" t="s">
        <v>565</v>
      </c>
      <c r="N121" s="13" t="s">
        <v>564</v>
      </c>
      <c r="O121" s="13" t="s">
        <v>594</v>
      </c>
      <c r="P121" s="14" t="s">
        <v>616</v>
      </c>
    </row>
    <row r="122" spans="1:16" ht="15.75" thickBot="1">
      <c r="A122" s="15" t="s">
        <v>353</v>
      </c>
      <c r="B122" s="10" t="s">
        <v>624</v>
      </c>
      <c r="C122" s="10" t="s">
        <v>597</v>
      </c>
      <c r="D122" s="10" t="s">
        <v>783</v>
      </c>
      <c r="E122" s="10" t="s">
        <v>860</v>
      </c>
      <c r="F122" s="10" t="s">
        <v>608</v>
      </c>
      <c r="G122" s="10" t="s">
        <v>783</v>
      </c>
      <c r="H122" s="10" t="s">
        <v>857</v>
      </c>
      <c r="I122" s="10" t="s">
        <v>611</v>
      </c>
      <c r="J122" s="10" t="s">
        <v>794</v>
      </c>
      <c r="K122" s="10" t="s">
        <v>605</v>
      </c>
      <c r="L122" s="10" t="s">
        <v>856</v>
      </c>
      <c r="M122" s="10" t="s">
        <v>794</v>
      </c>
      <c r="N122" s="10" t="s">
        <v>860</v>
      </c>
      <c r="O122" s="10" t="s">
        <v>861</v>
      </c>
      <c r="P122" s="11" t="s">
        <v>613</v>
      </c>
    </row>
    <row r="123" spans="1:16" ht="15.75" thickBot="1">
      <c r="A123" s="12" t="s">
        <v>366</v>
      </c>
      <c r="B123" s="13" t="s">
        <v>624</v>
      </c>
      <c r="C123" s="13" t="s">
        <v>570</v>
      </c>
      <c r="D123" s="13" t="s">
        <v>579</v>
      </c>
      <c r="E123" s="13" t="s">
        <v>570</v>
      </c>
      <c r="F123" s="13" t="s">
        <v>589</v>
      </c>
      <c r="G123" s="13" t="s">
        <v>578</v>
      </c>
      <c r="H123" s="13" t="s">
        <v>568</v>
      </c>
      <c r="I123" s="13" t="s">
        <v>594</v>
      </c>
      <c r="J123" s="13" t="s">
        <v>579</v>
      </c>
      <c r="K123" s="13" t="s">
        <v>564</v>
      </c>
      <c r="L123" s="13" t="s">
        <v>566</v>
      </c>
      <c r="M123" s="13" t="s">
        <v>596</v>
      </c>
      <c r="N123" s="13" t="s">
        <v>564</v>
      </c>
      <c r="O123" s="13" t="s">
        <v>606</v>
      </c>
      <c r="P123" s="14" t="s">
        <v>862</v>
      </c>
    </row>
    <row r="124" spans="1:16" ht="15.75" thickBot="1">
      <c r="A124" s="19" t="s">
        <v>379</v>
      </c>
      <c r="B124" s="10" t="s">
        <v>624</v>
      </c>
      <c r="C124" s="10" t="s">
        <v>624</v>
      </c>
      <c r="D124" s="10" t="s">
        <v>624</v>
      </c>
      <c r="E124" s="10" t="s">
        <v>624</v>
      </c>
      <c r="F124" s="10" t="s">
        <v>624</v>
      </c>
      <c r="G124" s="10" t="s">
        <v>624</v>
      </c>
      <c r="H124" s="10" t="s">
        <v>624</v>
      </c>
      <c r="I124" s="10" t="s">
        <v>624</v>
      </c>
      <c r="J124" s="10" t="s">
        <v>624</v>
      </c>
      <c r="K124" s="10" t="s">
        <v>624</v>
      </c>
      <c r="L124" s="10" t="s">
        <v>604</v>
      </c>
      <c r="M124" s="10" t="s">
        <v>602</v>
      </c>
      <c r="N124" s="10" t="s">
        <v>782</v>
      </c>
      <c r="O124" s="10" t="s">
        <v>618</v>
      </c>
      <c r="P124" s="11" t="s">
        <v>618</v>
      </c>
    </row>
    <row r="125" spans="1:16" ht="15.75" thickBot="1">
      <c r="A125" s="12" t="s">
        <v>391</v>
      </c>
      <c r="B125" s="13" t="s">
        <v>624</v>
      </c>
      <c r="C125" s="13" t="s">
        <v>576</v>
      </c>
      <c r="D125" s="13" t="s">
        <v>595</v>
      </c>
      <c r="E125" s="13" t="s">
        <v>578</v>
      </c>
      <c r="F125" s="13" t="s">
        <v>578</v>
      </c>
      <c r="G125" s="13" t="s">
        <v>579</v>
      </c>
      <c r="H125" s="13" t="s">
        <v>573</v>
      </c>
      <c r="I125" s="13" t="s">
        <v>565</v>
      </c>
      <c r="J125" s="13" t="s">
        <v>612</v>
      </c>
      <c r="K125" s="13" t="s">
        <v>568</v>
      </c>
      <c r="L125" s="13" t="s">
        <v>570</v>
      </c>
      <c r="M125" s="13" t="s">
        <v>597</v>
      </c>
      <c r="N125" s="13" t="s">
        <v>612</v>
      </c>
      <c r="O125" s="13" t="s">
        <v>568</v>
      </c>
      <c r="P125" s="14" t="s">
        <v>569</v>
      </c>
    </row>
    <row r="126" spans="1:16" ht="15.75" thickBot="1">
      <c r="A126" s="15" t="s">
        <v>403</v>
      </c>
      <c r="B126" s="10" t="s">
        <v>624</v>
      </c>
      <c r="C126" s="10" t="s">
        <v>863</v>
      </c>
      <c r="D126" s="10" t="s">
        <v>581</v>
      </c>
      <c r="E126" s="10" t="s">
        <v>573</v>
      </c>
      <c r="F126" s="10" t="s">
        <v>588</v>
      </c>
      <c r="G126" s="10" t="s">
        <v>612</v>
      </c>
      <c r="H126" s="10" t="s">
        <v>578</v>
      </c>
      <c r="I126" s="10" t="s">
        <v>569</v>
      </c>
      <c r="J126" s="10" t="s">
        <v>595</v>
      </c>
      <c r="K126" s="10" t="s">
        <v>592</v>
      </c>
      <c r="L126" s="10" t="s">
        <v>573</v>
      </c>
      <c r="M126" s="10" t="s">
        <v>571</v>
      </c>
      <c r="N126" s="10" t="s">
        <v>569</v>
      </c>
      <c r="O126" s="10" t="s">
        <v>568</v>
      </c>
      <c r="P126" s="11" t="s">
        <v>590</v>
      </c>
    </row>
    <row r="127" spans="1:16" ht="15.75" thickBot="1">
      <c r="A127" s="12" t="s">
        <v>416</v>
      </c>
      <c r="B127" s="13" t="s">
        <v>624</v>
      </c>
      <c r="C127" s="13" t="s">
        <v>578</v>
      </c>
      <c r="D127" s="13" t="s">
        <v>589</v>
      </c>
      <c r="E127" s="13" t="s">
        <v>862</v>
      </c>
      <c r="F127" s="13" t="s">
        <v>570</v>
      </c>
      <c r="G127" s="13" t="s">
        <v>592</v>
      </c>
      <c r="H127" s="13" t="s">
        <v>571</v>
      </c>
      <c r="I127" s="13" t="s">
        <v>568</v>
      </c>
      <c r="J127" s="13" t="s">
        <v>565</v>
      </c>
      <c r="K127" s="13" t="s">
        <v>568</v>
      </c>
      <c r="L127" s="13" t="s">
        <v>578</v>
      </c>
      <c r="M127" s="13" t="s">
        <v>570</v>
      </c>
      <c r="N127" s="13" t="s">
        <v>606</v>
      </c>
      <c r="O127" s="13" t="s">
        <v>614</v>
      </c>
      <c r="P127" s="14" t="s">
        <v>864</v>
      </c>
    </row>
    <row r="128" spans="1:16" ht="15.75" thickBot="1">
      <c r="A128" s="19" t="s">
        <v>427</v>
      </c>
      <c r="B128" s="10" t="s">
        <v>624</v>
      </c>
      <c r="C128" s="10" t="s">
        <v>624</v>
      </c>
      <c r="D128" s="10" t="s">
        <v>624</v>
      </c>
      <c r="E128" s="10" t="s">
        <v>624</v>
      </c>
      <c r="F128" s="10" t="s">
        <v>624</v>
      </c>
      <c r="G128" s="10" t="s">
        <v>624</v>
      </c>
      <c r="H128" s="10" t="s">
        <v>624</v>
      </c>
      <c r="I128" s="10" t="s">
        <v>624</v>
      </c>
      <c r="J128" s="10" t="s">
        <v>624</v>
      </c>
      <c r="K128" s="10" t="s">
        <v>624</v>
      </c>
      <c r="L128" s="10" t="s">
        <v>588</v>
      </c>
      <c r="M128" s="10" t="s">
        <v>570</v>
      </c>
      <c r="N128" s="10" t="s">
        <v>567</v>
      </c>
      <c r="O128" s="10" t="s">
        <v>862</v>
      </c>
      <c r="P128" s="11" t="s">
        <v>596</v>
      </c>
    </row>
    <row r="129" spans="1:16" ht="15.75" thickBot="1">
      <c r="A129" s="12" t="s">
        <v>865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4"/>
    </row>
    <row r="130" spans="1:16" ht="15.75" thickBot="1">
      <c r="A130" s="15" t="s">
        <v>297</v>
      </c>
      <c r="B130" s="10" t="s">
        <v>624</v>
      </c>
      <c r="C130" s="10" t="s">
        <v>624</v>
      </c>
      <c r="D130" s="10" t="s">
        <v>624</v>
      </c>
      <c r="E130" s="10" t="s">
        <v>624</v>
      </c>
      <c r="F130" s="10" t="s">
        <v>624</v>
      </c>
      <c r="G130" s="10" t="s">
        <v>624</v>
      </c>
      <c r="H130" s="10" t="s">
        <v>624</v>
      </c>
      <c r="I130" s="10" t="s">
        <v>624</v>
      </c>
      <c r="J130" s="10" t="s">
        <v>624</v>
      </c>
      <c r="K130" s="10" t="s">
        <v>624</v>
      </c>
      <c r="L130" s="10" t="s">
        <v>624</v>
      </c>
      <c r="M130" s="10" t="s">
        <v>624</v>
      </c>
      <c r="N130" s="10" t="s">
        <v>624</v>
      </c>
      <c r="O130" s="10" t="s">
        <v>645</v>
      </c>
      <c r="P130" s="11" t="s">
        <v>798</v>
      </c>
    </row>
    <row r="131" spans="1:16" ht="15.75" thickBot="1">
      <c r="A131" s="12" t="s">
        <v>312</v>
      </c>
      <c r="B131" s="13" t="s">
        <v>624</v>
      </c>
      <c r="C131" s="13" t="s">
        <v>624</v>
      </c>
      <c r="D131" s="13" t="s">
        <v>624</v>
      </c>
      <c r="E131" s="13" t="s">
        <v>624</v>
      </c>
      <c r="F131" s="13" t="s">
        <v>624</v>
      </c>
      <c r="G131" s="13" t="s">
        <v>624</v>
      </c>
      <c r="H131" s="13" t="s">
        <v>624</v>
      </c>
      <c r="I131" s="13" t="s">
        <v>624</v>
      </c>
      <c r="J131" s="13" t="s">
        <v>624</v>
      </c>
      <c r="K131" s="13" t="s">
        <v>624</v>
      </c>
      <c r="L131" s="13" t="s">
        <v>624</v>
      </c>
      <c r="M131" s="13" t="s">
        <v>624</v>
      </c>
      <c r="N131" s="13" t="s">
        <v>624</v>
      </c>
      <c r="O131" s="13" t="s">
        <v>866</v>
      </c>
      <c r="P131" s="14" t="s">
        <v>867</v>
      </c>
    </row>
    <row r="132" spans="1:16" ht="15.75" thickBot="1">
      <c r="A132" s="19" t="s">
        <v>327</v>
      </c>
      <c r="B132" s="10" t="s">
        <v>624</v>
      </c>
      <c r="C132" s="10" t="s">
        <v>789</v>
      </c>
      <c r="D132" s="10" t="s">
        <v>779</v>
      </c>
      <c r="E132" s="10" t="s">
        <v>866</v>
      </c>
      <c r="F132" s="10" t="s">
        <v>868</v>
      </c>
      <c r="G132" s="10" t="s">
        <v>869</v>
      </c>
      <c r="H132" s="10" t="s">
        <v>800</v>
      </c>
      <c r="I132" s="10" t="s">
        <v>800</v>
      </c>
      <c r="J132" s="10" t="s">
        <v>870</v>
      </c>
      <c r="K132" s="10" t="s">
        <v>645</v>
      </c>
      <c r="L132" s="10" t="s">
        <v>871</v>
      </c>
      <c r="M132" s="10" t="s">
        <v>872</v>
      </c>
      <c r="N132" s="10" t="s">
        <v>793</v>
      </c>
      <c r="O132" s="10" t="s">
        <v>872</v>
      </c>
      <c r="P132" s="11" t="s">
        <v>873</v>
      </c>
    </row>
    <row r="133" spans="1:16" ht="15.75" thickBot="1">
      <c r="A133" s="12" t="s">
        <v>341</v>
      </c>
      <c r="B133" s="13" t="s">
        <v>624</v>
      </c>
      <c r="C133" s="13" t="s">
        <v>831</v>
      </c>
      <c r="D133" s="13" t="s">
        <v>775</v>
      </c>
      <c r="E133" s="13" t="s">
        <v>787</v>
      </c>
      <c r="F133" s="13" t="s">
        <v>785</v>
      </c>
      <c r="G133" s="13" t="s">
        <v>786</v>
      </c>
      <c r="H133" s="13" t="s">
        <v>814</v>
      </c>
      <c r="I133" s="13" t="s">
        <v>836</v>
      </c>
      <c r="J133" s="13" t="s">
        <v>800</v>
      </c>
      <c r="K133" s="13" t="s">
        <v>644</v>
      </c>
      <c r="L133" s="13" t="s">
        <v>799</v>
      </c>
      <c r="M133" s="13" t="s">
        <v>874</v>
      </c>
      <c r="N133" s="13" t="s">
        <v>874</v>
      </c>
      <c r="O133" s="13" t="s">
        <v>799</v>
      </c>
      <c r="P133" s="14" t="s">
        <v>875</v>
      </c>
    </row>
    <row r="134" spans="1:16" ht="15.75" thickBot="1">
      <c r="A134" s="15" t="s">
        <v>353</v>
      </c>
      <c r="B134" s="10" t="s">
        <v>624</v>
      </c>
      <c r="C134" s="10" t="s">
        <v>818</v>
      </c>
      <c r="D134" s="10" t="s">
        <v>866</v>
      </c>
      <c r="E134" s="10" t="s">
        <v>876</v>
      </c>
      <c r="F134" s="10" t="s">
        <v>877</v>
      </c>
      <c r="G134" s="10" t="s">
        <v>875</v>
      </c>
      <c r="H134" s="10" t="s">
        <v>874</v>
      </c>
      <c r="I134" s="10" t="s">
        <v>793</v>
      </c>
      <c r="J134" s="10" t="s">
        <v>797</v>
      </c>
      <c r="K134" s="10" t="s">
        <v>877</v>
      </c>
      <c r="L134" s="10" t="s">
        <v>878</v>
      </c>
      <c r="M134" s="10" t="s">
        <v>797</v>
      </c>
      <c r="N134" s="10" t="s">
        <v>879</v>
      </c>
      <c r="O134" s="10" t="s">
        <v>880</v>
      </c>
      <c r="P134" s="11" t="s">
        <v>881</v>
      </c>
    </row>
    <row r="135" spans="1:16" ht="15.75" thickBot="1">
      <c r="A135" s="12" t="s">
        <v>366</v>
      </c>
      <c r="B135" s="13" t="s">
        <v>624</v>
      </c>
      <c r="C135" s="13" t="s">
        <v>851</v>
      </c>
      <c r="D135" s="13" t="s">
        <v>833</v>
      </c>
      <c r="E135" s="13" t="s">
        <v>810</v>
      </c>
      <c r="F135" s="13" t="s">
        <v>834</v>
      </c>
      <c r="G135" s="13" t="s">
        <v>830</v>
      </c>
      <c r="H135" s="13" t="s">
        <v>814</v>
      </c>
      <c r="I135" s="13" t="s">
        <v>818</v>
      </c>
      <c r="J135" s="13" t="s">
        <v>832</v>
      </c>
      <c r="K135" s="13" t="s">
        <v>831</v>
      </c>
      <c r="L135" s="13" t="s">
        <v>834</v>
      </c>
      <c r="M135" s="13" t="s">
        <v>882</v>
      </c>
      <c r="N135" s="13" t="s">
        <v>834</v>
      </c>
      <c r="O135" s="13" t="s">
        <v>787</v>
      </c>
      <c r="P135" s="14" t="s">
        <v>883</v>
      </c>
    </row>
    <row r="136" spans="1:16" ht="15.75" thickBot="1">
      <c r="A136" s="19" t="s">
        <v>379</v>
      </c>
      <c r="B136" s="10" t="s">
        <v>624</v>
      </c>
      <c r="C136" s="10" t="s">
        <v>624</v>
      </c>
      <c r="D136" s="10" t="s">
        <v>624</v>
      </c>
      <c r="E136" s="10" t="s">
        <v>624</v>
      </c>
      <c r="F136" s="10" t="s">
        <v>624</v>
      </c>
      <c r="G136" s="10" t="s">
        <v>624</v>
      </c>
      <c r="H136" s="10" t="s">
        <v>624</v>
      </c>
      <c r="I136" s="10" t="s">
        <v>624</v>
      </c>
      <c r="J136" s="10" t="s">
        <v>624</v>
      </c>
      <c r="K136" s="10" t="s">
        <v>624</v>
      </c>
      <c r="L136" s="10" t="s">
        <v>779</v>
      </c>
      <c r="M136" s="10" t="s">
        <v>823</v>
      </c>
      <c r="N136" s="10" t="s">
        <v>799</v>
      </c>
      <c r="O136" s="10" t="s">
        <v>806</v>
      </c>
      <c r="P136" s="11" t="s">
        <v>884</v>
      </c>
    </row>
    <row r="137" spans="1:16" ht="15.75" thickBot="1">
      <c r="A137" s="12" t="s">
        <v>391</v>
      </c>
      <c r="B137" s="13" t="s">
        <v>624</v>
      </c>
      <c r="C137" s="13" t="s">
        <v>840</v>
      </c>
      <c r="D137" s="13" t="s">
        <v>814</v>
      </c>
      <c r="E137" s="13" t="s">
        <v>834</v>
      </c>
      <c r="F137" s="13" t="s">
        <v>847</v>
      </c>
      <c r="G137" s="13" t="s">
        <v>814</v>
      </c>
      <c r="H137" s="13" t="s">
        <v>817</v>
      </c>
      <c r="I137" s="13" t="s">
        <v>777</v>
      </c>
      <c r="J137" s="13" t="s">
        <v>852</v>
      </c>
      <c r="K137" s="13" t="s">
        <v>852</v>
      </c>
      <c r="L137" s="13" t="s">
        <v>821</v>
      </c>
      <c r="M137" s="13" t="s">
        <v>816</v>
      </c>
      <c r="N137" s="13" t="s">
        <v>786</v>
      </c>
      <c r="O137" s="13" t="s">
        <v>820</v>
      </c>
      <c r="P137" s="14" t="s">
        <v>831</v>
      </c>
    </row>
    <row r="138" spans="1:16" ht="15.75" thickBot="1">
      <c r="A138" s="15" t="s">
        <v>403</v>
      </c>
      <c r="B138" s="10" t="s">
        <v>624</v>
      </c>
      <c r="C138" s="10" t="s">
        <v>828</v>
      </c>
      <c r="D138" s="10" t="s">
        <v>885</v>
      </c>
      <c r="E138" s="10" t="s">
        <v>840</v>
      </c>
      <c r="F138" s="10" t="s">
        <v>641</v>
      </c>
      <c r="G138" s="10" t="s">
        <v>840</v>
      </c>
      <c r="H138" s="10" t="s">
        <v>886</v>
      </c>
      <c r="I138" s="10" t="s">
        <v>882</v>
      </c>
      <c r="J138" s="10" t="s">
        <v>885</v>
      </c>
      <c r="K138" s="10" t="s">
        <v>882</v>
      </c>
      <c r="L138" s="10" t="s">
        <v>882</v>
      </c>
      <c r="M138" s="10" t="s">
        <v>887</v>
      </c>
      <c r="N138" s="10" t="s">
        <v>887</v>
      </c>
      <c r="O138" s="10" t="s">
        <v>787</v>
      </c>
      <c r="P138" s="11" t="s">
        <v>850</v>
      </c>
    </row>
    <row r="139" spans="1:16" ht="15.75" thickBot="1">
      <c r="A139" s="12" t="s">
        <v>416</v>
      </c>
      <c r="B139" s="13" t="s">
        <v>624</v>
      </c>
      <c r="C139" s="13" t="s">
        <v>888</v>
      </c>
      <c r="D139" s="13" t="s">
        <v>773</v>
      </c>
      <c r="E139" s="13" t="s">
        <v>889</v>
      </c>
      <c r="F139" s="13" t="s">
        <v>882</v>
      </c>
      <c r="G139" s="13" t="s">
        <v>841</v>
      </c>
      <c r="H139" s="13" t="s">
        <v>834</v>
      </c>
      <c r="I139" s="13" t="s">
        <v>788</v>
      </c>
      <c r="J139" s="13" t="s">
        <v>890</v>
      </c>
      <c r="K139" s="13" t="s">
        <v>801</v>
      </c>
      <c r="L139" s="13" t="s">
        <v>829</v>
      </c>
      <c r="M139" s="13" t="s">
        <v>832</v>
      </c>
      <c r="N139" s="13" t="s">
        <v>835</v>
      </c>
      <c r="O139" s="13" t="s">
        <v>867</v>
      </c>
      <c r="P139" s="14" t="s">
        <v>877</v>
      </c>
    </row>
    <row r="140" spans="1:16" ht="15.75" thickBot="1">
      <c r="A140" s="19" t="s">
        <v>427</v>
      </c>
      <c r="B140" s="10" t="s">
        <v>624</v>
      </c>
      <c r="C140" s="10" t="s">
        <v>624</v>
      </c>
      <c r="D140" s="10" t="s">
        <v>624</v>
      </c>
      <c r="E140" s="10" t="s">
        <v>624</v>
      </c>
      <c r="F140" s="10" t="s">
        <v>624</v>
      </c>
      <c r="G140" s="10" t="s">
        <v>624</v>
      </c>
      <c r="H140" s="10" t="s">
        <v>624</v>
      </c>
      <c r="I140" s="10" t="s">
        <v>624</v>
      </c>
      <c r="J140" s="10" t="s">
        <v>624</v>
      </c>
      <c r="K140" s="10" t="s">
        <v>624</v>
      </c>
      <c r="L140" s="10" t="s">
        <v>814</v>
      </c>
      <c r="M140" s="10" t="s">
        <v>831</v>
      </c>
      <c r="N140" s="10" t="s">
        <v>817</v>
      </c>
      <c r="O140" s="10" t="s">
        <v>816</v>
      </c>
      <c r="P140" s="11" t="s">
        <v>866</v>
      </c>
    </row>
    <row r="141" spans="1:16" ht="15.75" thickBot="1">
      <c r="A141" s="12" t="s">
        <v>891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4"/>
    </row>
    <row r="142" spans="1:16" ht="15.75" thickBot="1">
      <c r="A142" s="15" t="s">
        <v>297</v>
      </c>
      <c r="B142" s="10" t="s">
        <v>624</v>
      </c>
      <c r="C142" s="10" t="s">
        <v>624</v>
      </c>
      <c r="D142" s="10" t="s">
        <v>624</v>
      </c>
      <c r="E142" s="10" t="s">
        <v>624</v>
      </c>
      <c r="F142" s="10" t="s">
        <v>624</v>
      </c>
      <c r="G142" s="10" t="s">
        <v>624</v>
      </c>
      <c r="H142" s="10" t="s">
        <v>624</v>
      </c>
      <c r="I142" s="10" t="s">
        <v>624</v>
      </c>
      <c r="J142" s="10" t="s">
        <v>624</v>
      </c>
      <c r="K142" s="10" t="s">
        <v>624</v>
      </c>
      <c r="L142" s="10" t="s">
        <v>624</v>
      </c>
      <c r="M142" s="10" t="s">
        <v>624</v>
      </c>
      <c r="N142" s="10" t="s">
        <v>624</v>
      </c>
      <c r="O142" s="10" t="s">
        <v>892</v>
      </c>
      <c r="P142" s="11" t="s">
        <v>893</v>
      </c>
    </row>
    <row r="143" spans="1:16" ht="15.75" thickBot="1">
      <c r="A143" s="12" t="s">
        <v>312</v>
      </c>
      <c r="B143" s="13" t="s">
        <v>624</v>
      </c>
      <c r="C143" s="13" t="s">
        <v>624</v>
      </c>
      <c r="D143" s="13" t="s">
        <v>624</v>
      </c>
      <c r="E143" s="13" t="s">
        <v>624</v>
      </c>
      <c r="F143" s="13" t="s">
        <v>624</v>
      </c>
      <c r="G143" s="13" t="s">
        <v>624</v>
      </c>
      <c r="H143" s="13" t="s">
        <v>624</v>
      </c>
      <c r="I143" s="13" t="s">
        <v>624</v>
      </c>
      <c r="J143" s="13" t="s">
        <v>624</v>
      </c>
      <c r="K143" s="13" t="s">
        <v>624</v>
      </c>
      <c r="L143" s="13" t="s">
        <v>624</v>
      </c>
      <c r="M143" s="13" t="s">
        <v>624</v>
      </c>
      <c r="N143" s="13" t="s">
        <v>624</v>
      </c>
      <c r="O143" s="13" t="s">
        <v>567</v>
      </c>
      <c r="P143" s="14" t="s">
        <v>783</v>
      </c>
    </row>
    <row r="144" spans="1:16" ht="15.75" thickBot="1">
      <c r="A144" s="19" t="s">
        <v>327</v>
      </c>
      <c r="B144" s="10" t="s">
        <v>624</v>
      </c>
      <c r="C144" s="10" t="s">
        <v>782</v>
      </c>
      <c r="D144" s="10" t="s">
        <v>605</v>
      </c>
      <c r="E144" s="10" t="s">
        <v>607</v>
      </c>
      <c r="F144" s="10" t="s">
        <v>611</v>
      </c>
      <c r="G144" s="10" t="s">
        <v>614</v>
      </c>
      <c r="H144" s="10" t="s">
        <v>864</v>
      </c>
      <c r="I144" s="10" t="s">
        <v>614</v>
      </c>
      <c r="J144" s="10" t="s">
        <v>856</v>
      </c>
      <c r="K144" s="10" t="s">
        <v>857</v>
      </c>
      <c r="L144" s="10" t="s">
        <v>856</v>
      </c>
      <c r="M144" s="10" t="s">
        <v>860</v>
      </c>
      <c r="N144" s="10" t="s">
        <v>860</v>
      </c>
      <c r="O144" s="10" t="s">
        <v>611</v>
      </c>
      <c r="P144" s="11" t="s">
        <v>608</v>
      </c>
    </row>
    <row r="145" spans="1:16" ht="15.75" thickBot="1">
      <c r="A145" s="12" t="s">
        <v>341</v>
      </c>
      <c r="B145" s="13" t="s">
        <v>624</v>
      </c>
      <c r="C145" s="13" t="s">
        <v>862</v>
      </c>
      <c r="D145" s="13" t="s">
        <v>569</v>
      </c>
      <c r="E145" s="13" t="s">
        <v>606</v>
      </c>
      <c r="F145" s="13" t="s">
        <v>590</v>
      </c>
      <c r="G145" s="13" t="s">
        <v>596</v>
      </c>
      <c r="H145" s="13" t="s">
        <v>570</v>
      </c>
      <c r="I145" s="13" t="s">
        <v>567</v>
      </c>
      <c r="J145" s="13" t="s">
        <v>862</v>
      </c>
      <c r="K145" s="13" t="s">
        <v>564</v>
      </c>
      <c r="L145" s="13" t="s">
        <v>596</v>
      </c>
      <c r="M145" s="13" t="s">
        <v>616</v>
      </c>
      <c r="N145" s="13" t="s">
        <v>864</v>
      </c>
      <c r="O145" s="13" t="s">
        <v>616</v>
      </c>
      <c r="P145" s="14" t="s">
        <v>864</v>
      </c>
    </row>
    <row r="146" spans="1:16" ht="15.75" thickBot="1">
      <c r="A146" s="15" t="s">
        <v>353</v>
      </c>
      <c r="B146" s="10" t="s">
        <v>624</v>
      </c>
      <c r="C146" s="10" t="s">
        <v>783</v>
      </c>
      <c r="D146" s="10" t="s">
        <v>864</v>
      </c>
      <c r="E146" s="10" t="s">
        <v>860</v>
      </c>
      <c r="F146" s="10" t="s">
        <v>614</v>
      </c>
      <c r="G146" s="10" t="s">
        <v>616</v>
      </c>
      <c r="H146" s="10" t="s">
        <v>782</v>
      </c>
      <c r="I146" s="10" t="s">
        <v>613</v>
      </c>
      <c r="J146" s="10" t="s">
        <v>613</v>
      </c>
      <c r="K146" s="10" t="s">
        <v>861</v>
      </c>
      <c r="L146" s="10" t="s">
        <v>861</v>
      </c>
      <c r="M146" s="10" t="s">
        <v>894</v>
      </c>
      <c r="N146" s="10" t="s">
        <v>855</v>
      </c>
      <c r="O146" s="10" t="s">
        <v>895</v>
      </c>
      <c r="P146" s="11" t="s">
        <v>896</v>
      </c>
    </row>
    <row r="147" spans="1:16" ht="15.75" thickBot="1">
      <c r="A147" s="12" t="s">
        <v>366</v>
      </c>
      <c r="B147" s="13" t="s">
        <v>624</v>
      </c>
      <c r="C147" s="13" t="s">
        <v>567</v>
      </c>
      <c r="D147" s="13" t="s">
        <v>612</v>
      </c>
      <c r="E147" s="13" t="s">
        <v>602</v>
      </c>
      <c r="F147" s="13" t="s">
        <v>612</v>
      </c>
      <c r="G147" s="13" t="s">
        <v>564</v>
      </c>
      <c r="H147" s="13" t="s">
        <v>616</v>
      </c>
      <c r="I147" s="13" t="s">
        <v>605</v>
      </c>
      <c r="J147" s="13" t="s">
        <v>612</v>
      </c>
      <c r="K147" s="13" t="s">
        <v>604</v>
      </c>
      <c r="L147" s="13" t="s">
        <v>565</v>
      </c>
      <c r="M147" s="13" t="s">
        <v>589</v>
      </c>
      <c r="N147" s="13" t="s">
        <v>579</v>
      </c>
      <c r="O147" s="13" t="s">
        <v>565</v>
      </c>
      <c r="P147" s="14" t="s">
        <v>783</v>
      </c>
    </row>
    <row r="148" spans="1:16" ht="15.75" thickBot="1">
      <c r="A148" s="19" t="s">
        <v>379</v>
      </c>
      <c r="B148" s="10" t="s">
        <v>624</v>
      </c>
      <c r="C148" s="10" t="s">
        <v>624</v>
      </c>
      <c r="D148" s="10" t="s">
        <v>624</v>
      </c>
      <c r="E148" s="10" t="s">
        <v>624</v>
      </c>
      <c r="F148" s="10" t="s">
        <v>624</v>
      </c>
      <c r="G148" s="10" t="s">
        <v>624</v>
      </c>
      <c r="H148" s="10" t="s">
        <v>624</v>
      </c>
      <c r="I148" s="10" t="s">
        <v>624</v>
      </c>
      <c r="J148" s="10" t="s">
        <v>624</v>
      </c>
      <c r="K148" s="10" t="s">
        <v>624</v>
      </c>
      <c r="L148" s="10" t="s">
        <v>602</v>
      </c>
      <c r="M148" s="10" t="s">
        <v>616</v>
      </c>
      <c r="N148" s="10" t="s">
        <v>864</v>
      </c>
      <c r="O148" s="10" t="s">
        <v>607</v>
      </c>
      <c r="P148" s="11" t="s">
        <v>613</v>
      </c>
    </row>
    <row r="149" spans="1:16" ht="15.75" thickBot="1">
      <c r="A149" s="12" t="s">
        <v>391</v>
      </c>
      <c r="B149" s="13" t="s">
        <v>624</v>
      </c>
      <c r="C149" s="13" t="s">
        <v>601</v>
      </c>
      <c r="D149" s="13" t="s">
        <v>568</v>
      </c>
      <c r="E149" s="13" t="s">
        <v>612</v>
      </c>
      <c r="F149" s="13" t="s">
        <v>863</v>
      </c>
      <c r="G149" s="13" t="s">
        <v>589</v>
      </c>
      <c r="H149" s="13" t="s">
        <v>590</v>
      </c>
      <c r="I149" s="13" t="s">
        <v>566</v>
      </c>
      <c r="J149" s="13" t="s">
        <v>565</v>
      </c>
      <c r="K149" s="13" t="s">
        <v>592</v>
      </c>
      <c r="L149" s="13" t="s">
        <v>571</v>
      </c>
      <c r="M149" s="13" t="s">
        <v>568</v>
      </c>
      <c r="N149" s="13" t="s">
        <v>597</v>
      </c>
      <c r="O149" s="13" t="s">
        <v>568</v>
      </c>
      <c r="P149" s="14" t="s">
        <v>569</v>
      </c>
    </row>
    <row r="150" spans="1:16" ht="15.75" thickBot="1">
      <c r="A150" s="15" t="s">
        <v>403</v>
      </c>
      <c r="B150" s="10" t="s">
        <v>624</v>
      </c>
      <c r="C150" s="10" t="s">
        <v>592</v>
      </c>
      <c r="D150" s="10" t="s">
        <v>588</v>
      </c>
      <c r="E150" s="10" t="s">
        <v>568</v>
      </c>
      <c r="F150" s="10" t="s">
        <v>601</v>
      </c>
      <c r="G150" s="10" t="s">
        <v>597</v>
      </c>
      <c r="H150" s="10" t="s">
        <v>576</v>
      </c>
      <c r="I150" s="10" t="s">
        <v>578</v>
      </c>
      <c r="J150" s="10" t="s">
        <v>572</v>
      </c>
      <c r="K150" s="10" t="s">
        <v>572</v>
      </c>
      <c r="L150" s="10" t="s">
        <v>588</v>
      </c>
      <c r="M150" s="10" t="s">
        <v>571</v>
      </c>
      <c r="N150" s="10" t="s">
        <v>589</v>
      </c>
      <c r="O150" s="10" t="s">
        <v>567</v>
      </c>
      <c r="P150" s="11" t="s">
        <v>862</v>
      </c>
    </row>
    <row r="151" spans="1:16" ht="15.75" thickBot="1">
      <c r="A151" s="12" t="s">
        <v>416</v>
      </c>
      <c r="B151" s="13" t="s">
        <v>624</v>
      </c>
      <c r="C151" s="13" t="s">
        <v>567</v>
      </c>
      <c r="D151" s="13" t="s">
        <v>590</v>
      </c>
      <c r="E151" s="13" t="s">
        <v>566</v>
      </c>
      <c r="F151" s="13" t="s">
        <v>862</v>
      </c>
      <c r="G151" s="13" t="s">
        <v>588</v>
      </c>
      <c r="H151" s="13" t="s">
        <v>595</v>
      </c>
      <c r="I151" s="13" t="s">
        <v>590</v>
      </c>
      <c r="J151" s="13" t="s">
        <v>589</v>
      </c>
      <c r="K151" s="13" t="s">
        <v>592</v>
      </c>
      <c r="L151" s="13" t="s">
        <v>601</v>
      </c>
      <c r="M151" s="13" t="s">
        <v>579</v>
      </c>
      <c r="N151" s="13" t="s">
        <v>606</v>
      </c>
      <c r="O151" s="13" t="s">
        <v>783</v>
      </c>
      <c r="P151" s="14" t="s">
        <v>794</v>
      </c>
    </row>
    <row r="152" spans="1:16" ht="15.75" thickBot="1">
      <c r="A152" s="19" t="s">
        <v>427</v>
      </c>
      <c r="B152" s="10" t="s">
        <v>624</v>
      </c>
      <c r="C152" s="10" t="s">
        <v>624</v>
      </c>
      <c r="D152" s="10" t="s">
        <v>624</v>
      </c>
      <c r="E152" s="10" t="s">
        <v>624</v>
      </c>
      <c r="F152" s="10" t="s">
        <v>624</v>
      </c>
      <c r="G152" s="10" t="s">
        <v>624</v>
      </c>
      <c r="H152" s="10" t="s">
        <v>624</v>
      </c>
      <c r="I152" s="10" t="s">
        <v>624</v>
      </c>
      <c r="J152" s="10" t="s">
        <v>624</v>
      </c>
      <c r="K152" s="10" t="s">
        <v>624</v>
      </c>
      <c r="L152" s="10" t="s">
        <v>588</v>
      </c>
      <c r="M152" s="10" t="s">
        <v>595</v>
      </c>
      <c r="N152" s="10" t="s">
        <v>612</v>
      </c>
      <c r="O152" s="10" t="s">
        <v>606</v>
      </c>
      <c r="P152" s="11" t="s">
        <v>564</v>
      </c>
    </row>
    <row r="153" spans="1:16" ht="29.25" thickBot="1">
      <c r="A153" s="17" t="s">
        <v>897</v>
      </c>
      <c r="B153" s="13" t="s">
        <v>898</v>
      </c>
      <c r="C153" s="13" t="s">
        <v>899</v>
      </c>
      <c r="D153" s="13" t="s">
        <v>900</v>
      </c>
      <c r="E153" s="13" t="s">
        <v>901</v>
      </c>
      <c r="F153" s="13" t="s">
        <v>902</v>
      </c>
      <c r="G153" s="13" t="s">
        <v>903</v>
      </c>
      <c r="H153" s="13" t="s">
        <v>904</v>
      </c>
      <c r="I153" s="13" t="s">
        <v>905</v>
      </c>
      <c r="J153" s="13" t="s">
        <v>906</v>
      </c>
      <c r="K153" s="13" t="s">
        <v>907</v>
      </c>
      <c r="L153" s="13" t="s">
        <v>908</v>
      </c>
      <c r="M153" s="13" t="s">
        <v>909</v>
      </c>
      <c r="N153" s="13" t="s">
        <v>910</v>
      </c>
      <c r="O153" s="13" t="s">
        <v>911</v>
      </c>
      <c r="P153" s="14" t="s">
        <v>912</v>
      </c>
    </row>
    <row r="154" spans="1:16" ht="15.75" thickBot="1">
      <c r="A154" s="9" t="s">
        <v>913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"/>
    </row>
    <row r="155" spans="1:16" ht="15.75" thickBot="1">
      <c r="A155" s="12" t="s">
        <v>914</v>
      </c>
      <c r="B155" s="13" t="s">
        <v>915</v>
      </c>
      <c r="C155" s="13" t="s">
        <v>916</v>
      </c>
      <c r="D155" s="13" t="s">
        <v>917</v>
      </c>
      <c r="E155" s="13" t="s">
        <v>918</v>
      </c>
      <c r="F155" s="13" t="s">
        <v>919</v>
      </c>
      <c r="G155" s="13" t="s">
        <v>920</v>
      </c>
      <c r="H155" s="13" t="s">
        <v>921</v>
      </c>
      <c r="I155" s="13" t="s">
        <v>922</v>
      </c>
      <c r="J155" s="13" t="s">
        <v>923</v>
      </c>
      <c r="K155" s="13" t="s">
        <v>924</v>
      </c>
      <c r="L155" s="13" t="s">
        <v>925</v>
      </c>
      <c r="M155" s="13" t="s">
        <v>926</v>
      </c>
      <c r="N155" s="13" t="s">
        <v>927</v>
      </c>
      <c r="O155" s="13" t="s">
        <v>928</v>
      </c>
      <c r="P155" s="14" t="s">
        <v>929</v>
      </c>
    </row>
    <row r="156" spans="1:16" ht="29.25" thickBot="1">
      <c r="A156" s="15" t="s">
        <v>930</v>
      </c>
      <c r="B156" s="10" t="s">
        <v>931</v>
      </c>
      <c r="C156" s="10" t="s">
        <v>932</v>
      </c>
      <c r="D156" s="10" t="s">
        <v>933</v>
      </c>
      <c r="E156" s="10" t="s">
        <v>934</v>
      </c>
      <c r="F156" s="10" t="s">
        <v>935</v>
      </c>
      <c r="G156" s="10" t="s">
        <v>936</v>
      </c>
      <c r="H156" s="10" t="s">
        <v>937</v>
      </c>
      <c r="I156" s="10" t="s">
        <v>938</v>
      </c>
      <c r="J156" s="10" t="s">
        <v>939</v>
      </c>
      <c r="K156" s="10" t="s">
        <v>940</v>
      </c>
      <c r="L156" s="10" t="s">
        <v>941</v>
      </c>
      <c r="M156" s="10" t="s">
        <v>942</v>
      </c>
      <c r="N156" s="10" t="s">
        <v>943</v>
      </c>
      <c r="O156" s="10" t="s">
        <v>944</v>
      </c>
      <c r="P156" s="11" t="s">
        <v>945</v>
      </c>
    </row>
    <row r="157" spans="1:16" ht="15.75" thickBot="1">
      <c r="A157" s="12" t="s">
        <v>946</v>
      </c>
      <c r="B157" s="13" t="s">
        <v>947</v>
      </c>
      <c r="C157" s="13" t="s">
        <v>948</v>
      </c>
      <c r="D157" s="13" t="s">
        <v>949</v>
      </c>
      <c r="E157" s="13" t="s">
        <v>950</v>
      </c>
      <c r="F157" s="13" t="s">
        <v>951</v>
      </c>
      <c r="G157" s="13" t="s">
        <v>952</v>
      </c>
      <c r="H157" s="13" t="s">
        <v>953</v>
      </c>
      <c r="I157" s="13" t="s">
        <v>954</v>
      </c>
      <c r="J157" s="13" t="s">
        <v>955</v>
      </c>
      <c r="K157" s="13" t="s">
        <v>956</v>
      </c>
      <c r="L157" s="13" t="s">
        <v>957</v>
      </c>
      <c r="M157" s="13" t="s">
        <v>958</v>
      </c>
      <c r="N157" s="13" t="s">
        <v>959</v>
      </c>
      <c r="O157" s="13" t="s">
        <v>960</v>
      </c>
      <c r="P157" s="14" t="s">
        <v>961</v>
      </c>
    </row>
    <row r="158" spans="1:16" ht="29.25" thickBot="1">
      <c r="A158" s="15" t="s">
        <v>962</v>
      </c>
      <c r="B158" s="10" t="s">
        <v>963</v>
      </c>
      <c r="C158" s="10" t="s">
        <v>964</v>
      </c>
      <c r="D158" s="10" t="s">
        <v>965</v>
      </c>
      <c r="E158" s="10" t="s">
        <v>966</v>
      </c>
      <c r="F158" s="10" t="s">
        <v>967</v>
      </c>
      <c r="G158" s="10" t="s">
        <v>968</v>
      </c>
      <c r="H158" s="10" t="s">
        <v>969</v>
      </c>
      <c r="I158" s="10" t="s">
        <v>970</v>
      </c>
      <c r="J158" s="10" t="s">
        <v>971</v>
      </c>
      <c r="K158" s="10" t="s">
        <v>972</v>
      </c>
      <c r="L158" s="10" t="s">
        <v>973</v>
      </c>
      <c r="M158" s="10" t="s">
        <v>974</v>
      </c>
      <c r="N158" s="10" t="s">
        <v>975</v>
      </c>
      <c r="O158" s="10" t="s">
        <v>976</v>
      </c>
      <c r="P158" s="11" t="s">
        <v>977</v>
      </c>
    </row>
    <row r="159" spans="1:16" ht="29.25" thickBot="1">
      <c r="A159" s="12" t="s">
        <v>978</v>
      </c>
      <c r="B159" s="13" t="s">
        <v>979</v>
      </c>
      <c r="C159" s="13" t="s">
        <v>980</v>
      </c>
      <c r="D159" s="13" t="s">
        <v>981</v>
      </c>
      <c r="E159" s="13" t="s">
        <v>982</v>
      </c>
      <c r="F159" s="13" t="s">
        <v>983</v>
      </c>
      <c r="G159" s="13" t="s">
        <v>730</v>
      </c>
      <c r="H159" s="13" t="s">
        <v>984</v>
      </c>
      <c r="I159" s="13" t="s">
        <v>985</v>
      </c>
      <c r="J159" s="13" t="s">
        <v>986</v>
      </c>
      <c r="K159" s="13" t="s">
        <v>987</v>
      </c>
      <c r="L159" s="13" t="s">
        <v>988</v>
      </c>
      <c r="M159" s="13" t="s">
        <v>989</v>
      </c>
      <c r="N159" s="13" t="s">
        <v>990</v>
      </c>
      <c r="O159" s="13" t="s">
        <v>991</v>
      </c>
      <c r="P159" s="14" t="s">
        <v>992</v>
      </c>
    </row>
    <row r="160" spans="1:16" ht="29.25" thickBot="1">
      <c r="A160" s="15" t="s">
        <v>993</v>
      </c>
      <c r="B160" s="10" t="s">
        <v>994</v>
      </c>
      <c r="C160" s="10" t="s">
        <v>995</v>
      </c>
      <c r="D160" s="10" t="s">
        <v>996</v>
      </c>
      <c r="E160" s="10" t="s">
        <v>997</v>
      </c>
      <c r="F160" s="10" t="s">
        <v>998</v>
      </c>
      <c r="G160" s="10" t="s">
        <v>999</v>
      </c>
      <c r="H160" s="10" t="s">
        <v>1000</v>
      </c>
      <c r="I160" s="10" t="s">
        <v>1001</v>
      </c>
      <c r="J160" s="10" t="s">
        <v>1002</v>
      </c>
      <c r="K160" s="10" t="s">
        <v>1003</v>
      </c>
      <c r="L160" s="10" t="s">
        <v>880</v>
      </c>
      <c r="M160" s="10" t="s">
        <v>1004</v>
      </c>
      <c r="N160" s="10" t="s">
        <v>798</v>
      </c>
      <c r="O160" s="10" t="s">
        <v>1005</v>
      </c>
      <c r="P160" s="11" t="s">
        <v>798</v>
      </c>
    </row>
    <row r="161" spans="1:16" ht="29.25" thickBot="1">
      <c r="A161" s="12" t="s">
        <v>1006</v>
      </c>
      <c r="B161" s="13" t="s">
        <v>829</v>
      </c>
      <c r="C161" s="13" t="s">
        <v>833</v>
      </c>
      <c r="D161" s="13" t="s">
        <v>778</v>
      </c>
      <c r="E161" s="13" t="s">
        <v>846</v>
      </c>
      <c r="F161" s="13" t="s">
        <v>1007</v>
      </c>
      <c r="G161" s="13" t="s">
        <v>1008</v>
      </c>
      <c r="H161" s="13" t="s">
        <v>1009</v>
      </c>
      <c r="I161" s="13" t="s">
        <v>1010</v>
      </c>
      <c r="J161" s="13" t="s">
        <v>1011</v>
      </c>
      <c r="K161" s="13" t="s">
        <v>1012</v>
      </c>
      <c r="L161" s="13" t="s">
        <v>1013</v>
      </c>
      <c r="M161" s="13" t="s">
        <v>1014</v>
      </c>
      <c r="N161" s="13" t="s">
        <v>1015</v>
      </c>
      <c r="O161" s="13" t="s">
        <v>1013</v>
      </c>
      <c r="P161" s="14" t="s">
        <v>1016</v>
      </c>
    </row>
    <row r="162" spans="1:16" ht="15.75" thickBot="1">
      <c r="A162" s="15" t="s">
        <v>1017</v>
      </c>
      <c r="B162" s="10" t="s">
        <v>1018</v>
      </c>
      <c r="C162" s="10" t="s">
        <v>1019</v>
      </c>
      <c r="D162" s="10" t="s">
        <v>1020</v>
      </c>
      <c r="E162" s="10" t="s">
        <v>1021</v>
      </c>
      <c r="F162" s="10" t="s">
        <v>1022</v>
      </c>
      <c r="G162" s="10" t="s">
        <v>1023</v>
      </c>
      <c r="H162" s="10" t="s">
        <v>1024</v>
      </c>
      <c r="I162" s="10" t="s">
        <v>1025</v>
      </c>
      <c r="J162" s="10" t="s">
        <v>1026</v>
      </c>
      <c r="K162" s="10" t="s">
        <v>793</v>
      </c>
      <c r="L162" s="10" t="s">
        <v>1027</v>
      </c>
      <c r="M162" s="10" t="s">
        <v>790</v>
      </c>
      <c r="N162" s="10" t="s">
        <v>866</v>
      </c>
      <c r="O162" s="10" t="s">
        <v>776</v>
      </c>
      <c r="P162" s="11" t="s">
        <v>851</v>
      </c>
    </row>
    <row r="163" spans="1:16" ht="29.25" thickBot="1">
      <c r="A163" s="12" t="s">
        <v>1028</v>
      </c>
      <c r="B163" s="13" t="s">
        <v>1029</v>
      </c>
      <c r="C163" s="13" t="s">
        <v>637</v>
      </c>
      <c r="D163" s="13" t="s">
        <v>1030</v>
      </c>
      <c r="E163" s="13" t="s">
        <v>1031</v>
      </c>
      <c r="F163" s="13" t="s">
        <v>1032</v>
      </c>
      <c r="G163" s="13" t="s">
        <v>1030</v>
      </c>
      <c r="H163" s="13" t="s">
        <v>1033</v>
      </c>
      <c r="I163" s="13" t="s">
        <v>1034</v>
      </c>
      <c r="J163" s="13" t="s">
        <v>1035</v>
      </c>
      <c r="K163" s="13" t="s">
        <v>1036</v>
      </c>
      <c r="L163" s="13" t="s">
        <v>1037</v>
      </c>
      <c r="M163" s="13" t="s">
        <v>1038</v>
      </c>
      <c r="N163" s="13" t="s">
        <v>1039</v>
      </c>
      <c r="O163" s="13" t="s">
        <v>1040</v>
      </c>
      <c r="P163" s="14" t="s">
        <v>1041</v>
      </c>
    </row>
    <row r="164" spans="1:16" ht="42.75" thickBot="1">
      <c r="A164" s="24" t="s">
        <v>1042</v>
      </c>
    </row>
    <row r="165" spans="1:16" ht="32.25" thickBot="1">
      <c r="A165" s="24" t="s">
        <v>1043</v>
      </c>
    </row>
    <row r="166" spans="1:16" ht="42.75" thickBot="1">
      <c r="A166" s="24" t="s">
        <v>1044</v>
      </c>
    </row>
    <row r="167" spans="1:16" ht="21.75" thickBot="1">
      <c r="A167" s="24" t="s">
        <v>1045</v>
      </c>
    </row>
    <row r="168" spans="1:16" ht="32.25" thickBot="1">
      <c r="A168" s="24" t="s">
        <v>1046</v>
      </c>
    </row>
    <row r="169" spans="1:16" ht="53.25" thickBot="1">
      <c r="A169" s="24" t="s">
        <v>1047</v>
      </c>
    </row>
    <row r="170" spans="1:16" ht="32.25" thickBot="1">
      <c r="A170" s="24" t="s">
        <v>1048</v>
      </c>
    </row>
    <row r="171" spans="1:16">
      <c r="A171" s="25" t="s">
        <v>1049</v>
      </c>
    </row>
  </sheetData>
  <hyperlinks>
    <hyperlink ref="A171" r:id="rId1" display="https://www.ksh.hu/thm/tablak.html"/>
    <hyperlink ref="A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topLeftCell="A106" workbookViewId="0">
      <selection activeCell="A109" sqref="A109"/>
    </sheetView>
  </sheetViews>
  <sheetFormatPr defaultRowHeight="15"/>
  <cols>
    <col min="1" max="1" width="36.7109375" bestFit="1" customWidth="1"/>
    <col min="2" max="2" width="12" bestFit="1" customWidth="1"/>
    <col min="3" max="3" width="9.7109375" bestFit="1" customWidth="1"/>
    <col min="4" max="4" width="29.5703125" bestFit="1" customWidth="1"/>
    <col min="5" max="14" width="9.7109375" bestFit="1" customWidth="1"/>
    <col min="15" max="16" width="14.5703125" bestFit="1" customWidth="1"/>
    <col min="17" max="17" width="57.42578125" bestFit="1" customWidth="1"/>
  </cols>
  <sheetData>
    <row r="1" spans="1:17">
      <c r="A1" s="26" t="s">
        <v>0</v>
      </c>
      <c r="B1" t="s">
        <v>1050</v>
      </c>
      <c r="D1" s="31" t="s">
        <v>1083</v>
      </c>
    </row>
    <row r="2" spans="1:17" ht="30">
      <c r="A2" s="1" t="s">
        <v>1</v>
      </c>
      <c r="D2" s="41" t="s">
        <v>1087</v>
      </c>
    </row>
    <row r="3" spans="1:17">
      <c r="A3" s="2" t="s">
        <v>2</v>
      </c>
      <c r="D3" s="42" t="s">
        <v>1087</v>
      </c>
    </row>
    <row r="4" spans="1:17" ht="105">
      <c r="A4" s="3" t="s">
        <v>1054</v>
      </c>
      <c r="D4" s="43" t="s">
        <v>1088</v>
      </c>
    </row>
    <row r="5" spans="1:17" ht="94.5">
      <c r="A5" s="3" t="s">
        <v>1055</v>
      </c>
      <c r="D5" t="s">
        <v>1089</v>
      </c>
      <c r="E5" t="s">
        <v>1092</v>
      </c>
    </row>
    <row r="6" spans="1:17" ht="136.5">
      <c r="A6" s="4" t="s">
        <v>1056</v>
      </c>
      <c r="D6" t="s">
        <v>1090</v>
      </c>
    </row>
    <row r="7" spans="1:17" ht="42">
      <c r="A7" s="3" t="s">
        <v>1057</v>
      </c>
      <c r="D7" t="s">
        <v>1091</v>
      </c>
    </row>
    <row r="8" spans="1:17" ht="52.5">
      <c r="A8" s="3" t="s">
        <v>1058</v>
      </c>
      <c r="C8" t="s">
        <v>1094</v>
      </c>
      <c r="D8">
        <f>9*11*15</f>
        <v>1485</v>
      </c>
      <c r="E8" t="s">
        <v>1093</v>
      </c>
    </row>
    <row r="9" spans="1:17" ht="21">
      <c r="A9" s="3" t="s">
        <v>1059</v>
      </c>
    </row>
    <row r="10" spans="1:17" ht="84">
      <c r="A10" s="3" t="s">
        <v>1060</v>
      </c>
      <c r="D10" t="s">
        <v>1095</v>
      </c>
    </row>
    <row r="11" spans="1:17" ht="31.5">
      <c r="A11" s="3" t="s">
        <v>1061</v>
      </c>
      <c r="D11" t="s">
        <v>1096</v>
      </c>
    </row>
    <row r="12" spans="1:17" ht="42">
      <c r="A12" s="3" t="s">
        <v>1062</v>
      </c>
    </row>
    <row r="13" spans="1:17" ht="84.75" thickBot="1">
      <c r="A13" s="3" t="s">
        <v>1063</v>
      </c>
    </row>
    <row r="14" spans="1:17" ht="15.75" thickBot="1">
      <c r="A14" s="5" t="s">
        <v>13</v>
      </c>
      <c r="B14" s="5">
        <v>2005</v>
      </c>
      <c r="C14" s="5">
        <v>2006</v>
      </c>
      <c r="D14" s="5">
        <v>2007</v>
      </c>
      <c r="E14" s="5">
        <v>2008</v>
      </c>
      <c r="F14" s="5">
        <v>2009</v>
      </c>
      <c r="G14" s="5">
        <v>2010</v>
      </c>
      <c r="H14" s="5">
        <v>2011</v>
      </c>
      <c r="I14" s="5">
        <v>2012</v>
      </c>
      <c r="J14" s="5">
        <v>2013</v>
      </c>
      <c r="K14" s="5">
        <v>2014</v>
      </c>
      <c r="L14" s="5">
        <v>2015</v>
      </c>
      <c r="M14" s="5">
        <v>2016</v>
      </c>
      <c r="N14" s="5">
        <v>2017</v>
      </c>
      <c r="O14" s="5">
        <v>2018</v>
      </c>
      <c r="P14" s="5">
        <v>2019</v>
      </c>
    </row>
    <row r="15" spans="1:17" ht="29.25" thickBot="1">
      <c r="A15" s="44" t="s">
        <v>1064</v>
      </c>
      <c r="B15" s="7">
        <v>72.760000000000005</v>
      </c>
      <c r="C15" s="7">
        <v>73.209999999999994</v>
      </c>
      <c r="D15" s="7">
        <v>73.3</v>
      </c>
      <c r="E15" s="7">
        <v>73.83</v>
      </c>
      <c r="F15" s="7">
        <v>74.03</v>
      </c>
      <c r="G15" s="7">
        <v>74.38</v>
      </c>
      <c r="H15" s="7">
        <v>74.67</v>
      </c>
      <c r="I15" s="7">
        <v>75</v>
      </c>
      <c r="J15" s="7">
        <v>75.47</v>
      </c>
      <c r="K15" s="7">
        <v>75.61</v>
      </c>
      <c r="L15" s="7">
        <v>75.44</v>
      </c>
      <c r="M15" s="7">
        <v>75.91</v>
      </c>
      <c r="N15" s="7">
        <v>75.77</v>
      </c>
      <c r="O15" s="7">
        <v>75.94</v>
      </c>
      <c r="P15" s="8">
        <v>76.16</v>
      </c>
      <c r="Q15" s="27" t="s">
        <v>1051</v>
      </c>
    </row>
    <row r="16" spans="1:17" ht="15.75" thickBot="1">
      <c r="A16" s="45" t="s">
        <v>30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</row>
    <row r="17" spans="1:17" ht="15.75" thickBot="1">
      <c r="A17" s="46" t="s">
        <v>31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t="s">
        <v>1052</v>
      </c>
    </row>
    <row r="18" spans="1:17" ht="15.75" thickBot="1">
      <c r="A18" s="46">
        <v>0</v>
      </c>
      <c r="B18" s="10">
        <v>68.56</v>
      </c>
      <c r="C18" s="10">
        <v>69.03</v>
      </c>
      <c r="D18" s="10">
        <v>69.19</v>
      </c>
      <c r="E18" s="10">
        <v>69.790000000000006</v>
      </c>
      <c r="F18" s="10">
        <v>70.05</v>
      </c>
      <c r="G18" s="10">
        <v>70.5</v>
      </c>
      <c r="H18" s="10">
        <v>70.930000000000007</v>
      </c>
      <c r="I18" s="10">
        <v>71.45</v>
      </c>
      <c r="J18" s="10">
        <v>72.010000000000005</v>
      </c>
      <c r="K18" s="10">
        <v>72.13</v>
      </c>
      <c r="L18" s="10">
        <v>72.09</v>
      </c>
      <c r="M18" s="10">
        <v>72.430000000000007</v>
      </c>
      <c r="N18" s="10">
        <v>72.400000000000006</v>
      </c>
      <c r="O18" s="10">
        <v>72.56</v>
      </c>
      <c r="P18" s="11">
        <v>72.86</v>
      </c>
      <c r="Q18" t="s">
        <v>1052</v>
      </c>
    </row>
    <row r="19" spans="1:17" ht="15.75" thickBot="1">
      <c r="A19" s="46">
        <v>10</v>
      </c>
      <c r="B19" s="13">
        <v>59.2</v>
      </c>
      <c r="C19" s="13">
        <v>59.6</v>
      </c>
      <c r="D19" s="13">
        <v>59.74</v>
      </c>
      <c r="E19" s="13">
        <v>60.34</v>
      </c>
      <c r="F19" s="13">
        <v>60.53</v>
      </c>
      <c r="G19" s="13">
        <v>60.99</v>
      </c>
      <c r="H19" s="13">
        <v>61.39</v>
      </c>
      <c r="I19" s="13">
        <v>61.87</v>
      </c>
      <c r="J19" s="13">
        <v>62.52</v>
      </c>
      <c r="K19" s="13">
        <v>62.6</v>
      </c>
      <c r="L19" s="13">
        <v>62.54</v>
      </c>
      <c r="M19" s="13">
        <v>62.84</v>
      </c>
      <c r="N19" s="13">
        <v>62.78</v>
      </c>
      <c r="O19" s="13">
        <v>62.89</v>
      </c>
      <c r="P19" s="14">
        <v>63.27</v>
      </c>
      <c r="Q19" t="s">
        <v>1052</v>
      </c>
    </row>
    <row r="20" spans="1:17" ht="15.75" thickBot="1">
      <c r="A20" s="46">
        <v>20</v>
      </c>
      <c r="B20" s="10">
        <v>49.37</v>
      </c>
      <c r="C20" s="10">
        <v>49.81</v>
      </c>
      <c r="D20" s="10">
        <v>49.94</v>
      </c>
      <c r="E20" s="10">
        <v>50.53</v>
      </c>
      <c r="F20" s="10">
        <v>50.71</v>
      </c>
      <c r="G20" s="10">
        <v>51.15</v>
      </c>
      <c r="H20" s="10">
        <v>51.55</v>
      </c>
      <c r="I20" s="10">
        <v>52.04</v>
      </c>
      <c r="J20" s="10">
        <v>52.66</v>
      </c>
      <c r="K20" s="10">
        <v>52.75</v>
      </c>
      <c r="L20" s="10">
        <v>52.68</v>
      </c>
      <c r="M20" s="10">
        <v>52.99</v>
      </c>
      <c r="N20" s="10">
        <v>52.93</v>
      </c>
      <c r="O20" s="10">
        <v>53.01</v>
      </c>
      <c r="P20" s="11">
        <v>53.41</v>
      </c>
      <c r="Q20" t="s">
        <v>1052</v>
      </c>
    </row>
    <row r="21" spans="1:17" ht="15.75" thickBot="1">
      <c r="A21" s="46">
        <v>30</v>
      </c>
      <c r="B21" s="13">
        <v>39.78</v>
      </c>
      <c r="C21" s="13">
        <v>40.21</v>
      </c>
      <c r="D21" s="13">
        <v>40.32</v>
      </c>
      <c r="E21" s="13">
        <v>40.909999999999997</v>
      </c>
      <c r="F21" s="13">
        <v>41.07</v>
      </c>
      <c r="G21" s="13">
        <v>41.46</v>
      </c>
      <c r="H21" s="13">
        <v>41.87</v>
      </c>
      <c r="I21" s="13">
        <v>42.39</v>
      </c>
      <c r="J21" s="13">
        <v>42.94</v>
      </c>
      <c r="K21" s="13">
        <v>43.05</v>
      </c>
      <c r="L21" s="13">
        <v>43</v>
      </c>
      <c r="M21" s="13">
        <v>43.29</v>
      </c>
      <c r="N21" s="13">
        <v>43.24</v>
      </c>
      <c r="O21" s="13">
        <v>43.32</v>
      </c>
      <c r="P21" s="14">
        <v>43.71</v>
      </c>
      <c r="Q21" t="s">
        <v>1052</v>
      </c>
    </row>
    <row r="22" spans="1:17" ht="15.75" thickBot="1">
      <c r="A22" s="46">
        <v>40</v>
      </c>
      <c r="B22" s="10">
        <v>30.48</v>
      </c>
      <c r="C22" s="10">
        <v>30.9</v>
      </c>
      <c r="D22" s="10">
        <v>30.98</v>
      </c>
      <c r="E22" s="10">
        <v>31.48</v>
      </c>
      <c r="F22" s="10">
        <v>31.64</v>
      </c>
      <c r="G22" s="10">
        <v>31.99</v>
      </c>
      <c r="H22" s="10">
        <v>32.32</v>
      </c>
      <c r="I22" s="10">
        <v>32.85</v>
      </c>
      <c r="J22" s="10">
        <v>33.36</v>
      </c>
      <c r="K22" s="10">
        <v>33.49</v>
      </c>
      <c r="L22" s="10">
        <v>33.46</v>
      </c>
      <c r="M22" s="10">
        <v>33.71</v>
      </c>
      <c r="N22" s="10">
        <v>33.700000000000003</v>
      </c>
      <c r="O22" s="10">
        <v>33.78</v>
      </c>
      <c r="P22" s="11">
        <v>34.15</v>
      </c>
      <c r="Q22" t="s">
        <v>1052</v>
      </c>
    </row>
    <row r="23" spans="1:17" ht="15.75" thickBot="1">
      <c r="A23" s="46">
        <v>50</v>
      </c>
      <c r="B23" s="13">
        <v>22.58</v>
      </c>
      <c r="C23" s="13">
        <v>22.83</v>
      </c>
      <c r="D23" s="13">
        <v>22.89</v>
      </c>
      <c r="E23" s="13">
        <v>23.23</v>
      </c>
      <c r="F23" s="13">
        <v>23.26</v>
      </c>
      <c r="G23" s="13">
        <v>23.53</v>
      </c>
      <c r="H23" s="13">
        <v>23.7</v>
      </c>
      <c r="I23" s="13">
        <v>24.16</v>
      </c>
      <c r="J23" s="13">
        <v>24.55</v>
      </c>
      <c r="K23" s="13">
        <v>24.61</v>
      </c>
      <c r="L23" s="13">
        <v>24.55</v>
      </c>
      <c r="M23" s="13">
        <v>24.73</v>
      </c>
      <c r="N23" s="13">
        <v>24.68</v>
      </c>
      <c r="O23" s="13">
        <v>24.76</v>
      </c>
      <c r="P23" s="14">
        <v>25.09</v>
      </c>
      <c r="Q23" t="s">
        <v>1052</v>
      </c>
    </row>
    <row r="24" spans="1:17" ht="15.75" thickBot="1">
      <c r="A24" s="46">
        <v>60</v>
      </c>
      <c r="B24" s="10">
        <v>16.04</v>
      </c>
      <c r="C24" s="10">
        <v>16.3</v>
      </c>
      <c r="D24" s="10">
        <v>16.309999999999999</v>
      </c>
      <c r="E24" s="10">
        <v>16.579999999999998</v>
      </c>
      <c r="F24" s="10">
        <v>16.61</v>
      </c>
      <c r="G24" s="10">
        <v>16.79</v>
      </c>
      <c r="H24" s="10">
        <v>16.88</v>
      </c>
      <c r="I24" s="10">
        <v>17.14</v>
      </c>
      <c r="J24" s="10">
        <v>17.39</v>
      </c>
      <c r="K24" s="10">
        <v>17.440000000000001</v>
      </c>
      <c r="L24" s="10">
        <v>17.28</v>
      </c>
      <c r="M24" s="10">
        <v>17.43</v>
      </c>
      <c r="N24" s="10">
        <v>17.28</v>
      </c>
      <c r="O24" s="10">
        <v>17.350000000000001</v>
      </c>
      <c r="P24" s="11">
        <v>17.57</v>
      </c>
      <c r="Q24" t="s">
        <v>1052</v>
      </c>
    </row>
    <row r="25" spans="1:17" ht="15.75" thickBot="1">
      <c r="A25" s="46">
        <v>70</v>
      </c>
      <c r="B25" s="13">
        <v>10.43</v>
      </c>
      <c r="C25" s="13">
        <v>10.73</v>
      </c>
      <c r="D25" s="13">
        <v>10.62</v>
      </c>
      <c r="E25" s="13">
        <v>10.9</v>
      </c>
      <c r="F25" s="13">
        <v>10.95</v>
      </c>
      <c r="G25" s="13">
        <v>11.05</v>
      </c>
      <c r="H25" s="13">
        <v>11.14</v>
      </c>
      <c r="I25" s="13">
        <v>11.23</v>
      </c>
      <c r="J25" s="13">
        <v>11.37</v>
      </c>
      <c r="K25" s="13">
        <v>11.5</v>
      </c>
      <c r="L25" s="13">
        <v>11.36</v>
      </c>
      <c r="M25" s="13">
        <v>11.58</v>
      </c>
      <c r="N25" s="13">
        <v>11.46</v>
      </c>
      <c r="O25" s="13">
        <v>11.56</v>
      </c>
      <c r="P25" s="14">
        <v>11.73</v>
      </c>
      <c r="Q25" t="s">
        <v>1052</v>
      </c>
    </row>
    <row r="26" spans="1:17" ht="15.75" thickBot="1">
      <c r="A26" s="46">
        <v>80</v>
      </c>
      <c r="B26" s="10">
        <v>5.97</v>
      </c>
      <c r="C26" s="10">
        <v>6.08</v>
      </c>
      <c r="D26" s="10">
        <v>6.05</v>
      </c>
      <c r="E26" s="10">
        <v>6.19</v>
      </c>
      <c r="F26" s="10">
        <v>6.24</v>
      </c>
      <c r="G26" s="10">
        <v>6.31</v>
      </c>
      <c r="H26" s="10">
        <v>6.4</v>
      </c>
      <c r="I26" s="10">
        <v>6.35</v>
      </c>
      <c r="J26" s="10">
        <v>6.35</v>
      </c>
      <c r="K26" s="10">
        <v>6.45</v>
      </c>
      <c r="L26" s="10">
        <v>6.4</v>
      </c>
      <c r="M26" s="10">
        <v>6.55</v>
      </c>
      <c r="N26" s="10">
        <v>6.44</v>
      </c>
      <c r="O26" s="10">
        <v>6.55</v>
      </c>
      <c r="P26" s="11">
        <v>6.71</v>
      </c>
      <c r="Q26" t="s">
        <v>1052</v>
      </c>
    </row>
    <row r="27" spans="1:17" ht="15.75" thickBot="1">
      <c r="A27" s="46" t="s">
        <v>162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  <c r="Q27" t="s">
        <v>1052</v>
      </c>
    </row>
    <row r="28" spans="1:17" ht="15.75" thickBot="1">
      <c r="A28" s="46">
        <v>0</v>
      </c>
      <c r="B28" s="10">
        <v>76.930000000000007</v>
      </c>
      <c r="C28" s="10">
        <v>77.349999999999994</v>
      </c>
      <c r="D28" s="10">
        <v>77.34</v>
      </c>
      <c r="E28" s="10">
        <v>77.760000000000005</v>
      </c>
      <c r="F28" s="10">
        <v>77.89</v>
      </c>
      <c r="G28" s="10">
        <v>78.11</v>
      </c>
      <c r="H28" s="10">
        <v>78.23</v>
      </c>
      <c r="I28" s="10">
        <v>78.38</v>
      </c>
      <c r="J28" s="10">
        <v>78.73</v>
      </c>
      <c r="K28" s="10">
        <v>78.91</v>
      </c>
      <c r="L28" s="10">
        <v>78.61</v>
      </c>
      <c r="M28" s="10">
        <v>79.209999999999994</v>
      </c>
      <c r="N28" s="10">
        <v>78.989999999999995</v>
      </c>
      <c r="O28" s="10">
        <v>79.19</v>
      </c>
      <c r="P28" s="11">
        <v>79.33</v>
      </c>
      <c r="Q28" t="s">
        <v>1052</v>
      </c>
    </row>
    <row r="29" spans="1:17" ht="15.75" thickBot="1">
      <c r="A29" s="46">
        <v>10</v>
      </c>
      <c r="B29" s="13">
        <v>67.48</v>
      </c>
      <c r="C29" s="13">
        <v>67.86</v>
      </c>
      <c r="D29" s="13">
        <v>67.900000000000006</v>
      </c>
      <c r="E29" s="13">
        <v>68.25</v>
      </c>
      <c r="F29" s="13">
        <v>68.37</v>
      </c>
      <c r="G29" s="13">
        <v>68.599999999999994</v>
      </c>
      <c r="H29" s="13">
        <v>68.7</v>
      </c>
      <c r="I29" s="13">
        <v>68.87</v>
      </c>
      <c r="J29" s="13">
        <v>69.150000000000006</v>
      </c>
      <c r="K29" s="13">
        <v>69.31</v>
      </c>
      <c r="L29" s="13">
        <v>69.02</v>
      </c>
      <c r="M29" s="13">
        <v>69.58</v>
      </c>
      <c r="N29" s="13">
        <v>69.349999999999994</v>
      </c>
      <c r="O29" s="13">
        <v>69.52</v>
      </c>
      <c r="P29" s="14">
        <v>69.67</v>
      </c>
      <c r="Q29" t="s">
        <v>1052</v>
      </c>
    </row>
    <row r="30" spans="1:17" ht="15.75" thickBot="1">
      <c r="A30" s="46">
        <v>20</v>
      </c>
      <c r="B30" s="10">
        <v>57.59</v>
      </c>
      <c r="C30" s="10">
        <v>57.97</v>
      </c>
      <c r="D30" s="10">
        <v>58.02</v>
      </c>
      <c r="E30" s="10">
        <v>58.37</v>
      </c>
      <c r="F30" s="10">
        <v>58.49</v>
      </c>
      <c r="G30" s="10">
        <v>58.69</v>
      </c>
      <c r="H30" s="10">
        <v>58.79</v>
      </c>
      <c r="I30" s="10">
        <v>58.96</v>
      </c>
      <c r="J30" s="10">
        <v>59.25</v>
      </c>
      <c r="K30" s="10">
        <v>59.38</v>
      </c>
      <c r="L30" s="10">
        <v>59.09</v>
      </c>
      <c r="M30" s="10">
        <v>59.66</v>
      </c>
      <c r="N30" s="10">
        <v>59.44</v>
      </c>
      <c r="O30" s="10">
        <v>59.6</v>
      </c>
      <c r="P30" s="11">
        <v>59.76</v>
      </c>
      <c r="Q30" t="s">
        <v>1052</v>
      </c>
    </row>
    <row r="31" spans="1:17" ht="15.75" thickBot="1">
      <c r="A31" s="46">
        <v>30</v>
      </c>
      <c r="B31" s="13">
        <v>47.76</v>
      </c>
      <c r="C31" s="13">
        <v>48.14</v>
      </c>
      <c r="D31" s="13">
        <v>48.18</v>
      </c>
      <c r="E31" s="13">
        <v>48.52</v>
      </c>
      <c r="F31" s="13">
        <v>48.63</v>
      </c>
      <c r="G31" s="13">
        <v>48.83</v>
      </c>
      <c r="H31" s="13">
        <v>48.94</v>
      </c>
      <c r="I31" s="13">
        <v>49.09</v>
      </c>
      <c r="J31" s="13">
        <v>49.39</v>
      </c>
      <c r="K31" s="13">
        <v>49.51</v>
      </c>
      <c r="L31" s="13">
        <v>49.24</v>
      </c>
      <c r="M31" s="13">
        <v>49.8</v>
      </c>
      <c r="N31" s="13">
        <v>49.55</v>
      </c>
      <c r="O31" s="13">
        <v>49.76</v>
      </c>
      <c r="P31" s="14">
        <v>49.89</v>
      </c>
      <c r="Q31" t="s">
        <v>1052</v>
      </c>
    </row>
    <row r="32" spans="1:17" ht="15.75" thickBot="1">
      <c r="A32" s="46">
        <v>40</v>
      </c>
      <c r="B32" s="10">
        <v>38.119999999999997</v>
      </c>
      <c r="C32" s="10">
        <v>38.47</v>
      </c>
      <c r="D32" s="10">
        <v>38.51</v>
      </c>
      <c r="E32" s="10">
        <v>38.83</v>
      </c>
      <c r="F32" s="10">
        <v>38.93</v>
      </c>
      <c r="G32" s="10">
        <v>39.090000000000003</v>
      </c>
      <c r="H32" s="10">
        <v>39.19</v>
      </c>
      <c r="I32" s="10">
        <v>39.340000000000003</v>
      </c>
      <c r="J32" s="10">
        <v>39.630000000000003</v>
      </c>
      <c r="K32" s="10">
        <v>39.76</v>
      </c>
      <c r="L32" s="10">
        <v>39.479999999999997</v>
      </c>
      <c r="M32" s="10">
        <v>40.049999999999997</v>
      </c>
      <c r="N32" s="10">
        <v>39.82</v>
      </c>
      <c r="O32" s="10">
        <v>40.01</v>
      </c>
      <c r="P32" s="11">
        <v>40.15</v>
      </c>
      <c r="Q32" t="s">
        <v>1052</v>
      </c>
    </row>
    <row r="33" spans="1:17" ht="15.75" thickBot="1">
      <c r="A33" s="46">
        <v>50</v>
      </c>
      <c r="B33" s="13">
        <v>29.14</v>
      </c>
      <c r="C33" s="13">
        <v>29.44</v>
      </c>
      <c r="D33" s="13">
        <v>29.5</v>
      </c>
      <c r="E33" s="13">
        <v>29.73</v>
      </c>
      <c r="F33" s="13">
        <v>29.82</v>
      </c>
      <c r="G33" s="13">
        <v>29.89</v>
      </c>
      <c r="H33" s="13">
        <v>29.98</v>
      </c>
      <c r="I33" s="13">
        <v>30.08</v>
      </c>
      <c r="J33" s="13">
        <v>30.33</v>
      </c>
      <c r="K33" s="13">
        <v>30.42</v>
      </c>
      <c r="L33" s="13">
        <v>30.12</v>
      </c>
      <c r="M33" s="13">
        <v>30.65</v>
      </c>
      <c r="N33" s="13">
        <v>30.41</v>
      </c>
      <c r="O33" s="13">
        <v>30.59</v>
      </c>
      <c r="P33" s="14">
        <v>30.69</v>
      </c>
      <c r="Q33" t="s">
        <v>1052</v>
      </c>
    </row>
    <row r="34" spans="1:17" ht="15.75" thickBot="1">
      <c r="A34" s="46">
        <v>60</v>
      </c>
      <c r="B34" s="10">
        <v>20.85</v>
      </c>
      <c r="C34" s="10">
        <v>21.13</v>
      </c>
      <c r="D34" s="10">
        <v>21.23</v>
      </c>
      <c r="E34" s="10">
        <v>21.44</v>
      </c>
      <c r="F34" s="10">
        <v>21.51</v>
      </c>
      <c r="G34" s="10">
        <v>21.56</v>
      </c>
      <c r="H34" s="10">
        <v>21.64</v>
      </c>
      <c r="I34" s="10">
        <v>21.66</v>
      </c>
      <c r="J34" s="10">
        <v>21.85</v>
      </c>
      <c r="K34" s="10">
        <v>21.93</v>
      </c>
      <c r="L34" s="10">
        <v>21.69</v>
      </c>
      <c r="M34" s="10">
        <v>22.09</v>
      </c>
      <c r="N34" s="10">
        <v>21.88</v>
      </c>
      <c r="O34" s="10">
        <v>21.97</v>
      </c>
      <c r="P34" s="11">
        <v>22.04</v>
      </c>
      <c r="Q34" t="s">
        <v>1052</v>
      </c>
    </row>
    <row r="35" spans="1:17" ht="15.75" thickBot="1">
      <c r="A35" s="46">
        <v>70</v>
      </c>
      <c r="B35" s="13">
        <v>13.19</v>
      </c>
      <c r="C35" s="13">
        <v>13.49</v>
      </c>
      <c r="D35" s="13">
        <v>13.59</v>
      </c>
      <c r="E35" s="13">
        <v>13.75</v>
      </c>
      <c r="F35" s="13">
        <v>13.83</v>
      </c>
      <c r="G35" s="13">
        <v>13.82</v>
      </c>
      <c r="H35" s="13">
        <v>13.96</v>
      </c>
      <c r="I35" s="13">
        <v>13.93</v>
      </c>
      <c r="J35" s="13">
        <v>14.12</v>
      </c>
      <c r="K35" s="13">
        <v>14.24</v>
      </c>
      <c r="L35" s="13">
        <v>14.04</v>
      </c>
      <c r="M35" s="13">
        <v>14.39</v>
      </c>
      <c r="N35" s="13">
        <v>14.21</v>
      </c>
      <c r="O35" s="13">
        <v>14.29</v>
      </c>
      <c r="P35" s="14">
        <v>14.35</v>
      </c>
      <c r="Q35" t="s">
        <v>1052</v>
      </c>
    </row>
    <row r="36" spans="1:17" ht="15.75" thickBot="1">
      <c r="A36" s="46">
        <v>80</v>
      </c>
      <c r="B36" s="10">
        <v>7.04</v>
      </c>
      <c r="C36" s="10">
        <v>7.18</v>
      </c>
      <c r="D36" s="10">
        <v>7.23</v>
      </c>
      <c r="E36" s="10">
        <v>7.33</v>
      </c>
      <c r="F36" s="10">
        <v>7.39</v>
      </c>
      <c r="G36" s="10">
        <v>7.36</v>
      </c>
      <c r="H36" s="10">
        <v>7.45</v>
      </c>
      <c r="I36" s="10">
        <v>7.37</v>
      </c>
      <c r="J36" s="10">
        <v>7.48</v>
      </c>
      <c r="K36" s="10">
        <v>7.59</v>
      </c>
      <c r="L36" s="10">
        <v>7.42</v>
      </c>
      <c r="M36" s="10">
        <v>7.68</v>
      </c>
      <c r="N36" s="10">
        <v>7.56</v>
      </c>
      <c r="O36" s="10">
        <v>7.59</v>
      </c>
      <c r="P36" s="11">
        <v>7.65</v>
      </c>
      <c r="Q36" t="s">
        <v>1052</v>
      </c>
    </row>
    <row r="37" spans="1:17" ht="29.25" thickBot="1">
      <c r="A37" s="16" t="s">
        <v>296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4"/>
    </row>
    <row r="38" spans="1:17" ht="15.75" thickBot="1">
      <c r="A38" s="15" t="s">
        <v>31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"/>
      <c r="Q38" s="33" t="s">
        <v>1053</v>
      </c>
    </row>
    <row r="39" spans="1:17" ht="15.75" thickBot="1">
      <c r="A39" s="12" t="s">
        <v>297</v>
      </c>
      <c r="B39" s="13">
        <v>70.489999999999995</v>
      </c>
      <c r="C39" s="13">
        <v>70.739999999999995</v>
      </c>
      <c r="D39" s="13">
        <v>71.22</v>
      </c>
      <c r="E39" s="13">
        <v>71.47</v>
      </c>
      <c r="F39" s="13">
        <v>71.91</v>
      </c>
      <c r="G39" s="13">
        <v>72.41</v>
      </c>
      <c r="H39" s="13">
        <v>72.48</v>
      </c>
      <c r="I39" s="13">
        <v>73.58</v>
      </c>
      <c r="J39" s="13">
        <v>73.94</v>
      </c>
      <c r="K39" s="13">
        <v>74.14</v>
      </c>
      <c r="L39" s="13">
        <v>73.86</v>
      </c>
      <c r="M39" s="13">
        <v>74.290000000000006</v>
      </c>
      <c r="N39" s="13">
        <v>74.27</v>
      </c>
      <c r="O39" s="13">
        <v>74.48</v>
      </c>
      <c r="P39" s="14">
        <v>75</v>
      </c>
    </row>
    <row r="40" spans="1:17" ht="15.75" thickBot="1">
      <c r="A40" s="15" t="s">
        <v>312</v>
      </c>
      <c r="B40" s="10">
        <v>69.010000000000005</v>
      </c>
      <c r="C40" s="10">
        <v>69.2</v>
      </c>
      <c r="D40" s="10">
        <v>69.489999999999995</v>
      </c>
      <c r="E40" s="10">
        <v>70.41</v>
      </c>
      <c r="F40" s="10">
        <v>70.62</v>
      </c>
      <c r="G40" s="10">
        <v>71.290000000000006</v>
      </c>
      <c r="H40" s="10">
        <v>71.84</v>
      </c>
      <c r="I40" s="10">
        <v>71.94</v>
      </c>
      <c r="J40" s="10">
        <v>72.290000000000006</v>
      </c>
      <c r="K40" s="10">
        <v>72.510000000000005</v>
      </c>
      <c r="L40" s="10">
        <v>72.73</v>
      </c>
      <c r="M40" s="10">
        <v>72.98</v>
      </c>
      <c r="N40" s="10">
        <v>73.03</v>
      </c>
      <c r="O40" s="10">
        <v>73.03</v>
      </c>
      <c r="P40" s="11">
        <v>73.63</v>
      </c>
    </row>
    <row r="41" spans="1:17" ht="15.75" thickBot="1">
      <c r="A41" s="17" t="s">
        <v>327</v>
      </c>
      <c r="B41" s="18">
        <v>69.92</v>
      </c>
      <c r="C41" s="18">
        <v>70.13</v>
      </c>
      <c r="D41" s="18">
        <v>70.540000000000006</v>
      </c>
      <c r="E41" s="18">
        <v>71.06</v>
      </c>
      <c r="F41" s="18">
        <v>71.39</v>
      </c>
      <c r="G41" s="18">
        <v>71.97</v>
      </c>
      <c r="H41" s="18">
        <v>72.25</v>
      </c>
      <c r="I41" s="18">
        <v>72.92</v>
      </c>
      <c r="J41" s="18">
        <v>73.260000000000005</v>
      </c>
      <c r="K41" s="18">
        <v>73.47</v>
      </c>
      <c r="L41" s="18">
        <v>73.400000000000006</v>
      </c>
      <c r="M41" s="18">
        <v>73.760000000000005</v>
      </c>
      <c r="N41" s="18">
        <v>73.760000000000005</v>
      </c>
      <c r="O41" s="18">
        <v>73.86</v>
      </c>
      <c r="P41" s="18">
        <v>74.41</v>
      </c>
    </row>
    <row r="42" spans="1:17" ht="15.75" thickBot="1">
      <c r="A42" s="15" t="s">
        <v>341</v>
      </c>
      <c r="B42" s="10">
        <v>68.66</v>
      </c>
      <c r="C42" s="10">
        <v>68.760000000000005</v>
      </c>
      <c r="D42" s="10">
        <v>69.2</v>
      </c>
      <c r="E42" s="10">
        <v>69.61</v>
      </c>
      <c r="F42" s="10">
        <v>69.739999999999995</v>
      </c>
      <c r="G42" s="10">
        <v>70.349999999999994</v>
      </c>
      <c r="H42" s="10">
        <v>70.97</v>
      </c>
      <c r="I42" s="10">
        <v>71.22</v>
      </c>
      <c r="J42" s="10">
        <v>71.73</v>
      </c>
      <c r="K42" s="10">
        <v>72.13</v>
      </c>
      <c r="L42" s="10">
        <v>71.64</v>
      </c>
      <c r="M42" s="10">
        <v>72.13</v>
      </c>
      <c r="N42" s="10">
        <v>72.2</v>
      </c>
      <c r="O42" s="10">
        <v>72.27</v>
      </c>
      <c r="P42" s="11">
        <v>72.48</v>
      </c>
    </row>
    <row r="43" spans="1:17" ht="15.75" thickBot="1">
      <c r="A43" s="12" t="s">
        <v>353</v>
      </c>
      <c r="B43" s="13">
        <v>69.400000000000006</v>
      </c>
      <c r="C43" s="13">
        <v>70.12</v>
      </c>
      <c r="D43" s="13">
        <v>69.790000000000006</v>
      </c>
      <c r="E43" s="13">
        <v>70.47</v>
      </c>
      <c r="F43" s="13">
        <v>70.7</v>
      </c>
      <c r="G43" s="13">
        <v>71.14</v>
      </c>
      <c r="H43" s="13">
        <v>71.33</v>
      </c>
      <c r="I43" s="13">
        <v>71.569999999999993</v>
      </c>
      <c r="J43" s="13">
        <v>72.17</v>
      </c>
      <c r="K43" s="13">
        <v>72.56</v>
      </c>
      <c r="L43" s="13">
        <v>72.98</v>
      </c>
      <c r="M43" s="13">
        <v>72.8</v>
      </c>
      <c r="N43" s="13">
        <v>72.7</v>
      </c>
      <c r="O43" s="13">
        <v>73.040000000000006</v>
      </c>
      <c r="P43" s="14">
        <v>73.78</v>
      </c>
    </row>
    <row r="44" spans="1:17" ht="15.75" thickBot="1">
      <c r="A44" s="15" t="s">
        <v>366</v>
      </c>
      <c r="B44" s="10">
        <v>68.33</v>
      </c>
      <c r="C44" s="10">
        <v>68.55</v>
      </c>
      <c r="D44" s="10">
        <v>68.86</v>
      </c>
      <c r="E44" s="10">
        <v>69.87</v>
      </c>
      <c r="F44" s="10">
        <v>69.59</v>
      </c>
      <c r="G44" s="10">
        <v>69.88</v>
      </c>
      <c r="H44" s="10">
        <v>70.849999999999994</v>
      </c>
      <c r="I44" s="10">
        <v>70.97</v>
      </c>
      <c r="J44" s="10">
        <v>71.62</v>
      </c>
      <c r="K44" s="10">
        <v>71.83</v>
      </c>
      <c r="L44" s="10">
        <v>71.55</v>
      </c>
      <c r="M44" s="10">
        <v>71.900000000000006</v>
      </c>
      <c r="N44" s="10">
        <v>72.31</v>
      </c>
      <c r="O44" s="10">
        <v>72.290000000000006</v>
      </c>
      <c r="P44" s="11">
        <v>72.41</v>
      </c>
    </row>
    <row r="45" spans="1:17" ht="15.75" thickBot="1">
      <c r="A45" s="17" t="s">
        <v>379</v>
      </c>
      <c r="B45" s="18">
        <v>68.790000000000006</v>
      </c>
      <c r="C45" s="18">
        <v>69.13</v>
      </c>
      <c r="D45" s="18">
        <v>69.290000000000006</v>
      </c>
      <c r="E45" s="18">
        <v>69.97</v>
      </c>
      <c r="F45" s="18">
        <v>70.010000000000005</v>
      </c>
      <c r="G45" s="18">
        <v>70.459999999999994</v>
      </c>
      <c r="H45" s="18">
        <v>71.06</v>
      </c>
      <c r="I45" s="18">
        <v>71.260000000000005</v>
      </c>
      <c r="J45" s="18">
        <v>71.84</v>
      </c>
      <c r="K45" s="18">
        <v>72.180000000000007</v>
      </c>
      <c r="L45" s="18">
        <v>72.040000000000006</v>
      </c>
      <c r="M45" s="18">
        <v>72.290000000000006</v>
      </c>
      <c r="N45" s="18">
        <v>72.41</v>
      </c>
      <c r="O45" s="18">
        <v>72.540000000000006</v>
      </c>
      <c r="P45" s="18">
        <v>72.89</v>
      </c>
    </row>
    <row r="46" spans="1:17" ht="15.75" thickBot="1">
      <c r="A46" s="15" t="s">
        <v>391</v>
      </c>
      <c r="B46" s="10">
        <v>66.84</v>
      </c>
      <c r="C46" s="10">
        <v>67.37</v>
      </c>
      <c r="D46" s="10">
        <v>67.540000000000006</v>
      </c>
      <c r="E46" s="10">
        <v>67.900000000000006</v>
      </c>
      <c r="F46" s="10">
        <v>68.37</v>
      </c>
      <c r="G46" s="10">
        <v>68.73</v>
      </c>
      <c r="H46" s="10">
        <v>68.72</v>
      </c>
      <c r="I46" s="10">
        <v>69.680000000000007</v>
      </c>
      <c r="J46" s="10">
        <v>70.2</v>
      </c>
      <c r="K46" s="10">
        <v>70.52</v>
      </c>
      <c r="L46" s="10">
        <v>70.62</v>
      </c>
      <c r="M46" s="10">
        <v>70.790000000000006</v>
      </c>
      <c r="N46" s="10">
        <v>70.5</v>
      </c>
      <c r="O46" s="10">
        <v>70.56</v>
      </c>
      <c r="P46" s="11">
        <v>70.61</v>
      </c>
    </row>
    <row r="47" spans="1:17" ht="15.75" thickBot="1">
      <c r="A47" s="12" t="s">
        <v>403</v>
      </c>
      <c r="B47" s="13">
        <v>67.34</v>
      </c>
      <c r="C47" s="13">
        <v>68.11</v>
      </c>
      <c r="D47" s="13">
        <v>68.19</v>
      </c>
      <c r="E47" s="13">
        <v>68.760000000000005</v>
      </c>
      <c r="F47" s="13">
        <v>69.290000000000006</v>
      </c>
      <c r="G47" s="13">
        <v>69.59</v>
      </c>
      <c r="H47" s="13">
        <v>70.23</v>
      </c>
      <c r="I47" s="13">
        <v>70.83</v>
      </c>
      <c r="J47" s="13">
        <v>71.510000000000005</v>
      </c>
      <c r="K47" s="13">
        <v>71.23</v>
      </c>
      <c r="L47" s="13">
        <v>71.31</v>
      </c>
      <c r="M47" s="13">
        <v>71.81</v>
      </c>
      <c r="N47" s="13">
        <v>71.88</v>
      </c>
      <c r="O47" s="13">
        <v>71.86</v>
      </c>
      <c r="P47" s="14">
        <v>71.8</v>
      </c>
    </row>
    <row r="48" spans="1:17" ht="15.75" thickBot="1">
      <c r="A48" s="15" t="s">
        <v>416</v>
      </c>
      <c r="B48" s="10">
        <v>68.39</v>
      </c>
      <c r="C48" s="10">
        <v>69.150000000000006</v>
      </c>
      <c r="D48" s="10">
        <v>68.91</v>
      </c>
      <c r="E48" s="10">
        <v>69.709999999999994</v>
      </c>
      <c r="F48" s="10">
        <v>69.83</v>
      </c>
      <c r="G48" s="10">
        <v>70.2</v>
      </c>
      <c r="H48" s="10">
        <v>70.77</v>
      </c>
      <c r="I48" s="10">
        <v>71.13</v>
      </c>
      <c r="J48" s="10">
        <v>71.900000000000006</v>
      </c>
      <c r="K48" s="10">
        <v>71.709999999999994</v>
      </c>
      <c r="L48" s="10">
        <v>71.67</v>
      </c>
      <c r="M48" s="10">
        <v>72.22</v>
      </c>
      <c r="N48" s="10">
        <v>71.83</v>
      </c>
      <c r="O48" s="10">
        <v>72.510000000000005</v>
      </c>
      <c r="P48" s="11">
        <v>72.739999999999995</v>
      </c>
    </row>
    <row r="49" spans="1:17" ht="15.75" thickBot="1">
      <c r="A49" s="17" t="s">
        <v>427</v>
      </c>
      <c r="B49" s="18">
        <v>67.52</v>
      </c>
      <c r="C49" s="18">
        <v>68.22</v>
      </c>
      <c r="D49" s="18">
        <v>68.23</v>
      </c>
      <c r="E49" s="18">
        <v>68.819999999999993</v>
      </c>
      <c r="F49" s="18">
        <v>69.19</v>
      </c>
      <c r="G49" s="18">
        <v>69.53</v>
      </c>
      <c r="H49" s="18">
        <v>68.94</v>
      </c>
      <c r="I49" s="18">
        <v>70.569999999999993</v>
      </c>
      <c r="J49" s="18">
        <v>71.239999999999995</v>
      </c>
      <c r="K49" s="18">
        <v>71.17</v>
      </c>
      <c r="L49" s="18">
        <v>71.22</v>
      </c>
      <c r="M49" s="18">
        <v>71.64</v>
      </c>
      <c r="N49" s="18">
        <v>71.45</v>
      </c>
      <c r="O49" s="18">
        <v>71.680000000000007</v>
      </c>
      <c r="P49" s="18">
        <v>71.739999999999995</v>
      </c>
    </row>
    <row r="50" spans="1:17" ht="15.75" thickBot="1">
      <c r="A50" s="15" t="s">
        <v>162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"/>
    </row>
    <row r="51" spans="1:17" ht="15.75" thickBot="1">
      <c r="A51" s="12" t="s">
        <v>297</v>
      </c>
      <c r="B51" s="13">
        <v>77.66</v>
      </c>
      <c r="C51" s="13">
        <v>77.77</v>
      </c>
      <c r="D51" s="13">
        <v>77.849999999999994</v>
      </c>
      <c r="E51" s="13">
        <v>78.41</v>
      </c>
      <c r="F51" s="13">
        <v>78.72</v>
      </c>
      <c r="G51" s="13">
        <v>78.739999999999995</v>
      </c>
      <c r="H51" s="13">
        <v>78.92</v>
      </c>
      <c r="I51" s="13">
        <v>79.23</v>
      </c>
      <c r="J51" s="13">
        <v>79.39</v>
      </c>
      <c r="K51" s="13">
        <v>80.040000000000006</v>
      </c>
      <c r="L51" s="13">
        <v>79.599999999999994</v>
      </c>
      <c r="M51" s="13">
        <v>80.069999999999993</v>
      </c>
      <c r="N51" s="13">
        <v>80.06</v>
      </c>
      <c r="O51" s="13">
        <v>80.12</v>
      </c>
      <c r="P51" s="14">
        <v>80.209999999999994</v>
      </c>
    </row>
    <row r="52" spans="1:17" ht="15.75" thickBot="1">
      <c r="A52" s="15" t="s">
        <v>312</v>
      </c>
      <c r="B52" s="10">
        <v>77.11</v>
      </c>
      <c r="C52" s="10">
        <v>77.319999999999993</v>
      </c>
      <c r="D52" s="10">
        <v>77.45</v>
      </c>
      <c r="E52" s="10">
        <v>77.510000000000005</v>
      </c>
      <c r="F52" s="10">
        <v>77.95</v>
      </c>
      <c r="G52" s="10">
        <v>78.41</v>
      </c>
      <c r="H52" s="10">
        <v>78.37</v>
      </c>
      <c r="I52" s="10">
        <v>78.22</v>
      </c>
      <c r="J52" s="10">
        <v>78.72</v>
      </c>
      <c r="K52" s="10">
        <v>79.180000000000007</v>
      </c>
      <c r="L52" s="10">
        <v>78.260000000000005</v>
      </c>
      <c r="M52" s="10">
        <v>79.31</v>
      </c>
      <c r="N52" s="10">
        <v>78.69</v>
      </c>
      <c r="O52" s="10">
        <v>79.2</v>
      </c>
      <c r="P52" s="11">
        <v>79.400000000000006</v>
      </c>
    </row>
    <row r="53" spans="1:17" ht="15.75" thickBot="1">
      <c r="A53" s="17" t="s">
        <v>327</v>
      </c>
      <c r="B53" s="18">
        <v>77.510000000000005</v>
      </c>
      <c r="C53" s="18">
        <v>77.64</v>
      </c>
      <c r="D53" s="18">
        <v>77.739999999999995</v>
      </c>
      <c r="E53" s="18">
        <v>78.08</v>
      </c>
      <c r="F53" s="18">
        <v>78.44</v>
      </c>
      <c r="G53" s="18">
        <v>78.64</v>
      </c>
      <c r="H53" s="18">
        <v>78.73</v>
      </c>
      <c r="I53" s="18">
        <v>78.849999999999994</v>
      </c>
      <c r="J53" s="18">
        <v>79.150000000000006</v>
      </c>
      <c r="K53" s="18">
        <v>79.709999999999994</v>
      </c>
      <c r="L53" s="18">
        <v>79.08</v>
      </c>
      <c r="M53" s="18">
        <v>79.77</v>
      </c>
      <c r="N53" s="18">
        <v>79.52</v>
      </c>
      <c r="O53" s="18">
        <v>79.760000000000005</v>
      </c>
      <c r="P53" s="18">
        <v>79.89</v>
      </c>
    </row>
    <row r="54" spans="1:17" ht="15.75" thickBot="1">
      <c r="A54" s="15" t="s">
        <v>341</v>
      </c>
      <c r="B54" s="10">
        <v>76.84</v>
      </c>
      <c r="C54" s="10">
        <v>77.37</v>
      </c>
      <c r="D54" s="10">
        <v>77.36</v>
      </c>
      <c r="E54" s="10">
        <v>77.72</v>
      </c>
      <c r="F54" s="10">
        <v>77.650000000000006</v>
      </c>
      <c r="G54" s="10">
        <v>78.31</v>
      </c>
      <c r="H54" s="10">
        <v>78.22</v>
      </c>
      <c r="I54" s="10">
        <v>78.39</v>
      </c>
      <c r="J54" s="10">
        <v>78.59</v>
      </c>
      <c r="K54" s="10">
        <v>78.84</v>
      </c>
      <c r="L54" s="10">
        <v>78.34</v>
      </c>
      <c r="M54" s="10">
        <v>79.209999999999994</v>
      </c>
      <c r="N54" s="10">
        <v>78.91</v>
      </c>
      <c r="O54" s="10">
        <v>79.069999999999993</v>
      </c>
      <c r="P54" s="11">
        <v>79.52</v>
      </c>
    </row>
    <row r="55" spans="1:17" ht="15.75" thickBot="1">
      <c r="A55" s="12" t="s">
        <v>353</v>
      </c>
      <c r="B55" s="13">
        <v>77.709999999999994</v>
      </c>
      <c r="C55" s="13">
        <v>78.260000000000005</v>
      </c>
      <c r="D55" s="13">
        <v>78.09</v>
      </c>
      <c r="E55" s="13">
        <v>78.72</v>
      </c>
      <c r="F55" s="13">
        <v>78.62</v>
      </c>
      <c r="G55" s="13">
        <v>78.39</v>
      </c>
      <c r="H55" s="13">
        <v>78.95</v>
      </c>
      <c r="I55" s="13">
        <v>78.67</v>
      </c>
      <c r="J55" s="13">
        <v>79.569999999999993</v>
      </c>
      <c r="K55" s="13">
        <v>79.05</v>
      </c>
      <c r="L55" s="13">
        <v>79.63</v>
      </c>
      <c r="M55" s="13">
        <v>79.92</v>
      </c>
      <c r="N55" s="13">
        <v>79.900000000000006</v>
      </c>
      <c r="O55" s="13">
        <v>79.819999999999993</v>
      </c>
      <c r="P55" s="14">
        <v>80.25</v>
      </c>
    </row>
    <row r="56" spans="1:17" ht="15.75" thickBot="1">
      <c r="A56" s="15" t="s">
        <v>366</v>
      </c>
      <c r="B56" s="10">
        <v>76.87</v>
      </c>
      <c r="C56" s="10">
        <v>77.06</v>
      </c>
      <c r="D56" s="10">
        <v>77.11</v>
      </c>
      <c r="E56" s="10">
        <v>77.400000000000006</v>
      </c>
      <c r="F56" s="10">
        <v>77.7</v>
      </c>
      <c r="G56" s="10">
        <v>77.84</v>
      </c>
      <c r="H56" s="10">
        <v>78.03</v>
      </c>
      <c r="I56" s="10">
        <v>78.27</v>
      </c>
      <c r="J56" s="10">
        <v>78.27</v>
      </c>
      <c r="K56" s="10">
        <v>78.59</v>
      </c>
      <c r="L56" s="10">
        <v>78.260000000000005</v>
      </c>
      <c r="M56" s="10">
        <v>79.19</v>
      </c>
      <c r="N56" s="10">
        <v>78.709999999999994</v>
      </c>
      <c r="O56" s="10">
        <v>78.77</v>
      </c>
      <c r="P56" s="11">
        <v>79.03</v>
      </c>
    </row>
    <row r="57" spans="1:17" ht="15.75" thickBot="1">
      <c r="A57" s="17" t="s">
        <v>379</v>
      </c>
      <c r="B57" s="18">
        <v>77.12</v>
      </c>
      <c r="C57" s="18">
        <v>77.56</v>
      </c>
      <c r="D57" s="18">
        <v>77.52</v>
      </c>
      <c r="E57" s="18">
        <v>77.94</v>
      </c>
      <c r="F57" s="18">
        <v>77.989999999999995</v>
      </c>
      <c r="G57" s="18">
        <v>78.19</v>
      </c>
      <c r="H57" s="18">
        <v>78.400000000000006</v>
      </c>
      <c r="I57" s="18">
        <v>78.45</v>
      </c>
      <c r="J57" s="18">
        <v>78.81</v>
      </c>
      <c r="K57" s="18">
        <v>78.84</v>
      </c>
      <c r="L57" s="18">
        <v>78.739999999999995</v>
      </c>
      <c r="M57" s="18">
        <v>79.44</v>
      </c>
      <c r="N57" s="18">
        <v>79.180000000000007</v>
      </c>
      <c r="O57" s="18">
        <v>79.22</v>
      </c>
      <c r="P57" s="18">
        <v>79.61</v>
      </c>
    </row>
    <row r="58" spans="1:17" ht="15.75" thickBot="1">
      <c r="A58" s="15" t="s">
        <v>391</v>
      </c>
      <c r="B58" s="10">
        <v>75.930000000000007</v>
      </c>
      <c r="C58" s="10">
        <v>76.39</v>
      </c>
      <c r="D58" s="10">
        <v>76.430000000000007</v>
      </c>
      <c r="E58" s="10">
        <v>77.05</v>
      </c>
      <c r="F58" s="10">
        <v>76.7</v>
      </c>
      <c r="G58" s="10">
        <v>77.16</v>
      </c>
      <c r="H58" s="10">
        <v>77.34</v>
      </c>
      <c r="I58" s="10">
        <v>77.25</v>
      </c>
      <c r="J58" s="10">
        <v>77.8</v>
      </c>
      <c r="K58" s="10">
        <v>77.97</v>
      </c>
      <c r="L58" s="10">
        <v>77.930000000000007</v>
      </c>
      <c r="M58" s="10">
        <v>77.989999999999995</v>
      </c>
      <c r="N58" s="10">
        <v>78.03</v>
      </c>
      <c r="O58" s="10">
        <v>77.989999999999995</v>
      </c>
      <c r="P58" s="11">
        <v>77.98</v>
      </c>
    </row>
    <row r="59" spans="1:17" ht="15.75" thickBot="1">
      <c r="A59" s="12" t="s">
        <v>403</v>
      </c>
      <c r="B59" s="13">
        <v>76.489999999999995</v>
      </c>
      <c r="C59" s="13">
        <v>77.040000000000006</v>
      </c>
      <c r="D59" s="13">
        <v>77</v>
      </c>
      <c r="E59" s="13">
        <v>77.400000000000006</v>
      </c>
      <c r="F59" s="13">
        <v>77.739999999999995</v>
      </c>
      <c r="G59" s="13">
        <v>77.69</v>
      </c>
      <c r="H59" s="13">
        <v>78.010000000000005</v>
      </c>
      <c r="I59" s="13">
        <v>78.44</v>
      </c>
      <c r="J59" s="13">
        <v>78.63</v>
      </c>
      <c r="K59" s="13">
        <v>78.52</v>
      </c>
      <c r="L59" s="13">
        <v>78.05</v>
      </c>
      <c r="M59" s="13">
        <v>78.87</v>
      </c>
      <c r="N59" s="13">
        <v>78.66</v>
      </c>
      <c r="O59" s="13">
        <v>78.739999999999995</v>
      </c>
      <c r="P59" s="14">
        <v>78.790000000000006</v>
      </c>
    </row>
    <row r="60" spans="1:17" ht="15.75" thickBot="1">
      <c r="A60" s="15" t="s">
        <v>416</v>
      </c>
      <c r="B60" s="10">
        <v>76.69</v>
      </c>
      <c r="C60" s="10">
        <v>77.489999999999995</v>
      </c>
      <c r="D60" s="10">
        <v>77.27</v>
      </c>
      <c r="E60" s="10">
        <v>77.69</v>
      </c>
      <c r="F60" s="10">
        <v>77.62</v>
      </c>
      <c r="G60" s="10">
        <v>78.14</v>
      </c>
      <c r="H60" s="10">
        <v>77.72</v>
      </c>
      <c r="I60" s="10">
        <v>78.2</v>
      </c>
      <c r="J60" s="10">
        <v>78.66</v>
      </c>
      <c r="K60" s="10">
        <v>78.67</v>
      </c>
      <c r="L60" s="10">
        <v>78.5</v>
      </c>
      <c r="M60" s="10">
        <v>78.989999999999995</v>
      </c>
      <c r="N60" s="10">
        <v>78.650000000000006</v>
      </c>
      <c r="O60" s="10">
        <v>79.42</v>
      </c>
      <c r="P60" s="11">
        <v>79.239999999999995</v>
      </c>
    </row>
    <row r="61" spans="1:17" ht="15.75" thickBot="1">
      <c r="A61" s="17" t="s">
        <v>427</v>
      </c>
      <c r="B61" s="18">
        <v>76.39</v>
      </c>
      <c r="C61" s="18">
        <v>76.98</v>
      </c>
      <c r="D61" s="18">
        <v>76.91</v>
      </c>
      <c r="E61" s="18">
        <v>77.400000000000006</v>
      </c>
      <c r="F61" s="18">
        <v>77.39</v>
      </c>
      <c r="G61" s="18">
        <v>77.67</v>
      </c>
      <c r="H61" s="18">
        <v>77.709999999999994</v>
      </c>
      <c r="I61" s="18">
        <v>77.989999999999995</v>
      </c>
      <c r="J61" s="18">
        <v>78.37</v>
      </c>
      <c r="K61" s="18">
        <v>78.400000000000006</v>
      </c>
      <c r="L61" s="18">
        <v>78.16</v>
      </c>
      <c r="M61" s="18">
        <v>78.64</v>
      </c>
      <c r="N61" s="18">
        <v>78.459999999999994</v>
      </c>
      <c r="O61" s="18">
        <v>78.73</v>
      </c>
      <c r="P61" s="18">
        <v>78.69</v>
      </c>
    </row>
    <row r="62" spans="1:17" ht="15.75" thickBot="1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7" ht="15.75" thickBot="1">
      <c r="A63" s="34" t="str">
        <f>A51</f>
        <v>Budapesta</v>
      </c>
      <c r="B63" s="32">
        <f>ABS(B39-B51)</f>
        <v>7.1700000000000017</v>
      </c>
      <c r="C63" s="32">
        <f t="shared" ref="C63:P63" si="0">ABS(C39-C51)</f>
        <v>7.0300000000000011</v>
      </c>
      <c r="D63" s="32">
        <f t="shared" si="0"/>
        <v>6.6299999999999955</v>
      </c>
      <c r="E63" s="32">
        <f t="shared" si="0"/>
        <v>6.9399999999999977</v>
      </c>
      <c r="F63" s="32">
        <f t="shared" si="0"/>
        <v>6.8100000000000023</v>
      </c>
      <c r="G63" s="32">
        <f t="shared" si="0"/>
        <v>6.3299999999999983</v>
      </c>
      <c r="H63" s="32">
        <f t="shared" si="0"/>
        <v>6.4399999999999977</v>
      </c>
      <c r="I63" s="32">
        <f t="shared" si="0"/>
        <v>5.6500000000000057</v>
      </c>
      <c r="J63" s="32">
        <f t="shared" si="0"/>
        <v>5.4500000000000028</v>
      </c>
      <c r="K63" s="32">
        <f t="shared" si="0"/>
        <v>5.9000000000000057</v>
      </c>
      <c r="L63" s="32">
        <f t="shared" si="0"/>
        <v>5.7399999999999949</v>
      </c>
      <c r="M63" s="32">
        <f t="shared" si="0"/>
        <v>5.7799999999999869</v>
      </c>
      <c r="N63" s="32">
        <f t="shared" si="0"/>
        <v>5.7900000000000063</v>
      </c>
      <c r="O63" s="32">
        <f t="shared" si="0"/>
        <v>5.6400000000000006</v>
      </c>
      <c r="P63" s="32">
        <f t="shared" si="0"/>
        <v>5.2099999999999937</v>
      </c>
      <c r="Q63" t="s">
        <v>1084</v>
      </c>
    </row>
    <row r="64" spans="1:17" ht="15.75" thickBot="1">
      <c r="A64" s="34" t="str">
        <f t="shared" ref="A64:A73" si="1">A52</f>
        <v>Pestb</v>
      </c>
      <c r="B64" s="32">
        <f t="shared" ref="B64:P64" si="2">ABS(B40-B52)</f>
        <v>8.0999999999999943</v>
      </c>
      <c r="C64" s="32">
        <f t="shared" si="2"/>
        <v>8.1199999999999903</v>
      </c>
      <c r="D64" s="32">
        <f t="shared" si="2"/>
        <v>7.960000000000008</v>
      </c>
      <c r="E64" s="32">
        <f t="shared" si="2"/>
        <v>7.1000000000000085</v>
      </c>
      <c r="F64" s="32">
        <f t="shared" si="2"/>
        <v>7.3299999999999983</v>
      </c>
      <c r="G64" s="32">
        <f t="shared" si="2"/>
        <v>7.1199999999999903</v>
      </c>
      <c r="H64" s="32">
        <f t="shared" si="2"/>
        <v>6.5300000000000011</v>
      </c>
      <c r="I64" s="32">
        <f t="shared" si="2"/>
        <v>6.2800000000000011</v>
      </c>
      <c r="J64" s="32">
        <f t="shared" si="2"/>
        <v>6.4299999999999926</v>
      </c>
      <c r="K64" s="32">
        <f t="shared" si="2"/>
        <v>6.6700000000000017</v>
      </c>
      <c r="L64" s="32">
        <f t="shared" si="2"/>
        <v>5.5300000000000011</v>
      </c>
      <c r="M64" s="32">
        <f t="shared" si="2"/>
        <v>6.3299999999999983</v>
      </c>
      <c r="N64" s="32">
        <f t="shared" si="2"/>
        <v>5.6599999999999966</v>
      </c>
      <c r="O64" s="32">
        <f t="shared" si="2"/>
        <v>6.1700000000000017</v>
      </c>
      <c r="P64" s="32">
        <f t="shared" si="2"/>
        <v>5.7700000000000102</v>
      </c>
    </row>
    <row r="65" spans="1:17" ht="15.75" thickBot="1">
      <c r="A65" s="34" t="str">
        <f t="shared" si="1"/>
        <v>Közép-Magyarországc</v>
      </c>
      <c r="B65" s="32">
        <f t="shared" ref="B65:P65" si="3">ABS(B41-B53)</f>
        <v>7.5900000000000034</v>
      </c>
      <c r="C65" s="32">
        <f t="shared" si="3"/>
        <v>7.5100000000000051</v>
      </c>
      <c r="D65" s="32">
        <f t="shared" si="3"/>
        <v>7.1999999999999886</v>
      </c>
      <c r="E65" s="32">
        <f t="shared" si="3"/>
        <v>7.019999999999996</v>
      </c>
      <c r="F65" s="32">
        <f t="shared" si="3"/>
        <v>7.0499999999999972</v>
      </c>
      <c r="G65" s="32">
        <f t="shared" si="3"/>
        <v>6.6700000000000017</v>
      </c>
      <c r="H65" s="32">
        <f t="shared" si="3"/>
        <v>6.480000000000004</v>
      </c>
      <c r="I65" s="32">
        <f t="shared" si="3"/>
        <v>5.9299999999999926</v>
      </c>
      <c r="J65" s="32">
        <f t="shared" si="3"/>
        <v>5.8900000000000006</v>
      </c>
      <c r="K65" s="32">
        <f t="shared" si="3"/>
        <v>6.2399999999999949</v>
      </c>
      <c r="L65" s="32">
        <f t="shared" si="3"/>
        <v>5.6799999999999926</v>
      </c>
      <c r="M65" s="32">
        <f t="shared" si="3"/>
        <v>6.0099999999999909</v>
      </c>
      <c r="N65" s="32">
        <f t="shared" si="3"/>
        <v>5.7599999999999909</v>
      </c>
      <c r="O65" s="32">
        <f t="shared" si="3"/>
        <v>5.9000000000000057</v>
      </c>
      <c r="P65" s="32">
        <f t="shared" si="3"/>
        <v>5.480000000000004</v>
      </c>
    </row>
    <row r="66" spans="1:17" ht="15.75" thickBot="1">
      <c r="A66" s="34" t="str">
        <f t="shared" si="1"/>
        <v>Közép-Dunántúl</v>
      </c>
      <c r="B66" s="32">
        <f t="shared" ref="B66:P66" si="4">ABS(B42-B54)</f>
        <v>8.1800000000000068</v>
      </c>
      <c r="C66" s="32">
        <f t="shared" si="4"/>
        <v>8.61</v>
      </c>
      <c r="D66" s="32">
        <f t="shared" si="4"/>
        <v>8.1599999999999966</v>
      </c>
      <c r="E66" s="32">
        <f t="shared" si="4"/>
        <v>8.11</v>
      </c>
      <c r="F66" s="32">
        <f t="shared" si="4"/>
        <v>7.9100000000000108</v>
      </c>
      <c r="G66" s="32">
        <f t="shared" si="4"/>
        <v>7.960000000000008</v>
      </c>
      <c r="H66" s="32">
        <f t="shared" si="4"/>
        <v>7.25</v>
      </c>
      <c r="I66" s="32">
        <f t="shared" si="4"/>
        <v>7.1700000000000017</v>
      </c>
      <c r="J66" s="32">
        <f t="shared" si="4"/>
        <v>6.8599999999999994</v>
      </c>
      <c r="K66" s="32">
        <f t="shared" si="4"/>
        <v>6.710000000000008</v>
      </c>
      <c r="L66" s="32">
        <f t="shared" si="4"/>
        <v>6.7000000000000028</v>
      </c>
      <c r="M66" s="32">
        <f t="shared" si="4"/>
        <v>7.0799999999999983</v>
      </c>
      <c r="N66" s="32">
        <f t="shared" si="4"/>
        <v>6.7099999999999937</v>
      </c>
      <c r="O66" s="32">
        <f t="shared" si="4"/>
        <v>6.7999999999999972</v>
      </c>
      <c r="P66" s="32">
        <f t="shared" si="4"/>
        <v>7.039999999999992</v>
      </c>
    </row>
    <row r="67" spans="1:17" ht="15.75" thickBot="1">
      <c r="A67" s="34" t="str">
        <f t="shared" si="1"/>
        <v>Nyugat-Dunántúl</v>
      </c>
      <c r="B67" s="32">
        <f t="shared" ref="B67:P67" si="5">ABS(B43-B55)</f>
        <v>8.3099999999999881</v>
      </c>
      <c r="C67" s="32">
        <f t="shared" si="5"/>
        <v>8.14</v>
      </c>
      <c r="D67" s="32">
        <f t="shared" si="5"/>
        <v>8.2999999999999972</v>
      </c>
      <c r="E67" s="32">
        <f t="shared" si="5"/>
        <v>8.25</v>
      </c>
      <c r="F67" s="32">
        <f t="shared" si="5"/>
        <v>7.9200000000000017</v>
      </c>
      <c r="G67" s="32">
        <f t="shared" si="5"/>
        <v>7.25</v>
      </c>
      <c r="H67" s="32">
        <f t="shared" si="5"/>
        <v>7.6200000000000045</v>
      </c>
      <c r="I67" s="32">
        <f t="shared" si="5"/>
        <v>7.1000000000000085</v>
      </c>
      <c r="J67" s="32">
        <f t="shared" si="5"/>
        <v>7.3999999999999915</v>
      </c>
      <c r="K67" s="32">
        <f t="shared" si="5"/>
        <v>6.4899999999999949</v>
      </c>
      <c r="L67" s="32">
        <f t="shared" si="5"/>
        <v>6.6499999999999915</v>
      </c>
      <c r="M67" s="32">
        <f t="shared" si="5"/>
        <v>7.1200000000000045</v>
      </c>
      <c r="N67" s="32">
        <f t="shared" si="5"/>
        <v>7.2000000000000028</v>
      </c>
      <c r="O67" s="32">
        <f t="shared" si="5"/>
        <v>6.7799999999999869</v>
      </c>
      <c r="P67" s="32">
        <f t="shared" si="5"/>
        <v>6.4699999999999989</v>
      </c>
    </row>
    <row r="68" spans="1:17" ht="15.75" thickBot="1">
      <c r="A68" s="34" t="str">
        <f t="shared" si="1"/>
        <v>Dél-Dunántúl</v>
      </c>
      <c r="B68" s="32">
        <f t="shared" ref="B68:P68" si="6">ABS(B44-B56)</f>
        <v>8.5400000000000063</v>
      </c>
      <c r="C68" s="32">
        <f t="shared" si="6"/>
        <v>8.5100000000000051</v>
      </c>
      <c r="D68" s="32">
        <f t="shared" si="6"/>
        <v>8.25</v>
      </c>
      <c r="E68" s="32">
        <f t="shared" si="6"/>
        <v>7.5300000000000011</v>
      </c>
      <c r="F68" s="32">
        <f t="shared" si="6"/>
        <v>8.11</v>
      </c>
      <c r="G68" s="32">
        <f t="shared" si="6"/>
        <v>7.960000000000008</v>
      </c>
      <c r="H68" s="32">
        <f t="shared" si="6"/>
        <v>7.1800000000000068</v>
      </c>
      <c r="I68" s="32">
        <f t="shared" si="6"/>
        <v>7.2999999999999972</v>
      </c>
      <c r="J68" s="32">
        <f t="shared" si="6"/>
        <v>6.6499999999999915</v>
      </c>
      <c r="K68" s="32">
        <f t="shared" si="6"/>
        <v>6.7600000000000051</v>
      </c>
      <c r="L68" s="32">
        <f t="shared" si="6"/>
        <v>6.710000000000008</v>
      </c>
      <c r="M68" s="32">
        <f t="shared" si="6"/>
        <v>7.289999999999992</v>
      </c>
      <c r="N68" s="32">
        <f t="shared" si="6"/>
        <v>6.3999999999999915</v>
      </c>
      <c r="O68" s="32">
        <f t="shared" si="6"/>
        <v>6.4799999999999898</v>
      </c>
      <c r="P68" s="32">
        <f t="shared" si="6"/>
        <v>6.6200000000000045</v>
      </c>
    </row>
    <row r="69" spans="1:17" ht="15.75" thickBot="1">
      <c r="A69" s="34" t="str">
        <f t="shared" si="1"/>
        <v>Dunántúl</v>
      </c>
      <c r="B69" s="32">
        <f t="shared" ref="B69:P69" si="7">ABS(B45-B57)</f>
        <v>8.3299999999999983</v>
      </c>
      <c r="C69" s="32">
        <f t="shared" si="7"/>
        <v>8.4300000000000068</v>
      </c>
      <c r="D69" s="32">
        <f t="shared" si="7"/>
        <v>8.2299999999999898</v>
      </c>
      <c r="E69" s="32">
        <f t="shared" si="7"/>
        <v>7.9699999999999989</v>
      </c>
      <c r="F69" s="32">
        <f t="shared" si="7"/>
        <v>7.9799999999999898</v>
      </c>
      <c r="G69" s="32">
        <f t="shared" si="7"/>
        <v>7.730000000000004</v>
      </c>
      <c r="H69" s="32">
        <f t="shared" si="7"/>
        <v>7.3400000000000034</v>
      </c>
      <c r="I69" s="32">
        <f t="shared" si="7"/>
        <v>7.1899999999999977</v>
      </c>
      <c r="J69" s="32">
        <f t="shared" si="7"/>
        <v>6.9699999999999989</v>
      </c>
      <c r="K69" s="32">
        <f t="shared" si="7"/>
        <v>6.6599999999999966</v>
      </c>
      <c r="L69" s="32">
        <f t="shared" si="7"/>
        <v>6.6999999999999886</v>
      </c>
      <c r="M69" s="32">
        <f t="shared" si="7"/>
        <v>7.1499999999999915</v>
      </c>
      <c r="N69" s="32">
        <f t="shared" si="7"/>
        <v>6.7700000000000102</v>
      </c>
      <c r="O69" s="32">
        <f t="shared" si="7"/>
        <v>6.6799999999999926</v>
      </c>
      <c r="P69" s="32">
        <f t="shared" si="7"/>
        <v>6.7199999999999989</v>
      </c>
    </row>
    <row r="70" spans="1:17" ht="15.75" thickBot="1">
      <c r="A70" s="34" t="str">
        <f t="shared" si="1"/>
        <v>Észak-Magyarország</v>
      </c>
      <c r="B70" s="32">
        <f t="shared" ref="B70:P70" si="8">ABS(B46-B58)</f>
        <v>9.0900000000000034</v>
      </c>
      <c r="C70" s="32">
        <f t="shared" si="8"/>
        <v>9.019999999999996</v>
      </c>
      <c r="D70" s="32">
        <f t="shared" si="8"/>
        <v>8.89</v>
      </c>
      <c r="E70" s="32">
        <f t="shared" si="8"/>
        <v>9.1499999999999915</v>
      </c>
      <c r="F70" s="32">
        <f t="shared" si="8"/>
        <v>8.3299999999999983</v>
      </c>
      <c r="G70" s="32">
        <f t="shared" si="8"/>
        <v>8.4299999999999926</v>
      </c>
      <c r="H70" s="32">
        <f t="shared" si="8"/>
        <v>8.6200000000000045</v>
      </c>
      <c r="I70" s="32">
        <f t="shared" si="8"/>
        <v>7.5699999999999932</v>
      </c>
      <c r="J70" s="32">
        <f t="shared" si="8"/>
        <v>7.5999999999999943</v>
      </c>
      <c r="K70" s="32">
        <f t="shared" si="8"/>
        <v>7.4500000000000028</v>
      </c>
      <c r="L70" s="32">
        <f t="shared" si="8"/>
        <v>7.3100000000000023</v>
      </c>
      <c r="M70" s="32">
        <f t="shared" si="8"/>
        <v>7.1999999999999886</v>
      </c>
      <c r="N70" s="32">
        <f t="shared" si="8"/>
        <v>7.5300000000000011</v>
      </c>
      <c r="O70" s="32">
        <f t="shared" si="8"/>
        <v>7.4299999999999926</v>
      </c>
      <c r="P70" s="32">
        <f t="shared" si="8"/>
        <v>7.3700000000000045</v>
      </c>
    </row>
    <row r="71" spans="1:17" ht="15.75" thickBot="1">
      <c r="A71" s="34" t="str">
        <f t="shared" si="1"/>
        <v>Észak-Alföld</v>
      </c>
      <c r="B71" s="32">
        <f t="shared" ref="B71:P71" si="9">ABS(B47-B59)</f>
        <v>9.1499999999999915</v>
      </c>
      <c r="C71" s="32">
        <f t="shared" si="9"/>
        <v>8.9300000000000068</v>
      </c>
      <c r="D71" s="32">
        <f t="shared" si="9"/>
        <v>8.8100000000000023</v>
      </c>
      <c r="E71" s="32">
        <f t="shared" si="9"/>
        <v>8.64</v>
      </c>
      <c r="F71" s="32">
        <f t="shared" si="9"/>
        <v>8.4499999999999886</v>
      </c>
      <c r="G71" s="32">
        <f t="shared" si="9"/>
        <v>8.0999999999999943</v>
      </c>
      <c r="H71" s="32">
        <f t="shared" si="9"/>
        <v>7.7800000000000011</v>
      </c>
      <c r="I71" s="32">
        <f t="shared" si="9"/>
        <v>7.6099999999999994</v>
      </c>
      <c r="J71" s="32">
        <f t="shared" si="9"/>
        <v>7.1199999999999903</v>
      </c>
      <c r="K71" s="32">
        <f t="shared" si="9"/>
        <v>7.289999999999992</v>
      </c>
      <c r="L71" s="32">
        <f t="shared" si="9"/>
        <v>6.7399999999999949</v>
      </c>
      <c r="M71" s="32">
        <f t="shared" si="9"/>
        <v>7.0600000000000023</v>
      </c>
      <c r="N71" s="32">
        <f t="shared" si="9"/>
        <v>6.7800000000000011</v>
      </c>
      <c r="O71" s="32">
        <f t="shared" si="9"/>
        <v>6.8799999999999955</v>
      </c>
      <c r="P71" s="32">
        <f t="shared" si="9"/>
        <v>6.9900000000000091</v>
      </c>
    </row>
    <row r="72" spans="1:17" ht="15.75" thickBot="1">
      <c r="A72" s="34" t="str">
        <f t="shared" si="1"/>
        <v>Dél-Alföld</v>
      </c>
      <c r="B72" s="32">
        <f t="shared" ref="B72:P72" si="10">ABS(B48-B60)</f>
        <v>8.2999999999999972</v>
      </c>
      <c r="C72" s="32">
        <f t="shared" si="10"/>
        <v>8.3399999999999892</v>
      </c>
      <c r="D72" s="32">
        <f t="shared" si="10"/>
        <v>8.36</v>
      </c>
      <c r="E72" s="32">
        <f t="shared" si="10"/>
        <v>7.980000000000004</v>
      </c>
      <c r="F72" s="32">
        <f t="shared" si="10"/>
        <v>7.7900000000000063</v>
      </c>
      <c r="G72" s="32">
        <f t="shared" si="10"/>
        <v>7.9399999999999977</v>
      </c>
      <c r="H72" s="32">
        <f t="shared" si="10"/>
        <v>6.9500000000000028</v>
      </c>
      <c r="I72" s="32">
        <f t="shared" si="10"/>
        <v>7.0700000000000074</v>
      </c>
      <c r="J72" s="32">
        <f t="shared" si="10"/>
        <v>6.7599999999999909</v>
      </c>
      <c r="K72" s="32">
        <f t="shared" si="10"/>
        <v>6.960000000000008</v>
      </c>
      <c r="L72" s="32">
        <f t="shared" si="10"/>
        <v>6.8299999999999983</v>
      </c>
      <c r="M72" s="32">
        <f t="shared" si="10"/>
        <v>6.769999999999996</v>
      </c>
      <c r="N72" s="32">
        <f t="shared" si="10"/>
        <v>6.8200000000000074</v>
      </c>
      <c r="O72" s="32">
        <f t="shared" si="10"/>
        <v>6.9099999999999966</v>
      </c>
      <c r="P72" s="32">
        <f t="shared" si="10"/>
        <v>6.5</v>
      </c>
    </row>
    <row r="73" spans="1:17" ht="15.75" thickBot="1">
      <c r="A73" s="34" t="str">
        <f t="shared" si="1"/>
        <v>Alföld és Észak</v>
      </c>
      <c r="B73" s="32">
        <f t="shared" ref="B73:P73" si="11">ABS(B49-B61)</f>
        <v>8.8700000000000045</v>
      </c>
      <c r="C73" s="32">
        <f t="shared" si="11"/>
        <v>8.7600000000000051</v>
      </c>
      <c r="D73" s="32">
        <f t="shared" si="11"/>
        <v>8.6799999999999926</v>
      </c>
      <c r="E73" s="32">
        <f t="shared" si="11"/>
        <v>8.5800000000000125</v>
      </c>
      <c r="F73" s="32">
        <f t="shared" si="11"/>
        <v>8.2000000000000028</v>
      </c>
      <c r="G73" s="32">
        <f t="shared" si="11"/>
        <v>8.14</v>
      </c>
      <c r="H73" s="32">
        <f t="shared" si="11"/>
        <v>8.769999999999996</v>
      </c>
      <c r="I73" s="32">
        <f t="shared" si="11"/>
        <v>7.4200000000000017</v>
      </c>
      <c r="J73" s="32">
        <f t="shared" si="11"/>
        <v>7.1300000000000097</v>
      </c>
      <c r="K73" s="32">
        <f t="shared" si="11"/>
        <v>7.230000000000004</v>
      </c>
      <c r="L73" s="32">
        <f t="shared" si="11"/>
        <v>6.9399999999999977</v>
      </c>
      <c r="M73" s="32">
        <f t="shared" si="11"/>
        <v>7</v>
      </c>
      <c r="N73" s="32">
        <f t="shared" si="11"/>
        <v>7.0099999999999909</v>
      </c>
      <c r="O73" s="32">
        <f t="shared" si="11"/>
        <v>7.0499999999999972</v>
      </c>
      <c r="P73" s="32">
        <f t="shared" si="11"/>
        <v>6.9500000000000028</v>
      </c>
    </row>
    <row r="74" spans="1:17" ht="15.75" thickBot="1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7" ht="43.5" thickBot="1">
      <c r="A75" s="35" t="s">
        <v>1065</v>
      </c>
      <c r="B75" s="10">
        <v>6.2</v>
      </c>
      <c r="C75" s="10">
        <v>5.7</v>
      </c>
      <c r="D75" s="10">
        <v>5.9</v>
      </c>
      <c r="E75" s="10">
        <v>5.6</v>
      </c>
      <c r="F75" s="10">
        <v>5.0999999999999996</v>
      </c>
      <c r="G75" s="10">
        <v>5.3</v>
      </c>
      <c r="H75" s="10">
        <v>4.9000000000000004</v>
      </c>
      <c r="I75" s="10">
        <v>4.9000000000000004</v>
      </c>
      <c r="J75" s="10">
        <v>5.0999999999999996</v>
      </c>
      <c r="K75" s="10">
        <v>4.5999999999999996</v>
      </c>
      <c r="L75" s="10">
        <v>4.2</v>
      </c>
      <c r="M75" s="10">
        <v>4</v>
      </c>
      <c r="N75" s="10">
        <v>3.6</v>
      </c>
      <c r="O75" s="10">
        <v>3.4</v>
      </c>
      <c r="P75" s="11">
        <v>3.8</v>
      </c>
      <c r="Q75" t="s">
        <v>1084</v>
      </c>
    </row>
    <row r="76" spans="1:17" ht="15.75" thickBot="1">
      <c r="A76" s="16" t="s">
        <v>577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4"/>
    </row>
    <row r="77" spans="1:17" ht="15.75" thickBot="1">
      <c r="A77" s="15" t="s">
        <v>297</v>
      </c>
      <c r="B77" s="10">
        <v>4.5</v>
      </c>
      <c r="C77" s="10">
        <v>5.0999999999999996</v>
      </c>
      <c r="D77" s="10">
        <v>4.5</v>
      </c>
      <c r="E77" s="10">
        <v>4.7</v>
      </c>
      <c r="F77" s="10">
        <v>3.3</v>
      </c>
      <c r="G77" s="10">
        <v>3.8</v>
      </c>
      <c r="H77" s="10">
        <v>3.5</v>
      </c>
      <c r="I77" s="10">
        <v>2.9</v>
      </c>
      <c r="J77" s="10">
        <v>3.6</v>
      </c>
      <c r="K77" s="10">
        <v>3.7</v>
      </c>
      <c r="L77" s="10">
        <v>3.4</v>
      </c>
      <c r="M77" s="10">
        <v>3.1</v>
      </c>
      <c r="N77" s="10">
        <v>2.2000000000000002</v>
      </c>
      <c r="O77" s="10">
        <v>2.7</v>
      </c>
      <c r="P77" s="11">
        <v>2.4</v>
      </c>
    </row>
    <row r="78" spans="1:17" ht="15.75" thickBot="1">
      <c r="A78" s="12" t="s">
        <v>312</v>
      </c>
      <c r="B78" s="13">
        <v>4.4000000000000004</v>
      </c>
      <c r="C78" s="13">
        <v>5</v>
      </c>
      <c r="D78" s="13">
        <v>5.4</v>
      </c>
      <c r="E78" s="13">
        <v>5.3</v>
      </c>
      <c r="F78" s="13">
        <v>3.8</v>
      </c>
      <c r="G78" s="13">
        <v>5.0999999999999996</v>
      </c>
      <c r="H78" s="13">
        <v>3.7</v>
      </c>
      <c r="I78" s="13">
        <v>3.4</v>
      </c>
      <c r="J78" s="13">
        <v>3.6</v>
      </c>
      <c r="K78" s="13">
        <v>4</v>
      </c>
      <c r="L78" s="13">
        <v>3.3</v>
      </c>
      <c r="M78" s="13">
        <v>3.1</v>
      </c>
      <c r="N78" s="13">
        <v>3.2</v>
      </c>
      <c r="O78" s="13">
        <v>2.4</v>
      </c>
      <c r="P78" s="14">
        <v>3.1</v>
      </c>
    </row>
    <row r="79" spans="1:17" ht="15.75" thickBot="1">
      <c r="A79" s="19" t="s">
        <v>327</v>
      </c>
      <c r="B79" s="20">
        <v>4.5</v>
      </c>
      <c r="C79" s="20">
        <v>5.0999999999999996</v>
      </c>
      <c r="D79" s="20">
        <v>4.9000000000000004</v>
      </c>
      <c r="E79" s="20">
        <v>4.9000000000000004</v>
      </c>
      <c r="F79" s="20">
        <v>3.5</v>
      </c>
      <c r="G79" s="20">
        <v>4.3</v>
      </c>
      <c r="H79" s="20">
        <v>3.6</v>
      </c>
      <c r="I79" s="20">
        <v>3.1</v>
      </c>
      <c r="J79" s="20">
        <v>3.6</v>
      </c>
      <c r="K79" s="20">
        <v>3.8</v>
      </c>
      <c r="L79" s="20">
        <v>3.4</v>
      </c>
      <c r="M79" s="20">
        <v>3.1</v>
      </c>
      <c r="N79" s="20">
        <v>2.7</v>
      </c>
      <c r="O79" s="20">
        <v>2.6</v>
      </c>
      <c r="P79" s="20">
        <v>2.7</v>
      </c>
    </row>
    <row r="80" spans="1:17" ht="15.75" thickBot="1">
      <c r="A80" s="12" t="s">
        <v>341</v>
      </c>
      <c r="B80" s="13">
        <v>6.2</v>
      </c>
      <c r="C80" s="13">
        <v>5.4</v>
      </c>
      <c r="D80" s="13">
        <v>6.4</v>
      </c>
      <c r="E80" s="13">
        <v>5.3</v>
      </c>
      <c r="F80" s="13">
        <v>4.4000000000000004</v>
      </c>
      <c r="G80" s="13">
        <v>4.5</v>
      </c>
      <c r="H80" s="13">
        <v>4.8</v>
      </c>
      <c r="I80" s="13">
        <v>6</v>
      </c>
      <c r="J80" s="13">
        <v>5.3</v>
      </c>
      <c r="K80" s="13">
        <v>4.4000000000000004</v>
      </c>
      <c r="L80" s="13">
        <v>5.2</v>
      </c>
      <c r="M80" s="13">
        <v>3.2</v>
      </c>
      <c r="N80" s="13">
        <v>2.1</v>
      </c>
      <c r="O80" s="13">
        <v>2.2999999999999998</v>
      </c>
      <c r="P80" s="14">
        <v>2.8</v>
      </c>
    </row>
    <row r="81" spans="1:17" ht="15.75" thickBot="1">
      <c r="A81" s="15" t="s">
        <v>353</v>
      </c>
      <c r="B81" s="10">
        <v>6</v>
      </c>
      <c r="C81" s="10">
        <v>4.9000000000000004</v>
      </c>
      <c r="D81" s="10">
        <v>5.4</v>
      </c>
      <c r="E81" s="10">
        <v>4.4000000000000004</v>
      </c>
      <c r="F81" s="10">
        <v>5.4</v>
      </c>
      <c r="G81" s="10">
        <v>5.4</v>
      </c>
      <c r="H81" s="10">
        <v>4.0999999999999996</v>
      </c>
      <c r="I81" s="10">
        <v>6.5</v>
      </c>
      <c r="J81" s="10">
        <v>4.3</v>
      </c>
      <c r="K81" s="10">
        <v>5.4</v>
      </c>
      <c r="L81" s="10">
        <v>3.3</v>
      </c>
      <c r="M81" s="10">
        <v>3.4</v>
      </c>
      <c r="N81" s="10">
        <v>4.4000000000000004</v>
      </c>
      <c r="O81" s="10">
        <v>3.8</v>
      </c>
      <c r="P81" s="11">
        <v>3</v>
      </c>
    </row>
    <row r="82" spans="1:17" ht="15.75" thickBot="1">
      <c r="A82" s="12" t="s">
        <v>366</v>
      </c>
      <c r="B82" s="13">
        <v>4.5999999999999996</v>
      </c>
      <c r="C82" s="13">
        <v>5.4</v>
      </c>
      <c r="D82" s="13">
        <v>6.5</v>
      </c>
      <c r="E82" s="13">
        <v>4.5999999999999996</v>
      </c>
      <c r="F82" s="13">
        <v>5</v>
      </c>
      <c r="G82" s="13">
        <v>6</v>
      </c>
      <c r="H82" s="13">
        <v>4.5</v>
      </c>
      <c r="I82" s="13">
        <v>6.3</v>
      </c>
      <c r="J82" s="13">
        <v>7.2</v>
      </c>
      <c r="K82" s="13">
        <v>5.6</v>
      </c>
      <c r="L82" s="13">
        <v>4.7</v>
      </c>
      <c r="M82" s="13">
        <v>5.0999999999999996</v>
      </c>
      <c r="N82" s="13">
        <v>3.3</v>
      </c>
      <c r="O82" s="13">
        <v>4.3</v>
      </c>
      <c r="P82" s="14">
        <v>3.7</v>
      </c>
    </row>
    <row r="83" spans="1:17" ht="15.75" thickBot="1">
      <c r="A83" s="19" t="s">
        <v>379</v>
      </c>
      <c r="B83" s="20">
        <v>5.6</v>
      </c>
      <c r="C83" s="20">
        <v>5.3</v>
      </c>
      <c r="D83" s="20">
        <v>6.1</v>
      </c>
      <c r="E83" s="20">
        <v>4.8</v>
      </c>
      <c r="F83" s="20">
        <v>4.9000000000000004</v>
      </c>
      <c r="G83" s="20">
        <v>5.3</v>
      </c>
      <c r="H83" s="20">
        <v>4.5</v>
      </c>
      <c r="I83" s="20">
        <v>6.3</v>
      </c>
      <c r="J83" s="20">
        <v>5.6</v>
      </c>
      <c r="K83" s="20">
        <v>5.0999999999999996</v>
      </c>
      <c r="L83" s="20">
        <v>4.4000000000000004</v>
      </c>
      <c r="M83" s="20">
        <v>3.8</v>
      </c>
      <c r="N83" s="20">
        <v>3.2</v>
      </c>
      <c r="O83" s="20">
        <v>3.4</v>
      </c>
      <c r="P83" s="20">
        <v>3.1</v>
      </c>
    </row>
    <row r="84" spans="1:17" ht="15.75" thickBot="1">
      <c r="A84" s="12" t="s">
        <v>391</v>
      </c>
      <c r="B84" s="13">
        <v>7.5</v>
      </c>
      <c r="C84" s="13">
        <v>9</v>
      </c>
      <c r="D84" s="13">
        <v>9.5</v>
      </c>
      <c r="E84" s="13">
        <v>8.8000000000000007</v>
      </c>
      <c r="F84" s="13">
        <v>8.1</v>
      </c>
      <c r="G84" s="13">
        <v>5.5</v>
      </c>
      <c r="H84" s="13">
        <v>7.7</v>
      </c>
      <c r="I84" s="13">
        <v>7.1</v>
      </c>
      <c r="J84" s="13">
        <v>9.1</v>
      </c>
      <c r="K84" s="13">
        <v>5.3</v>
      </c>
      <c r="L84" s="13">
        <v>4.5</v>
      </c>
      <c r="M84" s="13">
        <v>4.7</v>
      </c>
      <c r="N84" s="13">
        <v>4.7</v>
      </c>
      <c r="O84" s="13">
        <v>5.7</v>
      </c>
      <c r="P84" s="14">
        <v>5.4</v>
      </c>
    </row>
    <row r="85" spans="1:17" ht="15.75" thickBot="1">
      <c r="A85" s="15" t="s">
        <v>403</v>
      </c>
      <c r="B85" s="10">
        <v>6.8</v>
      </c>
      <c r="C85" s="10">
        <v>5.3</v>
      </c>
      <c r="D85" s="10">
        <v>5.2</v>
      </c>
      <c r="E85" s="10">
        <v>4.5999999999999996</v>
      </c>
      <c r="F85" s="10">
        <v>5.6</v>
      </c>
      <c r="G85" s="10">
        <v>7.2</v>
      </c>
      <c r="H85" s="10">
        <v>5.2</v>
      </c>
      <c r="I85" s="10">
        <v>4.7</v>
      </c>
      <c r="J85" s="10">
        <v>4.9000000000000004</v>
      </c>
      <c r="K85" s="10">
        <v>4.5</v>
      </c>
      <c r="L85" s="10">
        <v>5</v>
      </c>
      <c r="M85" s="10">
        <v>4.8</v>
      </c>
      <c r="N85" s="10">
        <v>4.2</v>
      </c>
      <c r="O85" s="10">
        <v>3.2</v>
      </c>
      <c r="P85" s="11">
        <v>5.3</v>
      </c>
    </row>
    <row r="86" spans="1:17" ht="15.75" thickBot="1">
      <c r="A86" s="12" t="s">
        <v>416</v>
      </c>
      <c r="B86" s="13">
        <v>9.1999999999999993</v>
      </c>
      <c r="C86" s="13">
        <v>5.2</v>
      </c>
      <c r="D86" s="13">
        <v>5.2</v>
      </c>
      <c r="E86" s="13">
        <v>6.9</v>
      </c>
      <c r="F86" s="13">
        <v>6.1</v>
      </c>
      <c r="G86" s="13">
        <v>5.2</v>
      </c>
      <c r="H86" s="13">
        <v>6.3</v>
      </c>
      <c r="I86" s="13">
        <v>4.2</v>
      </c>
      <c r="J86" s="13">
        <v>4.0999999999999996</v>
      </c>
      <c r="K86" s="13">
        <v>4.8</v>
      </c>
      <c r="L86" s="13">
        <v>4.3</v>
      </c>
      <c r="M86" s="13">
        <v>4.5</v>
      </c>
      <c r="N86" s="13">
        <v>4.9000000000000004</v>
      </c>
      <c r="O86" s="13">
        <v>3.2</v>
      </c>
      <c r="P86" s="14">
        <v>3.8</v>
      </c>
    </row>
    <row r="87" spans="1:17" ht="15.75" thickBot="1">
      <c r="A87" s="19" t="s">
        <v>427</v>
      </c>
      <c r="B87" s="20">
        <v>7.7</v>
      </c>
      <c r="C87" s="20">
        <v>6.5</v>
      </c>
      <c r="D87" s="20">
        <v>6.5</v>
      </c>
      <c r="E87" s="20">
        <v>6.5</v>
      </c>
      <c r="F87" s="20">
        <v>6.5</v>
      </c>
      <c r="G87" s="20">
        <v>6.1</v>
      </c>
      <c r="H87" s="20">
        <v>6.3</v>
      </c>
      <c r="I87" s="20">
        <v>5.3</v>
      </c>
      <c r="J87" s="20">
        <v>6</v>
      </c>
      <c r="K87" s="20">
        <v>4.8</v>
      </c>
      <c r="L87" s="20">
        <v>4.7</v>
      </c>
      <c r="M87" s="20">
        <v>4.7</v>
      </c>
      <c r="N87" s="20">
        <v>4.5</v>
      </c>
      <c r="O87" s="20">
        <v>4</v>
      </c>
      <c r="P87" s="20">
        <v>4.9000000000000004</v>
      </c>
    </row>
    <row r="88" spans="1:17" ht="100.5" thickBot="1">
      <c r="A88" s="35" t="s">
        <v>619</v>
      </c>
      <c r="B88" s="36">
        <f>B14</f>
        <v>2005</v>
      </c>
      <c r="C88" s="36">
        <f t="shared" ref="C88:P88" si="12">C14</f>
        <v>2006</v>
      </c>
      <c r="D88" s="36">
        <f t="shared" si="12"/>
        <v>2007</v>
      </c>
      <c r="E88" s="36">
        <f t="shared" si="12"/>
        <v>2008</v>
      </c>
      <c r="F88" s="36">
        <f t="shared" si="12"/>
        <v>2009</v>
      </c>
      <c r="G88" s="36">
        <f t="shared" si="12"/>
        <v>2010</v>
      </c>
      <c r="H88" s="36">
        <f t="shared" si="12"/>
        <v>2011</v>
      </c>
      <c r="I88" s="36">
        <f t="shared" si="12"/>
        <v>2012</v>
      </c>
      <c r="J88" s="36">
        <f t="shared" si="12"/>
        <v>2013</v>
      </c>
      <c r="K88" s="36">
        <f t="shared" si="12"/>
        <v>2014</v>
      </c>
      <c r="L88" s="36">
        <f t="shared" si="12"/>
        <v>2015</v>
      </c>
      <c r="M88" s="36">
        <f t="shared" si="12"/>
        <v>2016</v>
      </c>
      <c r="N88" s="36">
        <f t="shared" si="12"/>
        <v>2017</v>
      </c>
      <c r="O88" s="36">
        <f t="shared" si="12"/>
        <v>2018</v>
      </c>
      <c r="P88" s="36">
        <f t="shared" si="12"/>
        <v>2019</v>
      </c>
      <c r="Q88" t="s">
        <v>1084</v>
      </c>
    </row>
    <row r="89" spans="1:17" ht="15.75" thickBot="1">
      <c r="A89" s="47" t="s">
        <v>620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"/>
    </row>
    <row r="90" spans="1:17" ht="15.75" thickBot="1">
      <c r="A90" s="45" t="s">
        <v>1066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4"/>
    </row>
    <row r="91" spans="1:17" ht="15.75" thickBot="1">
      <c r="A91" s="46" t="s">
        <v>622</v>
      </c>
      <c r="B91" s="10">
        <v>267.60000000000002</v>
      </c>
      <c r="C91" s="36">
        <f>(B91+D91)/2</f>
        <v>281.60000000000002</v>
      </c>
      <c r="D91" s="10">
        <v>295.60000000000002</v>
      </c>
      <c r="E91" s="36">
        <f>(D91+F91)/2</f>
        <v>303.10000000000002</v>
      </c>
      <c r="F91" s="10">
        <v>310.60000000000002</v>
      </c>
      <c r="G91" s="36">
        <f>(F91+H91)/2</f>
        <v>327.3</v>
      </c>
      <c r="H91" s="10">
        <v>344</v>
      </c>
      <c r="I91" s="36">
        <f>(H91+J91)/2</f>
        <v>365.35</v>
      </c>
      <c r="J91" s="10">
        <v>386.7</v>
      </c>
      <c r="K91" s="36">
        <f>(J91+L91)/2</f>
        <v>402.15</v>
      </c>
      <c r="L91" s="10">
        <v>417.6</v>
      </c>
      <c r="M91" s="36">
        <f>(L91+N91)/2</f>
        <v>414.15</v>
      </c>
      <c r="N91" s="10">
        <v>410.7</v>
      </c>
      <c r="O91" s="37">
        <f>TREND(B91:N91,B$88:N$88,O$88)</f>
        <v>444.21730769230999</v>
      </c>
      <c r="P91" s="37">
        <f>TREND(C91:O91,C$88:O$88,P$88)</f>
        <v>458.26686390532632</v>
      </c>
      <c r="Q91" s="41" t="s">
        <v>1085</v>
      </c>
    </row>
    <row r="92" spans="1:17" ht="15.75" thickBot="1">
      <c r="A92" s="46" t="s">
        <v>631</v>
      </c>
      <c r="B92" s="13">
        <v>13.8</v>
      </c>
      <c r="C92" s="36">
        <f t="shared" ref="C92:E95" si="13">(B92+D92)/2</f>
        <v>15.200000000000001</v>
      </c>
      <c r="D92" s="13">
        <v>16.600000000000001</v>
      </c>
      <c r="E92" s="36">
        <f t="shared" si="13"/>
        <v>18.5</v>
      </c>
      <c r="F92" s="13">
        <v>20.399999999999999</v>
      </c>
      <c r="G92" s="36">
        <f t="shared" ref="G92:I92" si="14">(F92+H92)/2</f>
        <v>21.65</v>
      </c>
      <c r="H92" s="13">
        <v>22.9</v>
      </c>
      <c r="I92" s="36">
        <f t="shared" si="14"/>
        <v>23.25</v>
      </c>
      <c r="J92" s="13">
        <v>23.6</v>
      </c>
      <c r="K92" s="36">
        <f t="shared" ref="K92:M92" si="15">(J92+L92)/2</f>
        <v>24.55</v>
      </c>
      <c r="L92" s="13">
        <v>25.5</v>
      </c>
      <c r="M92" s="36">
        <f t="shared" si="15"/>
        <v>26.45</v>
      </c>
      <c r="N92" s="13">
        <v>27.4</v>
      </c>
      <c r="O92" s="37" cm="1">
        <f t="array" ref="O92">TREND(B92:N92,B$88:N$88,O$88)</f>
        <v>29.199999999999818</v>
      </c>
      <c r="P92" s="37" cm="1">
        <f t="array" ref="P92">TREND(C92:O92,C$88:O$88,P$88)</f>
        <v>30.076923076922867</v>
      </c>
      <c r="Q92" s="41" t="s">
        <v>1085</v>
      </c>
    </row>
    <row r="93" spans="1:17" ht="15.75" thickBot="1">
      <c r="A93" s="46" t="s">
        <v>639</v>
      </c>
      <c r="B93" s="10">
        <v>46</v>
      </c>
      <c r="C93" s="36">
        <f t="shared" si="13"/>
        <v>49.55</v>
      </c>
      <c r="D93" s="10">
        <v>53.1</v>
      </c>
      <c r="E93" s="36">
        <f t="shared" si="13"/>
        <v>57.8</v>
      </c>
      <c r="F93" s="10">
        <v>62.5</v>
      </c>
      <c r="G93" s="36">
        <f t="shared" ref="G93:I93" si="16">(F93+H93)/2</f>
        <v>63.5</v>
      </c>
      <c r="H93" s="10">
        <v>64.5</v>
      </c>
      <c r="I93" s="36">
        <f t="shared" si="16"/>
        <v>63.7</v>
      </c>
      <c r="J93" s="10">
        <v>62.9</v>
      </c>
      <c r="K93" s="36">
        <f t="shared" ref="K93:M93" si="17">(J93+L93)/2</f>
        <v>63.8</v>
      </c>
      <c r="L93" s="10">
        <v>64.7</v>
      </c>
      <c r="M93" s="36">
        <f t="shared" si="17"/>
        <v>62.150000000000006</v>
      </c>
      <c r="N93" s="10">
        <v>59.6</v>
      </c>
      <c r="O93" s="37" cm="1">
        <f t="array" ref="O93">TREND(B93:N93,B$88:N$88,O$88)</f>
        <v>67.599999999999909</v>
      </c>
      <c r="P93" s="37" cm="1">
        <f t="array" ref="P93">TREND(C93:O93,C$88:O$88,P$88)</f>
        <v>67.484615384615381</v>
      </c>
      <c r="Q93" s="41" t="s">
        <v>1085</v>
      </c>
    </row>
    <row r="94" spans="1:17" ht="29.25" thickBot="1">
      <c r="A94" s="46" t="s">
        <v>647</v>
      </c>
      <c r="B94" s="13">
        <v>231.3</v>
      </c>
      <c r="C94" s="36">
        <f t="shared" si="13"/>
        <v>245.95000000000002</v>
      </c>
      <c r="D94" s="13">
        <v>260.60000000000002</v>
      </c>
      <c r="E94" s="36">
        <f t="shared" si="13"/>
        <v>253.3</v>
      </c>
      <c r="F94" s="13">
        <v>246</v>
      </c>
      <c r="G94" s="36">
        <f t="shared" ref="G94:I94" si="18">(F94+H94)/2</f>
        <v>256.8</v>
      </c>
      <c r="H94" s="13">
        <v>267.60000000000002</v>
      </c>
      <c r="I94" s="36">
        <f t="shared" si="18"/>
        <v>281.05</v>
      </c>
      <c r="J94" s="13">
        <v>294.5</v>
      </c>
      <c r="K94" s="36">
        <f t="shared" ref="K94:M94" si="19">(J94+L94)/2</f>
        <v>306.39999999999998</v>
      </c>
      <c r="L94" s="13">
        <v>318.3</v>
      </c>
      <c r="M94" s="36">
        <f t="shared" si="19"/>
        <v>316.35000000000002</v>
      </c>
      <c r="N94" s="13">
        <v>314.39999999999998</v>
      </c>
      <c r="O94" s="37" cm="1">
        <f t="array" ref="O94">TREND(B94:N94,B$88:N$88,O$88)</f>
        <v>328.73269230769256</v>
      </c>
      <c r="P94" s="37" cm="1">
        <f t="array" ref="P94">TREND(C94:O94,C$88:O$88,P$88)</f>
        <v>336.18698224852051</v>
      </c>
      <c r="Q94" s="41" t="s">
        <v>1085</v>
      </c>
    </row>
    <row r="95" spans="1:17" ht="15.75" thickBot="1">
      <c r="A95" s="46" t="s">
        <v>654</v>
      </c>
      <c r="B95" s="10">
        <v>287.3</v>
      </c>
      <c r="C95" s="36">
        <f t="shared" si="13"/>
        <v>342.65</v>
      </c>
      <c r="D95" s="10">
        <v>398</v>
      </c>
      <c r="E95" s="36">
        <f t="shared" si="13"/>
        <v>437</v>
      </c>
      <c r="F95" s="10">
        <v>476</v>
      </c>
      <c r="G95" s="36">
        <f t="shared" ref="G95:I95" si="20">(F95+H95)/2</f>
        <v>512.45000000000005</v>
      </c>
      <c r="H95" s="10">
        <v>548.9</v>
      </c>
      <c r="I95" s="36">
        <f t="shared" si="20"/>
        <v>563.65</v>
      </c>
      <c r="J95" s="10">
        <v>578.4</v>
      </c>
      <c r="K95" s="36">
        <f t="shared" ref="K95:M95" si="21">(J95+L95)/2</f>
        <v>602.29999999999995</v>
      </c>
      <c r="L95" s="10">
        <v>626.20000000000005</v>
      </c>
      <c r="M95" s="36">
        <f t="shared" si="21"/>
        <v>629.65000000000009</v>
      </c>
      <c r="N95" s="10">
        <v>633.1</v>
      </c>
      <c r="O95" s="37" cm="1">
        <f t="array" ref="O95">TREND(B95:N95,B$88:N$88,O$88)</f>
        <v>709.44999999999709</v>
      </c>
      <c r="P95" s="37" cm="1">
        <f t="array" ref="P95">TREND(C95:O95,C$88:O$88,P$88)</f>
        <v>727.77692307691905</v>
      </c>
      <c r="Q95" s="41" t="s">
        <v>1085</v>
      </c>
    </row>
    <row r="96" spans="1:17" ht="29.25" thickBot="1">
      <c r="A96" s="47" t="s">
        <v>662</v>
      </c>
      <c r="B96" s="13"/>
      <c r="C96" s="13"/>
      <c r="D96" s="13"/>
      <c r="E96" s="13"/>
      <c r="F96" s="13"/>
      <c r="G96" s="13"/>
      <c r="H96" s="13"/>
      <c r="I96" s="13"/>
      <c r="J96" s="21"/>
      <c r="K96" s="13"/>
      <c r="L96" s="13"/>
      <c r="M96" s="13"/>
      <c r="N96" s="13"/>
      <c r="O96" s="13"/>
      <c r="P96" s="14"/>
    </row>
    <row r="97" spans="1:16" ht="15.75" thickBot="1">
      <c r="A97" s="45" t="s">
        <v>1067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"/>
    </row>
    <row r="98" spans="1:16" ht="15.75" thickBot="1">
      <c r="A98" s="46" t="s">
        <v>664</v>
      </c>
      <c r="B98" s="13">
        <v>679.4</v>
      </c>
      <c r="C98" s="36">
        <f>(B98+D98)/2</f>
        <v>769.25</v>
      </c>
      <c r="D98" s="13">
        <v>859.1</v>
      </c>
      <c r="E98" s="36">
        <f>(D98+F98)/2</f>
        <v>916.6</v>
      </c>
      <c r="F98" s="13">
        <v>974.1</v>
      </c>
      <c r="G98" s="36">
        <f>(F98+H98)/2</f>
        <v>1023.05</v>
      </c>
      <c r="H98" s="28">
        <v>1072</v>
      </c>
      <c r="I98" s="36">
        <f>(H98+J98)/2</f>
        <v>1101.5999999999999</v>
      </c>
      <c r="J98" s="28">
        <v>1131.2</v>
      </c>
      <c r="K98" s="36">
        <f>(J98+L98)/2</f>
        <v>1187.3000000000002</v>
      </c>
      <c r="L98" s="28">
        <v>1243.4000000000001</v>
      </c>
      <c r="M98" s="36">
        <f>(L98+N98)/2</f>
        <v>1282.4000000000001</v>
      </c>
      <c r="N98" s="28">
        <v>1321.4</v>
      </c>
      <c r="O98" s="37" cm="1">
        <f t="array" ref="O98">TREND(B98:N98,B$88:N$88,O$88)</f>
        <v>1395.4384615384624</v>
      </c>
      <c r="P98" s="37" cm="1">
        <f t="array" ref="P98">TREND(C98:O98,C$88:O$88,P$88)</f>
        <v>1433.8887573964603</v>
      </c>
    </row>
    <row r="99" spans="1:16" ht="15.75" thickBot="1">
      <c r="A99" s="46" t="s">
        <v>639</v>
      </c>
      <c r="B99" s="29">
        <v>2501.1</v>
      </c>
      <c r="C99" s="36">
        <f t="shared" ref="C99:E99" si="22">(B99+D99)/2</f>
        <v>2818.5</v>
      </c>
      <c r="D99" s="29">
        <v>3135.9</v>
      </c>
      <c r="E99" s="36">
        <f t="shared" si="22"/>
        <v>3270.65</v>
      </c>
      <c r="F99" s="29">
        <v>3405.4</v>
      </c>
      <c r="G99" s="36">
        <f t="shared" ref="G99:I99" si="23">(F99+H99)/2</f>
        <v>3443.8</v>
      </c>
      <c r="H99" s="29">
        <v>3482.2</v>
      </c>
      <c r="I99" s="36">
        <f t="shared" si="23"/>
        <v>3582.6</v>
      </c>
      <c r="J99" s="29">
        <v>3683</v>
      </c>
      <c r="K99" s="36">
        <f t="shared" ref="K99:M99" si="24">(J99+L99)/2</f>
        <v>3768.85</v>
      </c>
      <c r="L99" s="29">
        <v>3854.7</v>
      </c>
      <c r="M99" s="36">
        <f t="shared" si="24"/>
        <v>3907.2</v>
      </c>
      <c r="N99" s="29">
        <v>3959.7</v>
      </c>
      <c r="O99" s="37" cm="1">
        <f t="array" ref="O99">TREND(B99:N99,B$88:N$88,O$88)</f>
        <v>4187.9269230769423</v>
      </c>
      <c r="P99" s="37" cm="1">
        <f t="array" ref="P99">TREND(C99:O99,C$88:O$88,P$88)</f>
        <v>4233.9005917159666</v>
      </c>
    </row>
    <row r="100" spans="1:16" ht="15.75" thickBot="1">
      <c r="A100" s="46" t="s">
        <v>679</v>
      </c>
      <c r="B100" s="13">
        <v>914.3</v>
      </c>
      <c r="C100" s="36">
        <f t="shared" ref="C100:E100" si="25">(B100+D100)/2</f>
        <v>1076</v>
      </c>
      <c r="D100" s="28">
        <v>1237.7</v>
      </c>
      <c r="E100" s="36">
        <f t="shared" si="25"/>
        <v>1291.5500000000002</v>
      </c>
      <c r="F100" s="28">
        <v>1345.4</v>
      </c>
      <c r="G100" s="36">
        <f t="shared" ref="G100:I100" si="26">(F100+H100)/2</f>
        <v>1347.65</v>
      </c>
      <c r="H100" s="28">
        <v>1349.9</v>
      </c>
      <c r="I100" s="36">
        <f t="shared" si="26"/>
        <v>1392.5500000000002</v>
      </c>
      <c r="J100" s="28">
        <v>1435.2</v>
      </c>
      <c r="K100" s="36">
        <f t="shared" ref="K100:M100" si="27">(J100+L100)/2</f>
        <v>1479.3000000000002</v>
      </c>
      <c r="L100" s="28">
        <v>1523.4</v>
      </c>
      <c r="M100" s="36">
        <f t="shared" si="27"/>
        <v>1520.35</v>
      </c>
      <c r="N100" s="28">
        <v>1517.3</v>
      </c>
      <c r="O100" s="37" cm="1">
        <f t="array" ref="O100">TREND(B100:N100,B$88:N$88,O$88)</f>
        <v>1639.673076923078</v>
      </c>
      <c r="P100" s="37" cm="1">
        <f t="array" ref="P100">TREND(C100:O100,C$88:O$88,P$88)</f>
        <v>1649.6071005917329</v>
      </c>
    </row>
    <row r="101" spans="1:16" ht="15.75" thickBot="1">
      <c r="A101" s="46" t="s">
        <v>687</v>
      </c>
      <c r="B101" s="10">
        <v>666.3</v>
      </c>
      <c r="C101" s="36">
        <f t="shared" ref="C101:E101" si="28">(B101+D101)/2</f>
        <v>756.05</v>
      </c>
      <c r="D101" s="10">
        <v>845.8</v>
      </c>
      <c r="E101" s="36">
        <f t="shared" si="28"/>
        <v>1136.4499999999998</v>
      </c>
      <c r="F101" s="29">
        <v>1427.1</v>
      </c>
      <c r="G101" s="36">
        <f t="shared" ref="G101:I101" si="29">(F101+H101)/2</f>
        <v>1715.6999999999998</v>
      </c>
      <c r="H101" s="29">
        <v>2004.3</v>
      </c>
      <c r="I101" s="36">
        <f t="shared" si="29"/>
        <v>2138.4499999999998</v>
      </c>
      <c r="J101" s="29">
        <v>2272.6</v>
      </c>
      <c r="K101" s="36">
        <f t="shared" ref="K101:M101" si="30">(J101+L101)/2</f>
        <v>2445.6</v>
      </c>
      <c r="L101" s="29">
        <v>2618.6</v>
      </c>
      <c r="M101" s="36">
        <f t="shared" si="30"/>
        <v>2721.6499999999996</v>
      </c>
      <c r="N101" s="29">
        <v>2824.7</v>
      </c>
      <c r="O101" s="37" cm="1">
        <f t="array" ref="O101">TREND(B101:N101,B$88:N$88,O$88)</f>
        <v>3194.5153846153989</v>
      </c>
      <c r="P101" s="37" cm="1">
        <f t="array" ref="P101">TREND(C101:O101,C$88:O$88,P$88)</f>
        <v>3398.9124260354438</v>
      </c>
    </row>
    <row r="102" spans="1:16" ht="29.25" thickBot="1">
      <c r="A102" s="46" t="s">
        <v>695</v>
      </c>
      <c r="B102" s="13">
        <v>363.7</v>
      </c>
      <c r="C102" s="36">
        <f t="shared" ref="C102:E102" si="31">(B102+D102)/2</f>
        <v>407.85</v>
      </c>
      <c r="D102" s="13">
        <v>452</v>
      </c>
      <c r="E102" s="36">
        <f t="shared" si="31"/>
        <v>461.85</v>
      </c>
      <c r="F102" s="13">
        <v>471.7</v>
      </c>
      <c r="G102" s="36">
        <f t="shared" ref="G102:I102" si="32">(F102+H102)/2</f>
        <v>470.29999999999995</v>
      </c>
      <c r="H102" s="13">
        <v>468.9</v>
      </c>
      <c r="I102" s="36">
        <f t="shared" si="32"/>
        <v>511.59999999999997</v>
      </c>
      <c r="J102" s="13">
        <v>554.29999999999995</v>
      </c>
      <c r="K102" s="36">
        <f t="shared" ref="K102:M102" si="33">(J102+L102)/2</f>
        <v>591.34999999999991</v>
      </c>
      <c r="L102" s="13">
        <v>628.4</v>
      </c>
      <c r="M102" s="36">
        <f t="shared" si="33"/>
        <v>637.79999999999995</v>
      </c>
      <c r="N102" s="13">
        <v>647.20000000000005</v>
      </c>
      <c r="O102" s="37" cm="1">
        <f t="array" ref="O102">TREND(B102:N102,B$88:N$88,O$88)</f>
        <v>672.50961538461706</v>
      </c>
      <c r="P102" s="37" cm="1">
        <f t="array" ref="P102">TREND(C102:O102,C$88:O$88,P$88)</f>
        <v>692.9568047337234</v>
      </c>
    </row>
    <row r="103" spans="1:16" ht="29.25" thickBot="1">
      <c r="A103" s="47" t="s">
        <v>1068</v>
      </c>
      <c r="B103" s="22">
        <v>110</v>
      </c>
      <c r="C103" s="22">
        <v>111.9</v>
      </c>
      <c r="D103" s="22">
        <v>110.3</v>
      </c>
      <c r="E103" s="22">
        <v>117.8</v>
      </c>
      <c r="F103" s="22">
        <v>111.4</v>
      </c>
      <c r="G103" s="22">
        <v>105.4</v>
      </c>
      <c r="H103" s="22">
        <v>111.6</v>
      </c>
      <c r="I103" s="22">
        <v>114.7</v>
      </c>
      <c r="J103" s="22">
        <v>113.6</v>
      </c>
      <c r="K103" s="22">
        <v>117.8</v>
      </c>
      <c r="L103" s="22">
        <v>123.1</v>
      </c>
      <c r="M103" s="22">
        <v>130.80000000000001</v>
      </c>
      <c r="N103" s="36" cm="1">
        <f t="array" ref="N103">TREND(B103:M103,B$88:M$88,N$88)</f>
        <v>123.43939393939399</v>
      </c>
      <c r="O103" s="37" cm="1">
        <f t="array" ref="O103">TREND(B103:N103,B$88:N$88,O$88)</f>
        <v>124.7582750582751</v>
      </c>
      <c r="P103" s="37" cm="1">
        <f t="array" ref="P103">TREND(C103:O103,C$88:O$88,P$88)</f>
        <v>126.53622915545975</v>
      </c>
    </row>
    <row r="104" spans="1:16" ht="15.75" thickBot="1">
      <c r="A104" s="45" t="s">
        <v>715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36"/>
      <c r="O104" s="37"/>
      <c r="P104" s="37"/>
    </row>
    <row r="105" spans="1:16" ht="15.75" thickBot="1">
      <c r="A105" s="46" t="s">
        <v>716</v>
      </c>
      <c r="B105" s="22">
        <v>151.1</v>
      </c>
      <c r="C105" s="22">
        <v>154.69999999999999</v>
      </c>
      <c r="D105" s="22">
        <v>146.9</v>
      </c>
      <c r="E105" s="22">
        <v>158.1</v>
      </c>
      <c r="F105" s="22">
        <v>148.69999999999999</v>
      </c>
      <c r="G105" s="22">
        <v>138.80000000000001</v>
      </c>
      <c r="H105" s="22">
        <v>145.4</v>
      </c>
      <c r="I105" s="22">
        <v>147</v>
      </c>
      <c r="J105" s="22">
        <v>141.6</v>
      </c>
      <c r="K105" s="22">
        <v>147.30000000000001</v>
      </c>
      <c r="L105" s="22">
        <v>150.19999999999999</v>
      </c>
      <c r="M105" s="22">
        <v>160.1</v>
      </c>
      <c r="N105" s="36" cm="1">
        <f t="array" ref="N105">TREND(B105:M105,B$88:M$88,N$88)</f>
        <v>148.7106060606061</v>
      </c>
      <c r="O105" s="37" cm="1">
        <f t="array" ref="O105">TREND(B105:N105,B$88:N$88,O$88)</f>
        <v>148.64172494172493</v>
      </c>
      <c r="P105" s="37" cm="1">
        <f t="array" ref="P105">TREND(C105:O105,C$88:O$88,P$88)</f>
        <v>148.87338622915544</v>
      </c>
    </row>
    <row r="106" spans="1:16" ht="15.75" thickBot="1">
      <c r="A106" s="46" t="s">
        <v>729</v>
      </c>
      <c r="B106" s="23">
        <v>72.900000000000006</v>
      </c>
      <c r="C106" s="23">
        <v>73.099999999999994</v>
      </c>
      <c r="D106" s="23">
        <v>77.2</v>
      </c>
      <c r="E106" s="23">
        <v>81.3</v>
      </c>
      <c r="F106" s="23">
        <v>77.599999999999994</v>
      </c>
      <c r="G106" s="23">
        <v>75.099999999999994</v>
      </c>
      <c r="H106" s="23">
        <v>81</v>
      </c>
      <c r="I106" s="23">
        <v>85.3</v>
      </c>
      <c r="J106" s="23">
        <v>88.1</v>
      </c>
      <c r="K106" s="23">
        <v>90.9</v>
      </c>
      <c r="L106" s="23">
        <v>98.5</v>
      </c>
      <c r="M106" s="23">
        <v>104</v>
      </c>
      <c r="N106" s="36" cm="1">
        <f t="array" ref="N106">TREND(B106:M106,B$88:M$88,N$88)</f>
        <v>100.33181818181765</v>
      </c>
      <c r="O106" s="37" cm="1">
        <f t="array" ref="O106">TREND(B106:N106,B$88:N$88,O$88)</f>
        <v>102.88286713286743</v>
      </c>
      <c r="P106" s="37" cm="1">
        <f t="array" ref="P106">TREND(C106:O106,C$88:O$88,P$88)</f>
        <v>106.04560247444897</v>
      </c>
    </row>
    <row r="107" spans="1:16" ht="43.5" thickBot="1">
      <c r="A107" s="35" t="s">
        <v>1069</v>
      </c>
      <c r="B107" s="22">
        <v>138.5</v>
      </c>
      <c r="C107" s="22">
        <v>133.69999999999999</v>
      </c>
      <c r="D107" s="22">
        <v>126.2</v>
      </c>
      <c r="E107" s="22">
        <v>133.6</v>
      </c>
      <c r="F107" s="22">
        <v>131.80000000000001</v>
      </c>
      <c r="G107" s="22">
        <v>132.5</v>
      </c>
      <c r="H107" s="22">
        <v>136.1</v>
      </c>
      <c r="I107" s="22">
        <v>147.80000000000001</v>
      </c>
      <c r="J107" s="22">
        <v>152.4</v>
      </c>
      <c r="K107" s="22">
        <v>156</v>
      </c>
      <c r="L107" s="22">
        <v>162.69999999999999</v>
      </c>
      <c r="M107" s="22">
        <v>168.7</v>
      </c>
      <c r="N107" s="36" cm="1">
        <f t="array" ref="N107">TREND(B107:M107,B$88:M$88,N$88)</f>
        <v>164.86515151515141</v>
      </c>
      <c r="O107" s="37" cm="1">
        <f t="array" ref="O107">TREND(B107:N107,B$88:N$88,O$88)</f>
        <v>168.17773892773857</v>
      </c>
      <c r="P107" s="37" cm="1">
        <f t="array" ref="P107">TREND(C107:O107,C$88:O$88,P$88)</f>
        <v>174.06453738569053</v>
      </c>
    </row>
    <row r="108" spans="1:16" ht="29.25" thickBot="1">
      <c r="A108" s="35" t="s">
        <v>1070</v>
      </c>
      <c r="B108" s="13">
        <v>1.05</v>
      </c>
      <c r="C108" s="13">
        <v>0.8</v>
      </c>
      <c r="D108" s="13">
        <v>1.18</v>
      </c>
      <c r="E108" s="13">
        <v>1.44</v>
      </c>
      <c r="F108" s="13">
        <v>1.4</v>
      </c>
      <c r="G108" s="13">
        <v>1.82</v>
      </c>
      <c r="H108" s="13">
        <v>1.62</v>
      </c>
      <c r="I108" s="13">
        <v>2.21</v>
      </c>
      <c r="J108" s="13">
        <v>2.4300000000000002</v>
      </c>
      <c r="K108" s="13">
        <v>2.75</v>
      </c>
      <c r="L108" s="13">
        <v>2.75</v>
      </c>
      <c r="M108" s="13">
        <v>2.3199999999999998</v>
      </c>
      <c r="N108" s="13">
        <v>2.2799999999999998</v>
      </c>
      <c r="O108" s="13">
        <v>2.34</v>
      </c>
      <c r="P108" s="37" cm="1">
        <f t="array" ref="P108">TREND(C108:O108,C$88:O$88,P$88)</f>
        <v>2.9099999999999682</v>
      </c>
    </row>
    <row r="109" spans="1:16" ht="29.25" thickBot="1">
      <c r="A109" s="35" t="s">
        <v>1071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"/>
    </row>
    <row r="110" spans="1:16" ht="15.75" thickBot="1">
      <c r="A110" s="45" t="s">
        <v>30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4"/>
    </row>
    <row r="111" spans="1:16" ht="15.75" thickBot="1">
      <c r="A111" s="46" t="s">
        <v>31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"/>
    </row>
    <row r="112" spans="1:16" ht="15.75" thickBot="1">
      <c r="A112" s="46" t="s">
        <v>770</v>
      </c>
      <c r="B112" s="38" cm="1">
        <f t="array" ref="B112">TREND(C112:P112,C$88:P$88,B$88)</f>
        <v>54.247252747252787</v>
      </c>
      <c r="C112" s="13">
        <v>54.7</v>
      </c>
      <c r="D112" s="13">
        <v>55.3</v>
      </c>
      <c r="E112" s="13">
        <v>54.7</v>
      </c>
      <c r="F112" s="13">
        <v>56</v>
      </c>
      <c r="G112" s="13">
        <v>56.5</v>
      </c>
      <c r="H112" s="13">
        <v>57.3</v>
      </c>
      <c r="I112" s="13">
        <v>58.9</v>
      </c>
      <c r="J112" s="13">
        <v>59.2</v>
      </c>
      <c r="K112" s="13">
        <v>59.2</v>
      </c>
      <c r="L112" s="13">
        <v>58.2</v>
      </c>
      <c r="M112" s="13">
        <v>59.6</v>
      </c>
      <c r="N112" s="13">
        <v>59.6</v>
      </c>
      <c r="O112" s="23">
        <v>60.5</v>
      </c>
      <c r="P112" s="14">
        <v>60.9</v>
      </c>
    </row>
    <row r="113" spans="1:17" ht="15.75" thickBot="1">
      <c r="A113" s="46" t="s">
        <v>781</v>
      </c>
      <c r="B113" s="38" cm="1">
        <f t="array" ref="B113">TREND(C113:P113,C$88:P$88,B$88)</f>
        <v>5.120879120879124</v>
      </c>
      <c r="C113" s="10">
        <v>5</v>
      </c>
      <c r="D113" s="10">
        <v>5.3</v>
      </c>
      <c r="E113" s="10">
        <v>5.7</v>
      </c>
      <c r="F113" s="10">
        <v>5.9</v>
      </c>
      <c r="G113" s="10">
        <v>5.5</v>
      </c>
      <c r="H113" s="10">
        <v>5.9</v>
      </c>
      <c r="I113" s="10">
        <v>6.3</v>
      </c>
      <c r="J113" s="10">
        <v>6.2</v>
      </c>
      <c r="K113" s="10">
        <v>6.4</v>
      </c>
      <c r="L113" s="10">
        <v>5.9</v>
      </c>
      <c r="M113" s="10">
        <v>6.7</v>
      </c>
      <c r="N113" s="10">
        <v>6.6</v>
      </c>
      <c r="O113" s="22">
        <v>6.9</v>
      </c>
      <c r="P113" s="11">
        <v>6.8</v>
      </c>
    </row>
    <row r="114" spans="1:17" ht="15.75" thickBot="1">
      <c r="A114" s="46" t="s">
        <v>162</v>
      </c>
      <c r="B114" s="38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4"/>
    </row>
    <row r="115" spans="1:17" ht="15.75" thickBot="1">
      <c r="A115" s="46" t="s">
        <v>770</v>
      </c>
      <c r="B115" s="38" cm="1">
        <f t="array" ref="B115">TREND(C115:P115,C$88:P$88,B$88)</f>
        <v>57.172527472527463</v>
      </c>
      <c r="C115" s="10">
        <v>57.5</v>
      </c>
      <c r="D115" s="10">
        <v>58</v>
      </c>
      <c r="E115" s="10">
        <v>58.3</v>
      </c>
      <c r="F115" s="10">
        <v>58.7</v>
      </c>
      <c r="G115" s="10">
        <v>58.9</v>
      </c>
      <c r="H115" s="10">
        <v>58.8</v>
      </c>
      <c r="I115" s="10">
        <v>60.2</v>
      </c>
      <c r="J115" s="10">
        <v>60.3</v>
      </c>
      <c r="K115" s="10">
        <v>60.9</v>
      </c>
      <c r="L115" s="10">
        <v>60.1</v>
      </c>
      <c r="M115" s="10">
        <v>60.2</v>
      </c>
      <c r="N115" s="10">
        <v>60.9</v>
      </c>
      <c r="O115" s="22">
        <v>61.9</v>
      </c>
      <c r="P115" s="11">
        <v>63.1</v>
      </c>
    </row>
    <row r="116" spans="1:17" ht="15.75" thickBot="1">
      <c r="A116" s="46" t="s">
        <v>781</v>
      </c>
      <c r="B116" s="38" cm="1">
        <f t="array" ref="B116">TREND(C116:P116,C$88:P$88,B$88)</f>
        <v>5.5494505494505688</v>
      </c>
      <c r="C116" s="13">
        <v>5.6</v>
      </c>
      <c r="D116" s="13">
        <v>5.9</v>
      </c>
      <c r="E116" s="13">
        <v>6.5</v>
      </c>
      <c r="F116" s="13">
        <v>6.1</v>
      </c>
      <c r="G116" s="13">
        <v>6</v>
      </c>
      <c r="H116" s="13">
        <v>5.9</v>
      </c>
      <c r="I116" s="13">
        <v>6.3</v>
      </c>
      <c r="J116" s="13">
        <v>6.1</v>
      </c>
      <c r="K116" s="13">
        <v>6.2</v>
      </c>
      <c r="L116" s="13">
        <v>5.9</v>
      </c>
      <c r="M116" s="13">
        <v>6.4</v>
      </c>
      <c r="N116" s="13">
        <v>6.7</v>
      </c>
      <c r="O116" s="23">
        <v>7.5</v>
      </c>
      <c r="P116" s="14">
        <v>7.6</v>
      </c>
    </row>
    <row r="117" spans="1:17" ht="15.75" thickBot="1">
      <c r="A117" s="45" t="s">
        <v>1072</v>
      </c>
      <c r="B117" s="38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"/>
    </row>
    <row r="118" spans="1:17" ht="15.75" thickBot="1">
      <c r="A118" s="46" t="s">
        <v>1073</v>
      </c>
      <c r="B118" s="38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4"/>
    </row>
    <row r="119" spans="1:17" ht="15.75" thickBot="1">
      <c r="A119" s="15" t="s">
        <v>297</v>
      </c>
      <c r="B119" s="38" cm="1">
        <f t="array" ref="B119">TREND(C119:P119,C$88:P$88,B$88)</f>
        <v>59.161446160812261</v>
      </c>
      <c r="C119" s="38">
        <f t="shared" ref="C119:M119" si="34">C121*D119/D121</f>
        <v>59.510618066561008</v>
      </c>
      <c r="D119" s="38">
        <f t="shared" si="34"/>
        <v>59.510618066561008</v>
      </c>
      <c r="E119" s="38">
        <f t="shared" si="34"/>
        <v>59.001109350237712</v>
      </c>
      <c r="F119" s="38">
        <f t="shared" si="34"/>
        <v>62.160063391442151</v>
      </c>
      <c r="G119" s="38">
        <f t="shared" si="34"/>
        <v>60.937242472266242</v>
      </c>
      <c r="H119" s="38">
        <f t="shared" si="34"/>
        <v>62.46576862123613</v>
      </c>
      <c r="I119" s="38">
        <f t="shared" si="34"/>
        <v>63.17908082408875</v>
      </c>
      <c r="J119" s="38">
        <f t="shared" si="34"/>
        <v>63.586687797147384</v>
      </c>
      <c r="K119" s="38">
        <f t="shared" si="34"/>
        <v>63.17908082408875</v>
      </c>
      <c r="L119" s="38">
        <f>L121*M119/M121</f>
        <v>63.17908082408875</v>
      </c>
      <c r="M119" s="38">
        <f>M121*N119/N121</f>
        <v>63.790491283676701</v>
      </c>
      <c r="N119" s="10">
        <f>N121*O119/O121</f>
        <v>64.3</v>
      </c>
      <c r="O119" s="10">
        <v>64.3</v>
      </c>
      <c r="P119" s="11">
        <v>65.2</v>
      </c>
    </row>
    <row r="120" spans="1:17" ht="15.75" thickBot="1">
      <c r="A120" s="12" t="s">
        <v>312</v>
      </c>
      <c r="B120" s="38" cm="1">
        <f t="array" ref="B120">TREND(C120:P120,C$88:P$88,B$88)</f>
        <v>56.395193396144236</v>
      </c>
      <c r="C120" s="38">
        <f t="shared" ref="C120:L120" si="35">C121*D120/D121</f>
        <v>56.734072900158473</v>
      </c>
      <c r="D120" s="38">
        <f t="shared" si="35"/>
        <v>56.734072900158473</v>
      </c>
      <c r="E120" s="38">
        <f t="shared" si="35"/>
        <v>56.248335974643418</v>
      </c>
      <c r="F120" s="38">
        <f t="shared" si="35"/>
        <v>59.259904912836767</v>
      </c>
      <c r="G120" s="38">
        <f t="shared" si="35"/>
        <v>58.094136291600634</v>
      </c>
      <c r="H120" s="38">
        <f t="shared" si="35"/>
        <v>59.551347068145802</v>
      </c>
      <c r="I120" s="38">
        <f t="shared" si="35"/>
        <v>60.231378763866886</v>
      </c>
      <c r="J120" s="38">
        <f t="shared" si="35"/>
        <v>60.619968304278927</v>
      </c>
      <c r="K120" s="38">
        <f t="shared" si="35"/>
        <v>60.231378763866886</v>
      </c>
      <c r="L120" s="38">
        <f t="shared" si="35"/>
        <v>60.231378763866886</v>
      </c>
      <c r="M120" s="38">
        <f>M121*N120/N121</f>
        <v>60.814263074484948</v>
      </c>
      <c r="N120" s="13">
        <f>N121*O120/O121</f>
        <v>61.3</v>
      </c>
      <c r="O120" s="13">
        <v>61.3</v>
      </c>
      <c r="P120" s="14">
        <v>62.2</v>
      </c>
    </row>
    <row r="121" spans="1:17" ht="15.75" thickBot="1">
      <c r="A121" s="19" t="s">
        <v>327</v>
      </c>
      <c r="B121" s="38" cm="1">
        <f t="array" ref="B121">TREND(C121:P121,C$88:P$88,B$88)</f>
        <v>58.040659340659431</v>
      </c>
      <c r="C121" s="10">
        <v>58.4</v>
      </c>
      <c r="D121" s="10">
        <v>58.4</v>
      </c>
      <c r="E121" s="10">
        <v>57.9</v>
      </c>
      <c r="F121" s="10">
        <v>61</v>
      </c>
      <c r="G121" s="10">
        <v>59.8</v>
      </c>
      <c r="H121" s="10">
        <v>61.3</v>
      </c>
      <c r="I121" s="10">
        <v>62</v>
      </c>
      <c r="J121" s="10">
        <v>62.4</v>
      </c>
      <c r="K121" s="10">
        <v>62</v>
      </c>
      <c r="L121" s="10">
        <v>62</v>
      </c>
      <c r="M121" s="10">
        <v>62.6</v>
      </c>
      <c r="N121" s="10">
        <v>63.1</v>
      </c>
      <c r="O121" s="22">
        <v>63.1</v>
      </c>
      <c r="P121" s="11">
        <v>64.099999999999994</v>
      </c>
    </row>
    <row r="122" spans="1:17" ht="15.75" thickBot="1">
      <c r="A122" s="12" t="s">
        <v>341</v>
      </c>
      <c r="B122" s="38" cm="1">
        <f t="array" ref="B122">TREND(C122:P122,C$88:P$88,B$88)</f>
        <v>54.347252747252696</v>
      </c>
      <c r="C122" s="13">
        <v>54</v>
      </c>
      <c r="D122" s="13">
        <v>55.8</v>
      </c>
      <c r="E122" s="13">
        <v>55.6</v>
      </c>
      <c r="F122" s="13">
        <v>55.1</v>
      </c>
      <c r="G122" s="13">
        <v>57.2</v>
      </c>
      <c r="H122" s="13">
        <v>57.6</v>
      </c>
      <c r="I122" s="13">
        <v>58.5</v>
      </c>
      <c r="J122" s="13">
        <v>59.8</v>
      </c>
      <c r="K122" s="13">
        <v>59.4</v>
      </c>
      <c r="L122" s="13">
        <v>58.1</v>
      </c>
      <c r="M122" s="13">
        <v>58.3</v>
      </c>
      <c r="N122" s="13">
        <v>59.6</v>
      </c>
      <c r="O122" s="13">
        <v>60.4</v>
      </c>
      <c r="P122" s="14">
        <v>61.4</v>
      </c>
    </row>
    <row r="123" spans="1:17" ht="15.75" thickBot="1">
      <c r="A123" s="15" t="s">
        <v>353</v>
      </c>
      <c r="B123" s="38" cm="1">
        <f t="array" ref="B123">TREND(C123:P123,C$88:P$88,B$88)</f>
        <v>58.39560439560438</v>
      </c>
      <c r="C123" s="10">
        <v>57.4</v>
      </c>
      <c r="D123" s="10">
        <v>59.1</v>
      </c>
      <c r="E123" s="10">
        <v>58.5</v>
      </c>
      <c r="F123" s="10">
        <v>60.3</v>
      </c>
      <c r="G123" s="10">
        <v>58.7</v>
      </c>
      <c r="H123" s="10">
        <v>60.2</v>
      </c>
      <c r="I123" s="10">
        <v>61.8</v>
      </c>
      <c r="J123" s="10">
        <v>61.4</v>
      </c>
      <c r="K123" s="10">
        <v>60.8</v>
      </c>
      <c r="L123" s="10">
        <v>60.2</v>
      </c>
      <c r="M123" s="10">
        <v>60.1</v>
      </c>
      <c r="N123" s="10">
        <v>61</v>
      </c>
      <c r="O123" s="10">
        <v>61.4</v>
      </c>
      <c r="P123" s="11">
        <v>61.4</v>
      </c>
    </row>
    <row r="124" spans="1:17" ht="15.75" thickBot="1">
      <c r="A124" s="12" t="s">
        <v>366</v>
      </c>
      <c r="B124" s="38" cm="1">
        <f t="array" ref="B124">TREND(C124:P124,C$88:P$88,B$88)</f>
        <v>53.121978021978066</v>
      </c>
      <c r="C124" s="13">
        <v>53.3</v>
      </c>
      <c r="D124" s="13">
        <v>53.9</v>
      </c>
      <c r="E124" s="13">
        <v>53.9</v>
      </c>
      <c r="F124" s="13">
        <v>53.6</v>
      </c>
      <c r="G124" s="13">
        <v>54.8</v>
      </c>
      <c r="H124" s="13">
        <v>54.5</v>
      </c>
      <c r="I124" s="13">
        <v>57.7</v>
      </c>
      <c r="J124" s="13">
        <v>56.7</v>
      </c>
      <c r="K124" s="13">
        <v>57.8</v>
      </c>
      <c r="L124" s="13">
        <v>57.1</v>
      </c>
      <c r="M124" s="13">
        <v>57</v>
      </c>
      <c r="N124" s="13">
        <v>56.8</v>
      </c>
      <c r="O124" s="13">
        <v>57</v>
      </c>
      <c r="P124" s="14">
        <v>58.1</v>
      </c>
    </row>
    <row r="125" spans="1:17" ht="15.75" thickBot="1">
      <c r="A125" s="19" t="s">
        <v>379</v>
      </c>
      <c r="B125" s="38" cm="1">
        <f t="array" ref="B125">TREND(C125:P125,C$88:P$88,B$88)</f>
        <v>55.173122354704333</v>
      </c>
      <c r="C125" s="39">
        <f>((C124*D125/D124)+(C123*D125/D123)+(C122*D125/D122))/3</f>
        <v>54.880046975607563</v>
      </c>
      <c r="D125" s="39">
        <f t="shared" ref="C125:J125" si="36">((D124*E125/E124)+(D123*E125/E123)+(D122*E125/E122))/3</f>
        <v>56.232525346193391</v>
      </c>
      <c r="E125" s="39">
        <f t="shared" si="36"/>
        <v>55.974045923647367</v>
      </c>
      <c r="F125" s="39">
        <f t="shared" si="36"/>
        <v>56.258702227071218</v>
      </c>
      <c r="G125" s="39">
        <f t="shared" si="36"/>
        <v>56.85288799532762</v>
      </c>
      <c r="H125" s="39">
        <f t="shared" si="36"/>
        <v>57.356801929850299</v>
      </c>
      <c r="I125" s="39">
        <f t="shared" si="36"/>
        <v>59.267871839085636</v>
      </c>
      <c r="J125" s="39">
        <f t="shared" si="36"/>
        <v>59.220254572491633</v>
      </c>
      <c r="K125" s="39">
        <f>((K124*L125/L124)+(K123*L125/L123)+(K122*L125/L122))/3</f>
        <v>59.268236439307621</v>
      </c>
      <c r="L125" s="10">
        <v>58.4</v>
      </c>
      <c r="M125" s="10">
        <v>58.5</v>
      </c>
      <c r="N125" s="10">
        <v>59.3</v>
      </c>
      <c r="O125" s="10">
        <v>59.7</v>
      </c>
      <c r="P125" s="11">
        <v>60.5</v>
      </c>
      <c r="Q125" s="40" t="s">
        <v>1086</v>
      </c>
    </row>
    <row r="126" spans="1:17" ht="15.75" thickBot="1">
      <c r="A126" s="12" t="s">
        <v>391</v>
      </c>
      <c r="B126" s="38" cm="1">
        <f t="array" ref="B126">TREND(C126:P126,C$88:P$88,B$88)</f>
        <v>52.298901098901183</v>
      </c>
      <c r="C126" s="13">
        <v>51.9</v>
      </c>
      <c r="D126" s="13">
        <v>53.6</v>
      </c>
      <c r="E126" s="13">
        <v>52.5</v>
      </c>
      <c r="F126" s="13">
        <v>52.6</v>
      </c>
      <c r="G126" s="13">
        <v>54.6</v>
      </c>
      <c r="H126" s="13">
        <v>54.6</v>
      </c>
      <c r="I126" s="13">
        <v>57.5</v>
      </c>
      <c r="J126" s="13">
        <v>57</v>
      </c>
      <c r="K126" s="13">
        <v>57.6</v>
      </c>
      <c r="L126" s="13">
        <v>57.8</v>
      </c>
      <c r="M126" s="13">
        <v>57.9</v>
      </c>
      <c r="N126" s="13">
        <v>57.4</v>
      </c>
      <c r="O126" s="13">
        <v>56.8</v>
      </c>
      <c r="P126" s="14">
        <v>56.4</v>
      </c>
    </row>
    <row r="127" spans="1:17" ht="15.75" thickBot="1">
      <c r="A127" s="15" t="s">
        <v>403</v>
      </c>
      <c r="B127" s="38" cm="1">
        <f t="array" ref="B127">TREND(C127:P127,C$88:P$88,B$88)</f>
        <v>49.639560439560682</v>
      </c>
      <c r="C127" s="10">
        <v>51.1</v>
      </c>
      <c r="D127" s="10">
        <v>50.3</v>
      </c>
      <c r="E127" s="10">
        <v>50.4</v>
      </c>
      <c r="F127" s="10">
        <v>52</v>
      </c>
      <c r="G127" s="10">
        <v>53.1</v>
      </c>
      <c r="H127" s="10">
        <v>53.1</v>
      </c>
      <c r="I127" s="10">
        <v>54.9</v>
      </c>
      <c r="J127" s="10">
        <v>54.8</v>
      </c>
      <c r="K127" s="10">
        <v>55.4</v>
      </c>
      <c r="L127" s="10">
        <v>54.8</v>
      </c>
      <c r="M127" s="10">
        <v>55.4</v>
      </c>
      <c r="N127" s="10">
        <v>56.7</v>
      </c>
      <c r="O127" s="10">
        <v>57.8</v>
      </c>
      <c r="P127" s="11">
        <v>58.5</v>
      </c>
    </row>
    <row r="128" spans="1:17" ht="15.75" thickBot="1">
      <c r="A128" s="12" t="s">
        <v>416</v>
      </c>
      <c r="B128" s="38" cm="1">
        <f t="array" ref="B128">TREND(C128:P128,C$88:P$88,B$88)</f>
        <v>51.50439560439554</v>
      </c>
      <c r="C128" s="13">
        <v>53.2</v>
      </c>
      <c r="D128" s="13">
        <v>53.3</v>
      </c>
      <c r="E128" s="13">
        <v>52.1</v>
      </c>
      <c r="F128" s="13">
        <v>53.2</v>
      </c>
      <c r="G128" s="13">
        <v>54.6</v>
      </c>
      <c r="H128" s="13">
        <v>55.6</v>
      </c>
      <c r="I128" s="13">
        <v>57.6</v>
      </c>
      <c r="J128" s="13">
        <v>58.8</v>
      </c>
      <c r="K128" s="13">
        <v>57.9</v>
      </c>
      <c r="L128" s="13">
        <v>57.6</v>
      </c>
      <c r="M128" s="13">
        <v>58.5</v>
      </c>
      <c r="N128" s="13">
        <v>59.2</v>
      </c>
      <c r="O128" s="13">
        <v>61.1</v>
      </c>
      <c r="P128" s="14">
        <v>61.4</v>
      </c>
    </row>
    <row r="129" spans="1:16" ht="15.75" thickBot="1">
      <c r="A129" s="19" t="s">
        <v>427</v>
      </c>
      <c r="B129" s="38" cm="1">
        <f t="array" ref="B129">TREND(C129:P129,C$88:P$88,B$88)</f>
        <v>51.012746123458783</v>
      </c>
      <c r="C129" s="39">
        <f t="shared" ref="C129:K129" si="37">((C128*D129/D128)+(C127*D129/D127)+(C126*D129/D126))/3</f>
        <v>51.983561701592315</v>
      </c>
      <c r="D129" s="39">
        <f t="shared" si="37"/>
        <v>52.291874909000249</v>
      </c>
      <c r="E129" s="39">
        <f t="shared" si="37"/>
        <v>51.569881381863489</v>
      </c>
      <c r="F129" s="39">
        <f t="shared" si="37"/>
        <v>52.503517537666767</v>
      </c>
      <c r="G129" s="39">
        <f t="shared" si="37"/>
        <v>53.99720057616927</v>
      </c>
      <c r="H129" s="39">
        <f t="shared" si="37"/>
        <v>54.322877298582831</v>
      </c>
      <c r="I129" s="39">
        <f t="shared" si="37"/>
        <v>56.54596082797719</v>
      </c>
      <c r="J129" s="39">
        <f t="shared" si="37"/>
        <v>56.731499607495891</v>
      </c>
      <c r="K129" s="39">
        <f t="shared" si="37"/>
        <v>56.839550648332903</v>
      </c>
      <c r="L129" s="10">
        <v>56.6</v>
      </c>
      <c r="M129" s="10">
        <v>57.1</v>
      </c>
      <c r="N129" s="10">
        <v>57.7</v>
      </c>
      <c r="O129" s="10">
        <v>58.6</v>
      </c>
      <c r="P129" s="11">
        <v>58.8</v>
      </c>
    </row>
    <row r="130" spans="1:16" ht="15.75" thickBot="1">
      <c r="A130" s="12" t="s">
        <v>1074</v>
      </c>
      <c r="B130" s="38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4"/>
    </row>
    <row r="131" spans="1:16" ht="15.75" thickBot="1">
      <c r="A131" s="15" t="s">
        <v>297</v>
      </c>
      <c r="B131" s="38" cm="1">
        <f t="array" ref="B131">TREND(C131:P131,C$88:P$88,B$88)</f>
        <v>7.4695021028354063</v>
      </c>
      <c r="C131" s="38">
        <f t="shared" ref="C131:M131" si="38">C133*D131/D133</f>
        <v>7.427160493827162</v>
      </c>
      <c r="D131" s="38">
        <f t="shared" si="38"/>
        <v>7.3111111111111118</v>
      </c>
      <c r="E131" s="38">
        <f t="shared" si="38"/>
        <v>7.8913580246913586</v>
      </c>
      <c r="F131" s="38">
        <f t="shared" si="38"/>
        <v>8.8197530864197535</v>
      </c>
      <c r="G131" s="38">
        <f t="shared" si="38"/>
        <v>8.007407407407408</v>
      </c>
      <c r="H131" s="38">
        <f t="shared" si="38"/>
        <v>8.4716049382716054</v>
      </c>
      <c r="I131" s="38">
        <f t="shared" si="38"/>
        <v>8.7037037037037042</v>
      </c>
      <c r="J131" s="38">
        <f t="shared" si="38"/>
        <v>8.9358024691358029</v>
      </c>
      <c r="K131" s="38">
        <f t="shared" si="38"/>
        <v>9.283950617283951</v>
      </c>
      <c r="L131" s="38">
        <f t="shared" si="38"/>
        <v>9.1679012345679016</v>
      </c>
      <c r="M131" s="38">
        <f t="shared" si="38"/>
        <v>9.4</v>
      </c>
      <c r="N131" s="38">
        <f t="shared" ref="N131" si="39">N133*O131/O133</f>
        <v>9.4</v>
      </c>
      <c r="O131" s="10">
        <v>9.4</v>
      </c>
      <c r="P131" s="11">
        <v>9.3000000000000007</v>
      </c>
    </row>
    <row r="132" spans="1:16" ht="15.75" thickBot="1">
      <c r="A132" s="12" t="s">
        <v>312</v>
      </c>
      <c r="B132" s="38" cm="1">
        <f t="array" ref="B132">TREND(C132:P132,C$88:P$88,B$88)</f>
        <v>4.8744132410799068</v>
      </c>
      <c r="C132" s="38">
        <f t="shared" ref="C132" si="40">C133*D132/D133</f>
        <v>4.8987654320987666</v>
      </c>
      <c r="D132" s="38">
        <f t="shared" ref="D132" si="41">D133*E132/E133</f>
        <v>4.8222222222222229</v>
      </c>
      <c r="E132" s="38">
        <f t="shared" ref="E132" si="42">E133*F132/F133</f>
        <v>5.2049382716049388</v>
      </c>
      <c r="F132" s="38">
        <f t="shared" ref="F132" si="43">F133*G132/G133</f>
        <v>5.8172839506172842</v>
      </c>
      <c r="G132" s="38">
        <f t="shared" ref="G132" si="44">G133*H132/H133</f>
        <v>5.2814814814814826</v>
      </c>
      <c r="H132" s="38">
        <f t="shared" ref="H132" si="45">H133*I132/I133</f>
        <v>5.5876543209876548</v>
      </c>
      <c r="I132" s="38">
        <f t="shared" ref="I132" si="46">I133*J132/J133</f>
        <v>5.7407407407407414</v>
      </c>
      <c r="J132" s="38">
        <f t="shared" ref="J132" si="47">J133*K132/K133</f>
        <v>5.8938271604938279</v>
      </c>
      <c r="K132" s="38">
        <f t="shared" ref="K132" si="48">K133*L132/L133</f>
        <v>6.1234567901234573</v>
      </c>
      <c r="L132" s="38">
        <f t="shared" ref="L132" si="49">L133*M132/M133</f>
        <v>6.0469135802469145</v>
      </c>
      <c r="M132" s="38">
        <f t="shared" ref="M132:N132" si="50">M133*N132/N133</f>
        <v>6.2</v>
      </c>
      <c r="N132" s="38">
        <f t="shared" si="50"/>
        <v>6.2</v>
      </c>
      <c r="O132" s="13">
        <v>6.2</v>
      </c>
      <c r="P132" s="14">
        <v>6.5</v>
      </c>
    </row>
    <row r="133" spans="1:16" ht="15.75" thickBot="1">
      <c r="A133" s="19" t="s">
        <v>327</v>
      </c>
      <c r="B133" s="38" cm="1">
        <f t="array" ref="B133">TREND(C133:P133,C$88:P$88,B$88)</f>
        <v>6.39560439560438</v>
      </c>
      <c r="C133" s="10">
        <v>6.4</v>
      </c>
      <c r="D133" s="10">
        <v>6.3</v>
      </c>
      <c r="E133" s="10">
        <v>6.8</v>
      </c>
      <c r="F133" s="10">
        <v>7.6</v>
      </c>
      <c r="G133" s="10">
        <v>6.9</v>
      </c>
      <c r="H133" s="10">
        <v>7.3</v>
      </c>
      <c r="I133" s="10">
        <v>7.5</v>
      </c>
      <c r="J133" s="10">
        <v>7.7</v>
      </c>
      <c r="K133" s="10">
        <v>8</v>
      </c>
      <c r="L133" s="10">
        <v>7.9</v>
      </c>
      <c r="M133" s="10">
        <v>8.1</v>
      </c>
      <c r="N133" s="10">
        <v>8.1</v>
      </c>
      <c r="O133" s="10">
        <v>8.1</v>
      </c>
      <c r="P133" s="11">
        <v>8.3000000000000007</v>
      </c>
    </row>
    <row r="134" spans="1:16" ht="15.75" thickBot="1">
      <c r="A134" s="12" t="s">
        <v>341</v>
      </c>
      <c r="B134" s="38" cm="1">
        <f t="array" ref="B134">TREND(C134:P134,C$88:P$88,B$88)</f>
        <v>4.6571428571428442</v>
      </c>
      <c r="C134" s="13">
        <v>5.2</v>
      </c>
      <c r="D134" s="13">
        <v>5.3</v>
      </c>
      <c r="E134" s="13">
        <v>4.5999999999999996</v>
      </c>
      <c r="F134" s="13">
        <v>4.5999999999999996</v>
      </c>
      <c r="G134" s="13">
        <v>5.2</v>
      </c>
      <c r="H134" s="13">
        <v>6.3</v>
      </c>
      <c r="I134" s="13">
        <v>4.8</v>
      </c>
      <c r="J134" s="13">
        <v>5.6</v>
      </c>
      <c r="K134" s="13">
        <v>6.1</v>
      </c>
      <c r="L134" s="13">
        <v>5.6</v>
      </c>
      <c r="M134" s="13">
        <v>5.7</v>
      </c>
      <c r="N134" s="13">
        <v>6.2</v>
      </c>
      <c r="O134" s="13">
        <v>6.4</v>
      </c>
      <c r="P134" s="14">
        <v>6.8</v>
      </c>
    </row>
    <row r="135" spans="1:16" ht="15.75" thickBot="1">
      <c r="A135" s="15" t="s">
        <v>353</v>
      </c>
      <c r="B135" s="38" cm="1">
        <f t="array" ref="B135">TREND(C135:P135,C$88:P$88,B$88)</f>
        <v>6.7912087912087884</v>
      </c>
      <c r="C135" s="10">
        <v>5.2</v>
      </c>
      <c r="D135" s="10">
        <v>6.6</v>
      </c>
      <c r="E135" s="10">
        <v>7.4</v>
      </c>
      <c r="F135" s="10">
        <v>9</v>
      </c>
      <c r="G135" s="10">
        <v>6.6</v>
      </c>
      <c r="H135" s="10">
        <v>8</v>
      </c>
      <c r="I135" s="10">
        <v>8.1</v>
      </c>
      <c r="J135" s="10">
        <v>7.6</v>
      </c>
      <c r="K135" s="10">
        <v>7.2</v>
      </c>
      <c r="L135" s="10">
        <v>7.3</v>
      </c>
      <c r="M135" s="10">
        <v>7.6</v>
      </c>
      <c r="N135" s="10">
        <v>7.4</v>
      </c>
      <c r="O135" s="10">
        <v>7.8</v>
      </c>
      <c r="P135" s="11">
        <v>7.7</v>
      </c>
    </row>
    <row r="136" spans="1:16" ht="15.75" thickBot="1">
      <c r="A136" s="12" t="s">
        <v>366</v>
      </c>
      <c r="B136" s="38" cm="1">
        <f t="array" ref="B136">TREND(C136:P136,C$88:P$88,B$88)</f>
        <v>4.560439560439562</v>
      </c>
      <c r="C136" s="13">
        <v>4.9000000000000004</v>
      </c>
      <c r="D136" s="13">
        <v>4.7</v>
      </c>
      <c r="E136" s="13">
        <v>4.9000000000000004</v>
      </c>
      <c r="F136" s="13">
        <v>5</v>
      </c>
      <c r="G136" s="13">
        <v>4.5</v>
      </c>
      <c r="H136" s="13">
        <v>5.0999999999999996</v>
      </c>
      <c r="I136" s="13">
        <v>6.4</v>
      </c>
      <c r="J136" s="13">
        <v>4.7</v>
      </c>
      <c r="K136" s="13">
        <v>6.2</v>
      </c>
      <c r="L136" s="13">
        <v>5.9</v>
      </c>
      <c r="M136" s="13">
        <v>6</v>
      </c>
      <c r="N136" s="13">
        <v>6.2</v>
      </c>
      <c r="O136" s="13">
        <v>6.1</v>
      </c>
      <c r="P136" s="14">
        <v>5.8</v>
      </c>
    </row>
    <row r="137" spans="1:16" ht="15.75" thickBot="1">
      <c r="A137" s="19" t="s">
        <v>379</v>
      </c>
      <c r="B137" s="38" cm="1">
        <f t="array" ref="B137">TREND(C137:P137,C$88:P$88,B$88)</f>
        <v>5.742382175544094</v>
      </c>
      <c r="C137" s="39">
        <f t="shared" ref="C137:K137" si="51">((C136*D137/D136)+(C135*D137/D135)+(C134*D137/D134))/3</f>
        <v>5.5981899818062812</v>
      </c>
      <c r="D137" s="39">
        <f t="shared" si="51"/>
        <v>5.9733904751373315</v>
      </c>
      <c r="E137" s="39">
        <f t="shared" si="51"/>
        <v>5.9669273412912363</v>
      </c>
      <c r="F137" s="39">
        <f t="shared" si="51"/>
        <v>6.3880665430159951</v>
      </c>
      <c r="G137" s="39">
        <f t="shared" si="51"/>
        <v>5.7047125991869452</v>
      </c>
      <c r="H137" s="39">
        <f t="shared" si="51"/>
        <v>6.7571372519424004</v>
      </c>
      <c r="I137" s="39">
        <f t="shared" si="51"/>
        <v>6.5454374675931613</v>
      </c>
      <c r="J137" s="39">
        <f t="shared" si="51"/>
        <v>5.9782336972214223</v>
      </c>
      <c r="K137" s="39">
        <f t="shared" si="51"/>
        <v>6.5655125377292789</v>
      </c>
      <c r="L137" s="10">
        <v>6.3</v>
      </c>
      <c r="M137" s="10">
        <v>6.5</v>
      </c>
      <c r="N137" s="10">
        <v>6.7</v>
      </c>
      <c r="O137" s="10">
        <v>6.9</v>
      </c>
      <c r="P137" s="11">
        <v>6.9</v>
      </c>
    </row>
    <row r="138" spans="1:16" ht="15.75" thickBot="1">
      <c r="A138" s="12" t="s">
        <v>391</v>
      </c>
      <c r="B138" s="38" cm="1">
        <f t="array" ref="B138">TREND(C138:P138,C$88:P$88,B$88)</f>
        <v>4.2274725274725142</v>
      </c>
      <c r="C138" s="13">
        <v>3.8</v>
      </c>
      <c r="D138" s="13">
        <v>4.8</v>
      </c>
      <c r="E138" s="13">
        <v>4.5</v>
      </c>
      <c r="F138" s="13">
        <v>4.5</v>
      </c>
      <c r="G138" s="13">
        <v>4.7</v>
      </c>
      <c r="H138" s="13">
        <v>4</v>
      </c>
      <c r="I138" s="13">
        <v>5.7</v>
      </c>
      <c r="J138" s="13">
        <v>5.5</v>
      </c>
      <c r="K138" s="13">
        <v>5.0999999999999996</v>
      </c>
      <c r="L138" s="13">
        <v>4.9000000000000004</v>
      </c>
      <c r="M138" s="13">
        <v>5.2</v>
      </c>
      <c r="N138" s="13">
        <v>5.5</v>
      </c>
      <c r="O138" s="13">
        <v>5.0999999999999996</v>
      </c>
      <c r="P138" s="14">
        <v>5.3</v>
      </c>
    </row>
    <row r="139" spans="1:16" ht="15.75" thickBot="1">
      <c r="A139" s="15" t="s">
        <v>403</v>
      </c>
      <c r="B139" s="38" cm="1">
        <f t="array" ref="B139">TREND(C139:P139,C$88:P$88,B$88)</f>
        <v>3.9285714285714448</v>
      </c>
      <c r="C139" s="10">
        <v>3.9</v>
      </c>
      <c r="D139" s="10">
        <v>3.5</v>
      </c>
      <c r="E139" s="10">
        <v>4</v>
      </c>
      <c r="F139" s="10">
        <v>4.4000000000000004</v>
      </c>
      <c r="G139" s="10">
        <v>5.5</v>
      </c>
      <c r="H139" s="10">
        <v>4.5</v>
      </c>
      <c r="I139" s="10">
        <v>5.3</v>
      </c>
      <c r="J139" s="10">
        <v>4.8</v>
      </c>
      <c r="K139" s="10">
        <v>4.3</v>
      </c>
      <c r="L139" s="10">
        <v>4</v>
      </c>
      <c r="M139" s="10">
        <v>4.5999999999999996</v>
      </c>
      <c r="N139" s="10">
        <v>5.3</v>
      </c>
      <c r="O139" s="10">
        <v>5.0999999999999996</v>
      </c>
      <c r="P139" s="11">
        <v>5.4</v>
      </c>
    </row>
    <row r="140" spans="1:16" ht="15.75" thickBot="1">
      <c r="A140" s="12" t="s">
        <v>416</v>
      </c>
      <c r="B140" s="38" cm="1">
        <f t="array" ref="B140">TREND(C140:P140,C$88:P$88,B$88)</f>
        <v>4.3164835164835154</v>
      </c>
      <c r="C140" s="13">
        <v>4.5</v>
      </c>
      <c r="D140" s="13">
        <v>5</v>
      </c>
      <c r="E140" s="13">
        <v>5.8</v>
      </c>
      <c r="F140" s="13">
        <v>4.9000000000000004</v>
      </c>
      <c r="G140" s="13">
        <v>4.3</v>
      </c>
      <c r="H140" s="13">
        <v>4.5999999999999996</v>
      </c>
      <c r="I140" s="13">
        <v>5.0999999999999996</v>
      </c>
      <c r="J140" s="13">
        <v>5.7</v>
      </c>
      <c r="K140" s="13">
        <v>5.0999999999999996</v>
      </c>
      <c r="L140" s="13">
        <v>4.5</v>
      </c>
      <c r="M140" s="13">
        <v>4.9000000000000004</v>
      </c>
      <c r="N140" s="13">
        <v>6.1</v>
      </c>
      <c r="O140" s="13">
        <v>7.1</v>
      </c>
      <c r="P140" s="14">
        <v>7</v>
      </c>
    </row>
    <row r="141" spans="1:16" ht="15.75" thickBot="1">
      <c r="A141" s="19" t="s">
        <v>427</v>
      </c>
      <c r="B141" s="38" cm="1">
        <f t="array" ref="B141">TREND(C141:P141,C$88:P$88,B$88)</f>
        <v>4.2110205673076564</v>
      </c>
      <c r="C141" s="39">
        <f t="shared" ref="C141" si="52">((C140*D141/D140)+(C139*D141/D139)+(C138*D141/D138))/3</f>
        <v>4.2066650154994703</v>
      </c>
      <c r="D141" s="39">
        <f t="shared" ref="D141" si="53">((D140*E141/E140)+(D139*E141/E139)+(D138*E141/E138))/3</f>
        <v>4.497579906261632</v>
      </c>
      <c r="E141" s="39">
        <f t="shared" ref="E141" si="54">((E140*F141/F140)+(E139*F141/F139)+(E138*F141/F138))/3</f>
        <v>4.8124151092929628</v>
      </c>
      <c r="F141" s="39">
        <f t="shared" ref="F141" si="55">((F140*G141/G140)+(F139*G141/G139)+(F138*G141/G138))/3</f>
        <v>4.6680715247310856</v>
      </c>
      <c r="G141" s="39">
        <f t="shared" ref="G141" si="56">((G140*H141/H140)+(G139*H141/H139)+(G138*H141/H138))/3</f>
        <v>4.8340707888304593</v>
      </c>
      <c r="H141" s="39">
        <f t="shared" ref="H141" si="57">((H140*I141/I140)+(H139*I141/I139)+(H138*I141/I138))/3</f>
        <v>4.3523983614682882</v>
      </c>
      <c r="I141" s="39">
        <f t="shared" ref="I141" si="58">((I140*J141/J140)+(I139*J141/J139)+(I138*J141/J138))/3</f>
        <v>5.3234447748202349</v>
      </c>
      <c r="J141" s="39">
        <f t="shared" ref="J141" si="59">((J140*K141/K140)+(J139*K141/K139)+(J138*K141/K138))/3</f>
        <v>5.2615910102197647</v>
      </c>
      <c r="K141" s="39">
        <f t="shared" ref="K141" si="60">((K140*L141/L140)+(K139*L141/L139)+(K138*L141/L138))/3</f>
        <v>4.7654195011337874</v>
      </c>
      <c r="L141" s="10">
        <v>4.4000000000000004</v>
      </c>
      <c r="M141" s="10">
        <v>4.9000000000000004</v>
      </c>
      <c r="N141" s="10">
        <v>5.6</v>
      </c>
      <c r="O141" s="10">
        <v>5.8</v>
      </c>
      <c r="P141" s="11">
        <v>6</v>
      </c>
    </row>
    <row r="142" spans="1:16" ht="15.75" thickBot="1">
      <c r="A142" s="12" t="s">
        <v>1075</v>
      </c>
      <c r="B142" s="38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4"/>
    </row>
    <row r="143" spans="1:16" ht="15.75" thickBot="1">
      <c r="A143" s="15" t="s">
        <v>297</v>
      </c>
      <c r="B143" s="38" cm="1">
        <f t="array" ref="B143">TREND(C143:P143,C$88:P$88,B$88)</f>
        <v>62.199733968563066</v>
      </c>
      <c r="C143" s="38">
        <f t="shared" ref="C143:N143" si="61">C145*D143/D145</f>
        <v>61.628797468354421</v>
      </c>
      <c r="D143" s="38">
        <f t="shared" si="61"/>
        <v>61.935917721518969</v>
      </c>
      <c r="E143" s="38">
        <f t="shared" si="61"/>
        <v>62.140664556962008</v>
      </c>
      <c r="F143" s="38">
        <f t="shared" si="61"/>
        <v>64.904746835443021</v>
      </c>
      <c r="G143" s="38">
        <f t="shared" si="61"/>
        <v>63.573892405063283</v>
      </c>
      <c r="H143" s="38">
        <f t="shared" si="61"/>
        <v>63.676265822784806</v>
      </c>
      <c r="I143" s="38">
        <f t="shared" si="61"/>
        <v>63.676265822784806</v>
      </c>
      <c r="J143" s="38">
        <f t="shared" si="61"/>
        <v>65.109493670886067</v>
      </c>
      <c r="K143" s="38">
        <f t="shared" si="61"/>
        <v>66.23560126582278</v>
      </c>
      <c r="L143" s="38">
        <f t="shared" si="61"/>
        <v>65.21186708860759</v>
      </c>
      <c r="M143" s="38">
        <f t="shared" si="61"/>
        <v>64.7</v>
      </c>
      <c r="N143" s="38">
        <f t="shared" si="61"/>
        <v>64.59762658227848</v>
      </c>
      <c r="O143" s="10">
        <v>64.7</v>
      </c>
      <c r="P143" s="11">
        <v>65.2</v>
      </c>
    </row>
    <row r="144" spans="1:16" ht="15.75" thickBot="1">
      <c r="A144" s="12" t="s">
        <v>312</v>
      </c>
      <c r="B144" s="38" cm="1">
        <f t="array" ref="B144">TREND(C144:P144,C$88:P$88,B$88)</f>
        <v>58.292751078035906</v>
      </c>
      <c r="C144" s="38">
        <f t="shared" ref="C144" si="62">C145*D144/D145</f>
        <v>57.81867088607595</v>
      </c>
      <c r="D144" s="38">
        <f t="shared" ref="D144" si="63">D145*E144/E145</f>
        <v>58.106803797468352</v>
      </c>
      <c r="E144" s="38">
        <f t="shared" ref="E144" si="64">E145*F144/F145</f>
        <v>58.298892405063292</v>
      </c>
      <c r="F144" s="38">
        <f t="shared" ref="F144" si="65">F145*G144/G145</f>
        <v>60.892088607594935</v>
      </c>
      <c r="G144" s="38">
        <f t="shared" ref="G144" si="66">G145*H144/H145</f>
        <v>59.643512658227849</v>
      </c>
      <c r="H144" s="38">
        <f t="shared" ref="H144" si="67">H145*I144/I145</f>
        <v>59.739556962025318</v>
      </c>
      <c r="I144" s="38">
        <f t="shared" ref="I144" si="68">I145*J144/J145</f>
        <v>59.739556962025318</v>
      </c>
      <c r="J144" s="38">
        <f t="shared" ref="J144" si="69">J145*K144/K145</f>
        <v>61.084177215189868</v>
      </c>
      <c r="K144" s="38">
        <f t="shared" ref="K144" si="70">K145*L144/L145</f>
        <v>62.140664556962022</v>
      </c>
      <c r="L144" s="38">
        <f t="shared" ref="L144" si="71">L145*M144/M145</f>
        <v>61.180221518987338</v>
      </c>
      <c r="M144" s="38">
        <f t="shared" ref="M144" si="72">M145*N144/N145</f>
        <v>60.7</v>
      </c>
      <c r="N144" s="38">
        <f t="shared" ref="N144" si="73">N145*O144/O145</f>
        <v>60.603955696202533</v>
      </c>
      <c r="O144" s="13">
        <v>60.7</v>
      </c>
      <c r="P144" s="14">
        <v>61.6</v>
      </c>
    </row>
    <row r="145" spans="1:16" ht="15.75" thickBot="1">
      <c r="A145" s="19" t="s">
        <v>327</v>
      </c>
      <c r="B145" s="38" cm="1">
        <f t="array" ref="B145">TREND(C145:P145,C$88:P$88,B$88)</f>
        <v>60.713186813186837</v>
      </c>
      <c r="C145" s="10">
        <v>60.2</v>
      </c>
      <c r="D145" s="10">
        <v>60.5</v>
      </c>
      <c r="E145" s="10">
        <v>60.7</v>
      </c>
      <c r="F145" s="10">
        <v>63.4</v>
      </c>
      <c r="G145" s="10">
        <v>62.1</v>
      </c>
      <c r="H145" s="10">
        <v>62.2</v>
      </c>
      <c r="I145" s="10">
        <v>62.2</v>
      </c>
      <c r="J145" s="10">
        <v>63.6</v>
      </c>
      <c r="K145" s="10">
        <v>64.7</v>
      </c>
      <c r="L145" s="10">
        <v>63.7</v>
      </c>
      <c r="M145" s="10">
        <v>63.2</v>
      </c>
      <c r="N145" s="10">
        <v>63.1</v>
      </c>
      <c r="O145" s="10">
        <v>63.2</v>
      </c>
      <c r="P145" s="11">
        <v>64</v>
      </c>
    </row>
    <row r="146" spans="1:16" ht="15.75" thickBot="1">
      <c r="A146" s="12" t="s">
        <v>341</v>
      </c>
      <c r="B146" s="38" cm="1">
        <f t="array" ref="B146">TREND(C146:P146,C$88:P$88,B$88)</f>
        <v>56.897802197802093</v>
      </c>
      <c r="C146" s="13">
        <v>57.8</v>
      </c>
      <c r="D146" s="13">
        <v>57.3</v>
      </c>
      <c r="E146" s="13">
        <v>58.7</v>
      </c>
      <c r="F146" s="13">
        <v>58</v>
      </c>
      <c r="G146" s="13">
        <v>58.3</v>
      </c>
      <c r="H146" s="13">
        <v>57.6</v>
      </c>
      <c r="I146" s="13">
        <v>59.7</v>
      </c>
      <c r="J146" s="13">
        <v>62.2</v>
      </c>
      <c r="K146" s="13">
        <v>62.9</v>
      </c>
      <c r="L146" s="13">
        <v>61.3</v>
      </c>
      <c r="M146" s="13">
        <v>61.5</v>
      </c>
      <c r="N146" s="13">
        <v>61.5</v>
      </c>
      <c r="O146" s="13">
        <v>61.3</v>
      </c>
      <c r="P146" s="14">
        <v>62.8</v>
      </c>
    </row>
    <row r="147" spans="1:16" ht="15.75" thickBot="1">
      <c r="A147" s="15" t="s">
        <v>353</v>
      </c>
      <c r="B147" s="38" cm="1">
        <f t="array" ref="B147">TREND(C147:P147,C$88:P$88,B$88)</f>
        <v>60.00989010989008</v>
      </c>
      <c r="C147" s="10">
        <v>60.4</v>
      </c>
      <c r="D147" s="10">
        <v>60.7</v>
      </c>
      <c r="E147" s="10">
        <v>62.3</v>
      </c>
      <c r="F147" s="10">
        <v>62.7</v>
      </c>
      <c r="G147" s="10">
        <v>62.8</v>
      </c>
      <c r="H147" s="10">
        <v>61.5</v>
      </c>
      <c r="I147" s="10">
        <v>63.1</v>
      </c>
      <c r="J147" s="10">
        <v>64.3</v>
      </c>
      <c r="K147" s="10">
        <v>62.7</v>
      </c>
      <c r="L147" s="10">
        <v>63.3</v>
      </c>
      <c r="M147" s="10">
        <v>64.3</v>
      </c>
      <c r="N147" s="10">
        <v>65.5</v>
      </c>
      <c r="O147" s="10">
        <v>67.099999999999994</v>
      </c>
      <c r="P147" s="11">
        <v>67.3</v>
      </c>
    </row>
    <row r="148" spans="1:16" ht="15.75" thickBot="1">
      <c r="A148" s="12" t="s">
        <v>366</v>
      </c>
      <c r="B148" s="38" cm="1">
        <f t="array" ref="B148">TREND(C148:P148,C$88:P$88,B$88)</f>
        <v>56.194505494505506</v>
      </c>
      <c r="C148" s="13">
        <v>56.6</v>
      </c>
      <c r="D148" s="13">
        <v>57</v>
      </c>
      <c r="E148" s="13">
        <v>55.8</v>
      </c>
      <c r="F148" s="13">
        <v>56.8</v>
      </c>
      <c r="G148" s="13">
        <v>56.7</v>
      </c>
      <c r="H148" s="13">
        <v>57.6</v>
      </c>
      <c r="I148" s="13">
        <v>60.4</v>
      </c>
      <c r="J148" s="13">
        <v>57.1</v>
      </c>
      <c r="K148" s="13">
        <v>57.8</v>
      </c>
      <c r="L148" s="13">
        <v>56.8</v>
      </c>
      <c r="M148" s="13">
        <v>56.3</v>
      </c>
      <c r="N148" s="13">
        <v>56.8</v>
      </c>
      <c r="O148" s="13">
        <v>58.7</v>
      </c>
      <c r="P148" s="14">
        <v>61.2</v>
      </c>
    </row>
    <row r="149" spans="1:16" ht="15.75" thickBot="1">
      <c r="A149" s="19" t="s">
        <v>379</v>
      </c>
      <c r="B149" s="38" cm="1">
        <f t="array" ref="B149">TREND(C149:P149,C$88:P$88,B$88)</f>
        <v>57.870694852609859</v>
      </c>
      <c r="C149" s="39">
        <f t="shared" ref="C149" si="74">((C148*D149/D148)+(C147*D149/D147)+(C146*D149/D146))/3</f>
        <v>58.432965490908941</v>
      </c>
      <c r="D149" s="39">
        <f t="shared" ref="D149" si="75">((D148*E149/E148)+(D147*E149/E147)+(D146*E149/E146))/3</f>
        <v>58.496021857623674</v>
      </c>
      <c r="E149" s="39">
        <f t="shared" ref="E149" si="76">((E148*F149/F148)+(E147*F149/F147)+(E146*F149/F146))/3</f>
        <v>59.047662675641789</v>
      </c>
      <c r="F149" s="39">
        <f t="shared" ref="F149" si="77">((F148*G149/G148)+(F147*G149/G147)+(F146*G149/G146))/3</f>
        <v>59.283140320644442</v>
      </c>
      <c r="G149" s="39">
        <f t="shared" ref="G149" si="78">((G148*H149/H148)+(G147*H149/H147)+(G146*H149/H146))/3</f>
        <v>59.381604638107838</v>
      </c>
      <c r="H149" s="39">
        <f t="shared" ref="H149" si="79">((H148*I149/I148)+(H147*I149/I147)+(H146*I149/I146))/3</f>
        <v>59.033973459706338</v>
      </c>
      <c r="I149" s="39">
        <f t="shared" ref="I149" si="80">((I148*J149/J148)+(I147*J149/J147)+(I146*J149/J146))/3</f>
        <v>61.215067797622233</v>
      </c>
      <c r="J149" s="39">
        <f t="shared" ref="J149" si="81">((J148*K149/K148)+(J147*K149/K147)+(J146*K149/K146))/3</f>
        <v>61.236747657241885</v>
      </c>
      <c r="K149" s="39">
        <f t="shared" ref="K149" si="82">((K148*L149/L148)+(K147*L149/L147)+(K146*L149/L146))/3</f>
        <v>61.190266738630214</v>
      </c>
      <c r="L149" s="10">
        <v>60.5</v>
      </c>
      <c r="M149" s="10">
        <v>60.8</v>
      </c>
      <c r="N149" s="10">
        <v>61.3</v>
      </c>
      <c r="O149" s="10">
        <v>62.4</v>
      </c>
      <c r="P149" s="11">
        <v>63.8</v>
      </c>
    </row>
    <row r="150" spans="1:16" ht="15.75" thickBot="1">
      <c r="A150" s="12" t="s">
        <v>391</v>
      </c>
      <c r="B150" s="38" cm="1">
        <f t="array" ref="B150">TREND(C150:P150,C$88:P$88,B$88)</f>
        <v>56.278021978021968</v>
      </c>
      <c r="C150" s="13">
        <v>54.6</v>
      </c>
      <c r="D150" s="13">
        <v>57.6</v>
      </c>
      <c r="E150" s="13">
        <v>56.8</v>
      </c>
      <c r="F150" s="13">
        <v>55.4</v>
      </c>
      <c r="G150" s="13">
        <v>57.6</v>
      </c>
      <c r="H150" s="13">
        <v>58.1</v>
      </c>
      <c r="I150" s="13">
        <v>59.2</v>
      </c>
      <c r="J150" s="13">
        <v>58.6</v>
      </c>
      <c r="K150" s="13">
        <v>58.6</v>
      </c>
      <c r="L150" s="13">
        <v>59.1</v>
      </c>
      <c r="M150" s="13">
        <v>59.4</v>
      </c>
      <c r="N150" s="13">
        <v>58.3</v>
      </c>
      <c r="O150" s="13">
        <v>57.4</v>
      </c>
      <c r="P150" s="14">
        <v>57.8</v>
      </c>
    </row>
    <row r="151" spans="1:16" ht="15.75" thickBot="1">
      <c r="A151" s="15" t="s">
        <v>403</v>
      </c>
      <c r="B151" s="38" cm="1">
        <f t="array" ref="B151">TREND(C151:P151,C$88:P$88,B$88)</f>
        <v>52.57032967032967</v>
      </c>
      <c r="C151" s="10">
        <v>54.5</v>
      </c>
      <c r="D151" s="10">
        <v>54.2</v>
      </c>
      <c r="E151" s="10">
        <v>54.6</v>
      </c>
      <c r="F151" s="10">
        <v>53.1</v>
      </c>
      <c r="G151" s="10">
        <v>54.6</v>
      </c>
      <c r="H151" s="10">
        <v>53.7</v>
      </c>
      <c r="I151" s="10">
        <v>56.3</v>
      </c>
      <c r="J151" s="10">
        <v>54.2</v>
      </c>
      <c r="K151" s="10">
        <v>56.3</v>
      </c>
      <c r="L151" s="10">
        <v>56.3</v>
      </c>
      <c r="M151" s="10">
        <v>56.9</v>
      </c>
      <c r="N151" s="10">
        <v>56.9</v>
      </c>
      <c r="O151" s="10">
        <v>58.7</v>
      </c>
      <c r="P151" s="11">
        <v>61.1</v>
      </c>
    </row>
    <row r="152" spans="1:16" ht="15.75" thickBot="1">
      <c r="A152" s="12" t="s">
        <v>416</v>
      </c>
      <c r="B152" s="38" cm="1">
        <f t="array" ref="B152">TREND(C152:P152,C$88:P$88,B$88)</f>
        <v>54.778021978022025</v>
      </c>
      <c r="C152" s="13">
        <v>55.9</v>
      </c>
      <c r="D152" s="13">
        <v>56</v>
      </c>
      <c r="E152" s="13">
        <v>56.1</v>
      </c>
      <c r="F152" s="13">
        <v>56.3</v>
      </c>
      <c r="G152" s="13">
        <v>56.4</v>
      </c>
      <c r="H152" s="13">
        <v>56.8</v>
      </c>
      <c r="I152" s="13">
        <v>58.8</v>
      </c>
      <c r="J152" s="13">
        <v>59</v>
      </c>
      <c r="K152" s="13">
        <v>58.4</v>
      </c>
      <c r="L152" s="13">
        <v>57.7</v>
      </c>
      <c r="M152" s="13">
        <v>57.1</v>
      </c>
      <c r="N152" s="13">
        <v>59.3</v>
      </c>
      <c r="O152" s="13">
        <v>61.6</v>
      </c>
      <c r="P152" s="14">
        <v>62.7</v>
      </c>
    </row>
    <row r="153" spans="1:16" ht="15.75" thickBot="1">
      <c r="A153" s="19" t="s">
        <v>427</v>
      </c>
      <c r="B153" s="38" cm="1">
        <f t="array" ref="B153">TREND(C153:P153,C$88:P$88,B$88)</f>
        <v>54.42336129321825</v>
      </c>
      <c r="C153" s="39">
        <f t="shared" ref="C153" si="83">((C152*D153/D152)+(C151*D153/D151)+(C150*D153/D150))/3</f>
        <v>54.974396327564939</v>
      </c>
      <c r="D153" s="39">
        <f t="shared" ref="D153" si="84">((D152*E153/E152)+(D151*E153/E151)+(D150*E153/E150))/3</f>
        <v>55.874610660792904</v>
      </c>
      <c r="E153" s="39">
        <f t="shared" ref="E153" si="85">((E152*F153/F152)+(E151*F153/F151)+(E150*F153/F150))/3</f>
        <v>55.78208735720019</v>
      </c>
      <c r="F153" s="39">
        <f t="shared" ref="F153" si="86">((F152*G153/G152)+(F151*G153/G151)+(F150*G153/G150))/3</f>
        <v>54.868221503498489</v>
      </c>
      <c r="G153" s="39">
        <f t="shared" ref="G153" si="87">((G152*H153/H152)+(G151*H153/H151)+(G150*H153/H150))/3</f>
        <v>56.130024865916262</v>
      </c>
      <c r="H153" s="39">
        <f t="shared" ref="H153" si="88">((H152*I153/I152)+(H151*I153/I151)+(H150*I153/I150))/3</f>
        <v>56.109233196120492</v>
      </c>
      <c r="I153" s="39">
        <f t="shared" ref="I153" si="89">((I152*J153/J152)+(I151*J153/J151)+(I150*J153/J150))/3</f>
        <v>58.019543267547213</v>
      </c>
      <c r="J153" s="39">
        <f t="shared" ref="J153" si="90">((J152*K153/K152)+(J151*K153/K151)+(J150*K153/K150))/3</f>
        <v>57.1509542109522</v>
      </c>
      <c r="K153" s="39">
        <f t="shared" ref="K153" si="91">((K152*L153/L152)+(K151*L153/L151)+(K150*L153/L150))/3</f>
        <v>57.670492394584279</v>
      </c>
      <c r="L153" s="10">
        <v>57.6</v>
      </c>
      <c r="M153" s="10">
        <v>57.8</v>
      </c>
      <c r="N153" s="10">
        <v>58.1</v>
      </c>
      <c r="O153" s="10">
        <v>59.4</v>
      </c>
      <c r="P153" s="11">
        <v>60.7</v>
      </c>
    </row>
    <row r="154" spans="1:16" ht="15.75" thickBot="1">
      <c r="A154" s="12" t="s">
        <v>1076</v>
      </c>
      <c r="B154" s="38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4"/>
    </row>
    <row r="155" spans="1:16" ht="15.75" thickBot="1">
      <c r="A155" s="15" t="s">
        <v>297</v>
      </c>
      <c r="B155" s="38" cm="1">
        <f t="array" ref="B155">TREND(C155:P155,C$88:P$88,B$88)</f>
        <v>8.2119251119250976</v>
      </c>
      <c r="C155" s="38">
        <f t="shared" ref="C155:N155" si="92">C157*D155/D157</f>
        <v>7.9407407407407424</v>
      </c>
      <c r="D155" s="38">
        <f t="shared" si="92"/>
        <v>8.533333333333335</v>
      </c>
      <c r="E155" s="38">
        <f t="shared" si="92"/>
        <v>8.8888888888888911</v>
      </c>
      <c r="F155" s="38">
        <f t="shared" si="92"/>
        <v>9.6000000000000014</v>
      </c>
      <c r="G155" s="38">
        <f t="shared" si="92"/>
        <v>8.4148148148148163</v>
      </c>
      <c r="H155" s="38">
        <f t="shared" si="92"/>
        <v>8.2962962962962976</v>
      </c>
      <c r="I155" s="38">
        <f t="shared" si="92"/>
        <v>8.4148148148148163</v>
      </c>
      <c r="J155" s="38">
        <f t="shared" si="92"/>
        <v>8.6518518518518537</v>
      </c>
      <c r="K155" s="38">
        <f t="shared" si="92"/>
        <v>9.4814814814814845</v>
      </c>
      <c r="L155" s="38">
        <f t="shared" si="92"/>
        <v>8.6518518518518537</v>
      </c>
      <c r="M155" s="38">
        <f t="shared" si="92"/>
        <v>8.7703703703703724</v>
      </c>
      <c r="N155" s="38">
        <f t="shared" si="92"/>
        <v>8.7703703703703724</v>
      </c>
      <c r="O155" s="10">
        <v>9.6</v>
      </c>
      <c r="P155" s="11">
        <v>10.3</v>
      </c>
    </row>
    <row r="156" spans="1:16" ht="15.75" thickBot="1">
      <c r="A156" s="12" t="s">
        <v>312</v>
      </c>
      <c r="B156" s="38" cm="1">
        <f t="array" ref="B156">TREND(C156:P156,C$88:P$88,B$88)</f>
        <v>4.7057658390991719</v>
      </c>
      <c r="C156" s="38">
        <f t="shared" ref="C156" si="93">C157*D156/D157</f>
        <v>4.6320987654320982</v>
      </c>
      <c r="D156" s="38">
        <f t="shared" ref="D156" si="94">D157*E156/E157</f>
        <v>4.9777777777777779</v>
      </c>
      <c r="E156" s="38">
        <f t="shared" ref="E156" si="95">E157*F156/F157</f>
        <v>5.1851851851851851</v>
      </c>
      <c r="F156" s="38">
        <f t="shared" ref="F156" si="96">F157*G156/G157</f>
        <v>5.6</v>
      </c>
      <c r="G156" s="38">
        <f t="shared" ref="G156" si="97">G157*H156/H157</f>
        <v>4.9086419753086421</v>
      </c>
      <c r="H156" s="38">
        <f t="shared" ref="H156" si="98">H157*I156/I157</f>
        <v>4.8395061728395063</v>
      </c>
      <c r="I156" s="38">
        <f t="shared" ref="I156" si="99">I157*J156/J157</f>
        <v>4.9086419753086421</v>
      </c>
      <c r="J156" s="38">
        <f t="shared" ref="J156" si="100">J157*K156/K157</f>
        <v>5.0469135802469136</v>
      </c>
      <c r="K156" s="38">
        <f t="shared" ref="K156" si="101">K157*L156/L157</f>
        <v>5.5308641975308648</v>
      </c>
      <c r="L156" s="38">
        <f t="shared" ref="L156" si="102">L157*M156/M157</f>
        <v>5.0469135802469136</v>
      </c>
      <c r="M156" s="38">
        <f t="shared" ref="M156" si="103">M157*N156/N157</f>
        <v>5.1160493827160494</v>
      </c>
      <c r="N156" s="38">
        <f t="shared" ref="N156" si="104">N157*O156/O157</f>
        <v>5.1160493827160494</v>
      </c>
      <c r="O156" s="13">
        <v>5.6</v>
      </c>
      <c r="P156" s="14">
        <v>6.6</v>
      </c>
    </row>
    <row r="157" spans="1:16" ht="15.75" thickBot="1">
      <c r="A157" s="19" t="s">
        <v>327</v>
      </c>
      <c r="B157" s="38" cm="1">
        <f t="array" ref="B157">TREND(C157:P157,C$88:P$88,B$88)</f>
        <v>6.8846153846153584</v>
      </c>
      <c r="C157" s="10">
        <v>6.7</v>
      </c>
      <c r="D157" s="10">
        <v>7.2</v>
      </c>
      <c r="E157" s="10">
        <v>7.5</v>
      </c>
      <c r="F157" s="10">
        <v>8.1</v>
      </c>
      <c r="G157" s="10">
        <v>7.1</v>
      </c>
      <c r="H157" s="10">
        <v>7</v>
      </c>
      <c r="I157" s="10">
        <v>7.1</v>
      </c>
      <c r="J157" s="10">
        <v>7.3</v>
      </c>
      <c r="K157" s="10">
        <v>8</v>
      </c>
      <c r="L157" s="10">
        <v>7.3</v>
      </c>
      <c r="M157" s="10">
        <v>7.4</v>
      </c>
      <c r="N157" s="10">
        <v>7.4</v>
      </c>
      <c r="O157" s="10">
        <v>8.1</v>
      </c>
      <c r="P157" s="11">
        <v>9</v>
      </c>
    </row>
    <row r="158" spans="1:16" ht="15.75" thickBot="1">
      <c r="A158" s="12" t="s">
        <v>341</v>
      </c>
      <c r="B158" s="38" cm="1">
        <f t="array" ref="B158">TREND(C158:P158,C$88:P$88,B$88)</f>
        <v>5.1582417582417577</v>
      </c>
      <c r="C158" s="13">
        <v>5.8</v>
      </c>
      <c r="D158" s="13">
        <v>5.3</v>
      </c>
      <c r="E158" s="13">
        <v>6.1</v>
      </c>
      <c r="F158" s="13">
        <v>5.4</v>
      </c>
      <c r="G158" s="13">
        <v>6</v>
      </c>
      <c r="H158" s="13">
        <v>4.9000000000000004</v>
      </c>
      <c r="I158" s="13">
        <v>5.6</v>
      </c>
      <c r="J158" s="13">
        <v>5.8</v>
      </c>
      <c r="K158" s="13">
        <v>6.2</v>
      </c>
      <c r="L158" s="13">
        <v>6</v>
      </c>
      <c r="M158" s="13">
        <v>6.8</v>
      </c>
      <c r="N158" s="13">
        <v>7</v>
      </c>
      <c r="O158" s="13">
        <v>6.8</v>
      </c>
      <c r="P158" s="14">
        <v>7</v>
      </c>
    </row>
    <row r="159" spans="1:16" ht="15.75" thickBot="1">
      <c r="A159" s="15" t="s">
        <v>353</v>
      </c>
      <c r="B159" s="38" cm="1">
        <f t="array" ref="B159">TREND(C159:P159,C$88:P$88,B$88)</f>
        <v>6.069230769230785</v>
      </c>
      <c r="C159" s="10">
        <v>6.6</v>
      </c>
      <c r="D159" s="10">
        <v>7</v>
      </c>
      <c r="E159" s="10">
        <v>7.4</v>
      </c>
      <c r="F159" s="10">
        <v>7.1</v>
      </c>
      <c r="G159" s="10">
        <v>6.8</v>
      </c>
      <c r="H159" s="10">
        <v>6.7</v>
      </c>
      <c r="I159" s="10">
        <v>7.7</v>
      </c>
      <c r="J159" s="10">
        <v>7.7</v>
      </c>
      <c r="K159" s="10">
        <v>7.8</v>
      </c>
      <c r="L159" s="10">
        <v>7.8</v>
      </c>
      <c r="M159" s="10">
        <v>8.4</v>
      </c>
      <c r="N159" s="10">
        <v>9.3000000000000007</v>
      </c>
      <c r="O159" s="10">
        <v>10.1</v>
      </c>
      <c r="P159" s="11">
        <v>9.6999999999999993</v>
      </c>
    </row>
    <row r="160" spans="1:16" ht="15.75" thickBot="1">
      <c r="A160" s="12" t="s">
        <v>366</v>
      </c>
      <c r="B160" s="38" cm="1">
        <f t="array" ref="B160">TREND(C160:P160,C$88:P$88,B$88)</f>
        <v>6.082417582417591</v>
      </c>
      <c r="C160" s="13">
        <v>5.6</v>
      </c>
      <c r="D160" s="13">
        <v>5.5</v>
      </c>
      <c r="E160" s="13">
        <v>6.5</v>
      </c>
      <c r="F160" s="13">
        <v>5.5</v>
      </c>
      <c r="G160" s="13">
        <v>6.2</v>
      </c>
      <c r="H160" s="13">
        <v>6.8</v>
      </c>
      <c r="I160" s="13">
        <v>7.2</v>
      </c>
      <c r="J160" s="13">
        <v>5.5</v>
      </c>
      <c r="K160" s="13">
        <v>6.3</v>
      </c>
      <c r="L160" s="13">
        <v>5.7</v>
      </c>
      <c r="M160" s="13">
        <v>5</v>
      </c>
      <c r="N160" s="13">
        <v>4.7</v>
      </c>
      <c r="O160" s="13">
        <v>5.7</v>
      </c>
      <c r="P160" s="14">
        <v>6.6</v>
      </c>
    </row>
    <row r="161" spans="1:16" ht="15.75" thickBot="1">
      <c r="A161" s="19" t="s">
        <v>379</v>
      </c>
      <c r="B161" s="38" cm="1">
        <f t="array" ref="B161">TREND(C161:P161,C$88:P$88,B$88)</f>
        <v>5.9977861738623517</v>
      </c>
      <c r="C161" s="39">
        <f t="shared" ref="C161" si="105">((C160*D161/D160)+(C159*D161/D159)+(C158*D161/D158))/3</f>
        <v>6.2081217766923089</v>
      </c>
      <c r="D161" s="39">
        <f t="shared" ref="D161" si="106">((D160*E161/E160)+(D159*E161/E159)+(D158*E161/E158))/3</f>
        <v>6.0955998806675709</v>
      </c>
      <c r="E161" s="39">
        <f t="shared" ref="E161" si="107">((E160*F161/F160)+(E159*F161/F159)+(E158*F161/F158))/3</f>
        <v>6.8722765071533987</v>
      </c>
      <c r="F161" s="39">
        <f t="shared" ref="F161" si="108">((F160*G161/G160)+(F159*G161/G159)+(F158*G161/G158))/3</f>
        <v>6.1474852638809834</v>
      </c>
      <c r="G161" s="39">
        <f t="shared" ref="G161" si="109">((G160*H161/H160)+(G159*H161/H159)+(G158*H161/H158))/3</f>
        <v>6.5139735278280453</v>
      </c>
      <c r="H161" s="39">
        <f t="shared" ref="H161" si="110">((H160*I161/I160)+(H159*I161/I159)+(H158*I161/I158))/3</f>
        <v>6.201461471280477</v>
      </c>
      <c r="I161" s="39">
        <f t="shared" ref="I161" si="111">((I160*J161/J160)+(I159*J161/J159)+(I158*J161/J158))/3</f>
        <v>6.9172226671810675</v>
      </c>
      <c r="J161" s="39">
        <f t="shared" ref="J161" si="112">((J160*K161/K160)+(J159*K161/K159)+(J158*K161/K158))/3</f>
        <v>6.3371454073255613</v>
      </c>
      <c r="K161" s="39">
        <f t="shared" ref="K161" si="113">((K160*L161/L160)+(K159*L161/L159)+(K158*L161/L158))/3</f>
        <v>6.8002923976608187</v>
      </c>
      <c r="L161" s="10">
        <v>6.5</v>
      </c>
      <c r="M161" s="10">
        <v>6.8</v>
      </c>
      <c r="N161" s="10">
        <v>7</v>
      </c>
      <c r="O161" s="10">
        <v>7.5</v>
      </c>
      <c r="P161" s="11">
        <v>7.7</v>
      </c>
    </row>
    <row r="162" spans="1:16" ht="15.75" thickBot="1">
      <c r="A162" s="12" t="s">
        <v>391</v>
      </c>
      <c r="B162" s="38" cm="1">
        <f t="array" ref="B162">TREND(C162:P162,C$88:P$88,B$88)</f>
        <v>4.7538461538461689</v>
      </c>
      <c r="C162" s="13">
        <v>4.0999999999999996</v>
      </c>
      <c r="D162" s="13">
        <v>5.0999999999999996</v>
      </c>
      <c r="E162" s="13">
        <v>5.5</v>
      </c>
      <c r="F162" s="13">
        <v>3.9</v>
      </c>
      <c r="G162" s="13">
        <v>5</v>
      </c>
      <c r="H162" s="13">
        <v>5.4</v>
      </c>
      <c r="I162" s="13">
        <v>5.9</v>
      </c>
      <c r="J162" s="13">
        <v>5.7</v>
      </c>
      <c r="K162" s="13">
        <v>4.3</v>
      </c>
      <c r="L162" s="13">
        <v>4.5999999999999996</v>
      </c>
      <c r="M162" s="13">
        <v>5.0999999999999996</v>
      </c>
      <c r="N162" s="13">
        <v>5.2</v>
      </c>
      <c r="O162" s="13">
        <v>5.0999999999999996</v>
      </c>
      <c r="P162" s="14">
        <v>5.3</v>
      </c>
    </row>
    <row r="163" spans="1:16" ht="15.75" thickBot="1">
      <c r="A163" s="15" t="s">
        <v>403</v>
      </c>
      <c r="B163" s="38" cm="1">
        <f t="array" ref="B163">TREND(C163:P163,C$88:P$88,B$88)</f>
        <v>4.1263736263736348</v>
      </c>
      <c r="C163" s="10">
        <v>4.3</v>
      </c>
      <c r="D163" s="10">
        <v>4.4000000000000004</v>
      </c>
      <c r="E163" s="10">
        <v>5.0999999999999996</v>
      </c>
      <c r="F163" s="10">
        <v>4.0999999999999996</v>
      </c>
      <c r="G163" s="10">
        <v>5.2</v>
      </c>
      <c r="H163" s="10">
        <v>3.8</v>
      </c>
      <c r="I163" s="10">
        <v>4.5</v>
      </c>
      <c r="J163" s="10">
        <v>4.2</v>
      </c>
      <c r="K163" s="10">
        <v>4.2</v>
      </c>
      <c r="L163" s="10">
        <v>4.4000000000000004</v>
      </c>
      <c r="M163" s="10">
        <v>4.5999999999999996</v>
      </c>
      <c r="N163" s="10">
        <v>5</v>
      </c>
      <c r="O163" s="10">
        <v>5.6</v>
      </c>
      <c r="P163" s="11">
        <v>5.8</v>
      </c>
    </row>
    <row r="164" spans="1:16" ht="15.75" thickBot="1">
      <c r="A164" s="12" t="s">
        <v>416</v>
      </c>
      <c r="B164" s="38" cm="1">
        <f t="array" ref="B164">TREND(C164:P164,C$88:P$88,B$88)</f>
        <v>4.9142857142856968</v>
      </c>
      <c r="C164" s="13">
        <v>5.6</v>
      </c>
      <c r="D164" s="13">
        <v>5.4</v>
      </c>
      <c r="E164" s="13">
        <v>5.9</v>
      </c>
      <c r="F164" s="13">
        <v>5.8</v>
      </c>
      <c r="G164" s="13">
        <v>4.4000000000000004</v>
      </c>
      <c r="H164" s="13">
        <v>4.8</v>
      </c>
      <c r="I164" s="13">
        <v>5.4</v>
      </c>
      <c r="J164" s="13">
        <v>5</v>
      </c>
      <c r="K164" s="13">
        <v>4.3</v>
      </c>
      <c r="L164" s="13">
        <v>4.0999999999999996</v>
      </c>
      <c r="M164" s="13">
        <v>4.7</v>
      </c>
      <c r="N164" s="13">
        <v>6.1</v>
      </c>
      <c r="O164" s="13">
        <v>6.6</v>
      </c>
      <c r="P164" s="14">
        <v>7.6</v>
      </c>
    </row>
    <row r="165" spans="1:16" ht="15.75" thickBot="1">
      <c r="A165" s="19" t="s">
        <v>427</v>
      </c>
      <c r="B165" s="38" cm="1">
        <f t="array" ref="B165">TREND(C165:P165,C$88:P$88,B$88)</f>
        <v>4.9300372481677144</v>
      </c>
      <c r="C165" s="39">
        <f t="shared" ref="C165" si="114">((C164*D165/D164)+(C163*D165/D163)+(C162*D165/D162))/3</f>
        <v>5.016919159784508</v>
      </c>
      <c r="D165" s="39">
        <f t="shared" ref="D165" si="115">((D164*E165/E164)+(D163*E165/E163)+(D162*E165/E162))/3</f>
        <v>5.3404975324248261</v>
      </c>
      <c r="E165" s="39">
        <f t="shared" ref="E165" si="116">((E164*F165/F164)+(E163*F165/F163)+(E162*F165/F162))/3</f>
        <v>5.9223221275112623</v>
      </c>
      <c r="F165" s="39">
        <f t="shared" ref="F165" si="117">((F164*G165/G164)+(F163*G165/G163)+(F162*G165/G162))/3</f>
        <v>4.8392889024119397</v>
      </c>
      <c r="G165" s="39">
        <f t="shared" ref="G165" si="118">((G164*H165/H164)+(G163*H165/H163)+(G162*H165/H162))/3</f>
        <v>5.0293246908469742</v>
      </c>
      <c r="H165" s="39">
        <f t="shared" ref="H165" si="119">((H164*I165/I164)+(H163*I165/I163)+(H162*I165/I162))/3</f>
        <v>4.6988196686680785</v>
      </c>
      <c r="I165" s="39">
        <f t="shared" ref="I165" si="120">((I164*J165/J164)+(I163*J165/J163)+(I162*J165/J162))/3</f>
        <v>5.3222552134444312</v>
      </c>
      <c r="J165" s="39">
        <f t="shared" ref="J165" si="121">((J164*K165/K164)+(J163*K165/K163)+(J162*K165/K162))/3</f>
        <v>5.0107277614737731</v>
      </c>
      <c r="K165" s="39">
        <f t="shared" ref="K165" si="122">((K164*L165/L164)+(K163*L165/L163)+(K162*L165/L162))/3</f>
        <v>4.3092258748674448</v>
      </c>
      <c r="L165" s="10">
        <v>4.4000000000000004</v>
      </c>
      <c r="M165" s="10">
        <v>4.8</v>
      </c>
      <c r="N165" s="10">
        <v>5.5</v>
      </c>
      <c r="O165" s="10">
        <v>6.1</v>
      </c>
      <c r="P165" s="11">
        <v>6.2</v>
      </c>
    </row>
    <row r="166" spans="1:16" ht="29.25" thickBot="1">
      <c r="A166" s="35" t="s">
        <v>897</v>
      </c>
      <c r="B166" s="28">
        <v>1715.7</v>
      </c>
      <c r="C166" s="28">
        <v>1625.9</v>
      </c>
      <c r="D166" s="28">
        <v>1615.7</v>
      </c>
      <c r="E166" s="28">
        <v>1557.1</v>
      </c>
      <c r="F166" s="28">
        <v>1540.6</v>
      </c>
      <c r="G166" s="28">
        <v>1525.9</v>
      </c>
      <c r="H166" s="28">
        <v>1486.8</v>
      </c>
      <c r="I166" s="28">
        <v>1503.6</v>
      </c>
      <c r="J166" s="28">
        <v>1457.9</v>
      </c>
      <c r="K166" s="28">
        <v>1430.6</v>
      </c>
      <c r="L166" s="28">
        <v>1476.4</v>
      </c>
      <c r="M166" s="28">
        <v>1406</v>
      </c>
      <c r="N166" s="28">
        <v>1445.1</v>
      </c>
      <c r="O166" s="28">
        <v>1423.3</v>
      </c>
      <c r="P166" s="30">
        <v>1393.2</v>
      </c>
    </row>
    <row r="167" spans="1:16" ht="15.75" thickBot="1">
      <c r="A167" s="45" t="s">
        <v>913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1"/>
    </row>
    <row r="168" spans="1:16" ht="15.75" thickBot="1">
      <c r="A168" s="46" t="s">
        <v>914</v>
      </c>
      <c r="B168" s="13">
        <v>370.2</v>
      </c>
      <c r="C168" s="13">
        <v>370.5</v>
      </c>
      <c r="D168" s="13">
        <v>370.9</v>
      </c>
      <c r="E168" s="13">
        <v>368.8</v>
      </c>
      <c r="F168" s="13">
        <v>369.1</v>
      </c>
      <c r="G168" s="13">
        <v>365.9</v>
      </c>
      <c r="H168" s="13">
        <v>364.9</v>
      </c>
      <c r="I168" s="13">
        <v>367.8</v>
      </c>
      <c r="J168" s="13">
        <v>358.9</v>
      </c>
      <c r="K168" s="13">
        <v>354.7</v>
      </c>
      <c r="L168" s="13">
        <v>351.9</v>
      </c>
      <c r="M168" s="13">
        <v>352.3</v>
      </c>
      <c r="N168" s="13">
        <v>349.1</v>
      </c>
      <c r="O168" s="13">
        <v>343.4</v>
      </c>
      <c r="P168" s="14">
        <v>334.5</v>
      </c>
    </row>
    <row r="169" spans="1:16" ht="29.25" thickBot="1">
      <c r="A169" s="46" t="s">
        <v>930</v>
      </c>
      <c r="B169" s="10">
        <v>352.4</v>
      </c>
      <c r="C169" s="10">
        <v>357</v>
      </c>
      <c r="D169" s="10">
        <v>358.2</v>
      </c>
      <c r="E169" s="10">
        <v>361</v>
      </c>
      <c r="F169" s="10">
        <v>361.7</v>
      </c>
      <c r="G169" s="10">
        <v>358.7</v>
      </c>
      <c r="H169" s="10">
        <v>357.8</v>
      </c>
      <c r="I169" s="10">
        <v>361.3</v>
      </c>
      <c r="J169" s="10">
        <v>352.8</v>
      </c>
      <c r="K169" s="10">
        <v>348.5</v>
      </c>
      <c r="L169" s="10">
        <v>346</v>
      </c>
      <c r="M169" s="10">
        <v>345.4</v>
      </c>
      <c r="N169" s="10">
        <v>341.4</v>
      </c>
      <c r="O169" s="10">
        <v>336.2</v>
      </c>
      <c r="P169" s="11">
        <v>327.8</v>
      </c>
    </row>
    <row r="170" spans="1:16" ht="15.75" thickBot="1">
      <c r="A170" s="46" t="s">
        <v>946</v>
      </c>
      <c r="B170" s="13">
        <v>960</v>
      </c>
      <c r="C170" s="13">
        <v>874.3</v>
      </c>
      <c r="D170" s="13">
        <v>855</v>
      </c>
      <c r="E170" s="13">
        <v>815.5</v>
      </c>
      <c r="F170" s="13">
        <v>803.4</v>
      </c>
      <c r="G170" s="13">
        <v>803.2</v>
      </c>
      <c r="H170" s="13">
        <v>770.9</v>
      </c>
      <c r="I170" s="13">
        <v>779.8</v>
      </c>
      <c r="J170" s="13">
        <v>755.6</v>
      </c>
      <c r="K170" s="13">
        <v>740.3</v>
      </c>
      <c r="L170" s="13">
        <v>762</v>
      </c>
      <c r="M170" s="13">
        <v>720.3</v>
      </c>
      <c r="N170" s="13">
        <v>743.9</v>
      </c>
      <c r="O170" s="13">
        <v>724.8</v>
      </c>
      <c r="P170" s="14">
        <v>703.4</v>
      </c>
    </row>
    <row r="171" spans="1:16" ht="29.25" thickBot="1">
      <c r="A171" s="46" t="s">
        <v>962</v>
      </c>
      <c r="B171" s="10">
        <v>499</v>
      </c>
      <c r="C171" s="10">
        <v>459.9</v>
      </c>
      <c r="D171" s="10">
        <v>431</v>
      </c>
      <c r="E171" s="10">
        <v>414.6</v>
      </c>
      <c r="F171" s="10">
        <v>410.6</v>
      </c>
      <c r="G171" s="10">
        <v>413.3</v>
      </c>
      <c r="H171" s="10">
        <v>399</v>
      </c>
      <c r="I171" s="10">
        <v>400.3</v>
      </c>
      <c r="J171" s="10">
        <v>385.1</v>
      </c>
      <c r="K171" s="10">
        <v>379.3</v>
      </c>
      <c r="L171" s="10">
        <v>384.6</v>
      </c>
      <c r="M171" s="10">
        <v>358.8</v>
      </c>
      <c r="N171" s="10">
        <v>370.8</v>
      </c>
      <c r="O171" s="10">
        <v>359.9</v>
      </c>
      <c r="P171" s="11">
        <v>350</v>
      </c>
    </row>
    <row r="172" spans="1:16" ht="29.25" thickBot="1">
      <c r="A172" s="46" t="s">
        <v>978</v>
      </c>
      <c r="B172" s="13">
        <v>82.7</v>
      </c>
      <c r="C172" s="13">
        <v>78.099999999999994</v>
      </c>
      <c r="D172" s="13">
        <v>82.6</v>
      </c>
      <c r="E172" s="13">
        <v>75</v>
      </c>
      <c r="F172" s="13">
        <v>76.8</v>
      </c>
      <c r="G172" s="13">
        <v>72.900000000000006</v>
      </c>
      <c r="H172" s="13">
        <v>75.7</v>
      </c>
      <c r="I172" s="13">
        <v>78.8</v>
      </c>
      <c r="J172" s="13">
        <v>80.3</v>
      </c>
      <c r="K172" s="13">
        <v>77.8</v>
      </c>
      <c r="L172" s="13">
        <v>94.7</v>
      </c>
      <c r="M172" s="13">
        <v>78.900000000000006</v>
      </c>
      <c r="N172" s="13">
        <v>88.3</v>
      </c>
      <c r="O172" s="13">
        <v>87.4</v>
      </c>
      <c r="P172" s="14">
        <v>88.4</v>
      </c>
    </row>
    <row r="173" spans="1:16" ht="29.25" thickBot="1">
      <c r="A173" s="46" t="s">
        <v>993</v>
      </c>
      <c r="B173" s="10">
        <v>94.9</v>
      </c>
      <c r="C173" s="10">
        <v>95.5</v>
      </c>
      <c r="D173" s="10">
        <v>96.9</v>
      </c>
      <c r="E173" s="10">
        <v>92.8</v>
      </c>
      <c r="F173" s="10">
        <v>89.5</v>
      </c>
      <c r="G173" s="10">
        <v>84.1</v>
      </c>
      <c r="H173" s="10">
        <v>79.099999999999994</v>
      </c>
      <c r="I173" s="10">
        <v>73.599999999999994</v>
      </c>
      <c r="J173" s="10">
        <v>69</v>
      </c>
      <c r="K173" s="10">
        <v>68</v>
      </c>
      <c r="L173" s="10">
        <v>67.099999999999994</v>
      </c>
      <c r="M173" s="10">
        <v>65.099999999999994</v>
      </c>
      <c r="N173" s="10">
        <v>65.2</v>
      </c>
      <c r="O173" s="10">
        <v>67</v>
      </c>
      <c r="P173" s="11">
        <v>65.2</v>
      </c>
    </row>
    <row r="174" spans="1:16" ht="29.25" thickBot="1">
      <c r="A174" s="46" t="s">
        <v>1006</v>
      </c>
      <c r="B174" s="13">
        <v>57.7</v>
      </c>
      <c r="C174" s="13">
        <v>57</v>
      </c>
      <c r="D174" s="13">
        <v>58.2</v>
      </c>
      <c r="E174" s="13">
        <v>54.9</v>
      </c>
      <c r="F174" s="13">
        <v>52.7</v>
      </c>
      <c r="G174" s="13">
        <v>47.8</v>
      </c>
      <c r="H174" s="13">
        <v>43.1</v>
      </c>
      <c r="I174" s="13">
        <v>37.5</v>
      </c>
      <c r="J174" s="13">
        <v>33.700000000000003</v>
      </c>
      <c r="K174" s="13">
        <v>34.700000000000003</v>
      </c>
      <c r="L174" s="13">
        <v>33</v>
      </c>
      <c r="M174" s="13">
        <v>31.7</v>
      </c>
      <c r="N174" s="13">
        <v>32.299999999999997</v>
      </c>
      <c r="O174" s="13">
        <v>33</v>
      </c>
      <c r="P174" s="14">
        <v>32.6</v>
      </c>
    </row>
    <row r="175" spans="1:16" ht="15.75" thickBot="1">
      <c r="A175" s="46" t="s">
        <v>1017</v>
      </c>
      <c r="B175" s="10">
        <v>90</v>
      </c>
      <c r="C175" s="10">
        <v>83.6</v>
      </c>
      <c r="D175" s="10">
        <v>82.1</v>
      </c>
      <c r="E175" s="10">
        <v>80.599999999999994</v>
      </c>
      <c r="F175" s="10">
        <v>78.2</v>
      </c>
      <c r="G175" s="10">
        <v>76.7</v>
      </c>
      <c r="H175" s="10">
        <v>72.599999999999994</v>
      </c>
      <c r="I175" s="10">
        <v>70.7</v>
      </c>
      <c r="J175" s="10">
        <v>66.2</v>
      </c>
      <c r="K175" s="10">
        <v>63.1</v>
      </c>
      <c r="L175" s="10">
        <v>63.9</v>
      </c>
      <c r="M175" s="10">
        <v>60.3</v>
      </c>
      <c r="N175" s="10">
        <v>60.7</v>
      </c>
      <c r="O175" s="10">
        <v>58.9</v>
      </c>
      <c r="P175" s="11">
        <v>56.6</v>
      </c>
    </row>
    <row r="176" spans="1:16" ht="29.25" thickBot="1">
      <c r="A176" s="46" t="s">
        <v>1077</v>
      </c>
      <c r="B176" s="13">
        <v>27.5</v>
      </c>
      <c r="C176" s="13">
        <v>25.5</v>
      </c>
      <c r="D176" s="13">
        <v>25.6</v>
      </c>
      <c r="E176" s="13">
        <v>25.8</v>
      </c>
      <c r="F176" s="13">
        <v>25.3</v>
      </c>
      <c r="G176" s="13">
        <v>25.6</v>
      </c>
      <c r="H176" s="13">
        <v>24.8</v>
      </c>
      <c r="I176" s="13">
        <v>24.1</v>
      </c>
      <c r="J176" s="13">
        <v>21.3</v>
      </c>
      <c r="K176" s="13">
        <v>19.5</v>
      </c>
      <c r="L176" s="13">
        <v>19.100000000000001</v>
      </c>
      <c r="M176" s="13">
        <v>18</v>
      </c>
      <c r="N176" s="13">
        <v>16.7</v>
      </c>
      <c r="O176" s="13">
        <v>17</v>
      </c>
      <c r="P176" s="14">
        <v>15.7</v>
      </c>
    </row>
    <row r="177" spans="1:1" ht="25.5" thickBot="1">
      <c r="A177" s="24" t="s">
        <v>1078</v>
      </c>
    </row>
    <row r="178" spans="1:1" ht="17.25" thickBot="1">
      <c r="A178" s="24" t="s">
        <v>1079</v>
      </c>
    </row>
    <row r="179" spans="1:1" ht="25.5" thickBot="1">
      <c r="A179" s="24" t="s">
        <v>1080</v>
      </c>
    </row>
    <row r="180" spans="1:1" ht="21.75" thickBot="1">
      <c r="A180" s="24" t="s">
        <v>1045</v>
      </c>
    </row>
    <row r="181" spans="1:1" ht="32.25" thickBot="1">
      <c r="A181" s="24" t="s">
        <v>1046</v>
      </c>
    </row>
    <row r="182" spans="1:1" ht="25.5" thickBot="1">
      <c r="A182" s="24" t="s">
        <v>1081</v>
      </c>
    </row>
    <row r="183" spans="1:1" ht="17.25" thickBot="1">
      <c r="A183" s="24" t="s">
        <v>1082</v>
      </c>
    </row>
    <row r="184" spans="1:1">
      <c r="A184" s="25" t="s">
        <v>1049</v>
      </c>
    </row>
  </sheetData>
  <autoFilter ref="A14:Q184"/>
  <hyperlinks>
    <hyperlink ref="A184" r:id="rId1" display="https://www.ksh.hu/thm/tablak.html"/>
    <hyperlink ref="A1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sqref="A1:Q16"/>
    </sheetView>
  </sheetViews>
  <sheetFormatPr defaultRowHeight="15"/>
  <cols>
    <col min="2" max="2" width="39.42578125" bestFit="1" customWidth="1"/>
    <col min="3" max="13" width="7" bestFit="1" customWidth="1"/>
    <col min="14" max="14" width="6" bestFit="1" customWidth="1"/>
    <col min="15" max="17" width="7" bestFit="1" customWidth="1"/>
  </cols>
  <sheetData>
    <row r="1" spans="1:17">
      <c r="C1">
        <f>'nyers adatok (2)'!B88</f>
        <v>2005</v>
      </c>
      <c r="D1">
        <f>'nyers adatok (2)'!C88</f>
        <v>2006</v>
      </c>
      <c r="E1">
        <f>'nyers adatok (2)'!D88</f>
        <v>2007</v>
      </c>
      <c r="F1">
        <f>'nyers adatok (2)'!E88</f>
        <v>2008</v>
      </c>
      <c r="G1">
        <f>'nyers adatok (2)'!F88</f>
        <v>2009</v>
      </c>
      <c r="H1">
        <f>'nyers adatok (2)'!G88</f>
        <v>2010</v>
      </c>
      <c r="I1">
        <f>'nyers adatok (2)'!H88</f>
        <v>2011</v>
      </c>
      <c r="J1">
        <f>'nyers adatok (2)'!I88</f>
        <v>2012</v>
      </c>
      <c r="K1">
        <f>'nyers adatok (2)'!J88</f>
        <v>2013</v>
      </c>
      <c r="L1">
        <f>'nyers adatok (2)'!K88</f>
        <v>2014</v>
      </c>
      <c r="M1">
        <f>'nyers adatok (2)'!L88</f>
        <v>2015</v>
      </c>
      <c r="N1">
        <f>'nyers adatok (2)'!M88</f>
        <v>2016</v>
      </c>
      <c r="O1">
        <f>'nyers adatok (2)'!N88</f>
        <v>2017</v>
      </c>
      <c r="P1">
        <f>'nyers adatok (2)'!O88</f>
        <v>2018</v>
      </c>
      <c r="Q1">
        <f>'nyers adatok (2)'!P88</f>
        <v>2019</v>
      </c>
    </row>
    <row r="2" spans="1:17">
      <c r="A2" t="s">
        <v>1872</v>
      </c>
      <c r="B2" t="s">
        <v>1871</v>
      </c>
      <c r="C2">
        <v>1715.7</v>
      </c>
      <c r="D2">
        <v>1625.9</v>
      </c>
      <c r="E2">
        <v>1615.7</v>
      </c>
      <c r="F2">
        <v>1557.1</v>
      </c>
      <c r="G2">
        <v>1540.6</v>
      </c>
      <c r="H2">
        <v>1525.9</v>
      </c>
      <c r="I2">
        <v>1486.8</v>
      </c>
      <c r="J2">
        <v>1503.6</v>
      </c>
      <c r="K2">
        <v>1457.9</v>
      </c>
      <c r="L2">
        <v>1430.6</v>
      </c>
      <c r="M2">
        <v>1476.4</v>
      </c>
      <c r="N2">
        <v>1406</v>
      </c>
      <c r="O2">
        <v>1445.1</v>
      </c>
      <c r="P2">
        <v>1423.3</v>
      </c>
      <c r="Q2">
        <v>1393.2</v>
      </c>
    </row>
    <row r="3" spans="1:17">
      <c r="A3" t="s">
        <v>1873</v>
      </c>
      <c r="B3" t="s">
        <v>914</v>
      </c>
      <c r="C3">
        <v>370.2</v>
      </c>
      <c r="D3">
        <v>370.5</v>
      </c>
      <c r="E3">
        <v>370.9</v>
      </c>
      <c r="F3">
        <v>368.8</v>
      </c>
      <c r="G3">
        <v>369.1</v>
      </c>
      <c r="H3">
        <v>365.9</v>
      </c>
      <c r="I3">
        <v>364.9</v>
      </c>
      <c r="J3">
        <v>367.8</v>
      </c>
      <c r="K3">
        <v>358.9</v>
      </c>
      <c r="L3">
        <v>354.7</v>
      </c>
      <c r="M3">
        <v>351.9</v>
      </c>
      <c r="N3">
        <v>352.3</v>
      </c>
      <c r="O3">
        <v>349.1</v>
      </c>
      <c r="P3">
        <v>343.4</v>
      </c>
      <c r="Q3">
        <v>334.5</v>
      </c>
    </row>
    <row r="4" spans="1:17">
      <c r="A4" t="s">
        <v>1874</v>
      </c>
      <c r="B4" t="s">
        <v>930</v>
      </c>
      <c r="C4">
        <v>352.4</v>
      </c>
      <c r="D4">
        <v>357</v>
      </c>
      <c r="E4">
        <v>358.2</v>
      </c>
      <c r="F4">
        <v>361</v>
      </c>
      <c r="G4">
        <v>361.7</v>
      </c>
      <c r="H4">
        <v>358.7</v>
      </c>
      <c r="I4">
        <v>357.8</v>
      </c>
      <c r="J4">
        <v>361.3</v>
      </c>
      <c r="K4">
        <v>352.8</v>
      </c>
      <c r="L4">
        <v>348.5</v>
      </c>
      <c r="M4">
        <v>346</v>
      </c>
      <c r="N4">
        <v>345.4</v>
      </c>
      <c r="O4">
        <v>341.4</v>
      </c>
      <c r="P4">
        <v>336.2</v>
      </c>
      <c r="Q4">
        <v>327.8</v>
      </c>
    </row>
    <row r="5" spans="1:17">
      <c r="A5" t="s">
        <v>1875</v>
      </c>
      <c r="B5" t="s">
        <v>946</v>
      </c>
      <c r="C5">
        <v>960</v>
      </c>
      <c r="D5">
        <v>874.3</v>
      </c>
      <c r="E5">
        <v>855</v>
      </c>
      <c r="F5">
        <v>815.5</v>
      </c>
      <c r="G5">
        <v>803.4</v>
      </c>
      <c r="H5">
        <v>803.2</v>
      </c>
      <c r="I5">
        <v>770.9</v>
      </c>
      <c r="J5">
        <v>779.8</v>
      </c>
      <c r="K5">
        <v>755.6</v>
      </c>
      <c r="L5">
        <v>740.3</v>
      </c>
      <c r="M5">
        <v>762</v>
      </c>
      <c r="N5">
        <v>720.3</v>
      </c>
      <c r="O5">
        <v>743.9</v>
      </c>
      <c r="P5">
        <v>724.8</v>
      </c>
      <c r="Q5">
        <v>703.4</v>
      </c>
    </row>
    <row r="6" spans="1:17">
      <c r="A6" t="s">
        <v>1876</v>
      </c>
      <c r="B6" t="s">
        <v>962</v>
      </c>
      <c r="C6">
        <v>499</v>
      </c>
      <c r="D6">
        <v>459.9</v>
      </c>
      <c r="E6">
        <v>431</v>
      </c>
      <c r="F6">
        <v>414.6</v>
      </c>
      <c r="G6">
        <v>410.6</v>
      </c>
      <c r="H6">
        <v>413.3</v>
      </c>
      <c r="I6">
        <v>399</v>
      </c>
      <c r="J6">
        <v>400.3</v>
      </c>
      <c r="K6">
        <v>385.1</v>
      </c>
      <c r="L6">
        <v>379.3</v>
      </c>
      <c r="M6">
        <v>384.6</v>
      </c>
      <c r="N6">
        <v>358.8</v>
      </c>
      <c r="O6">
        <v>370.8</v>
      </c>
      <c r="P6">
        <v>359.9</v>
      </c>
      <c r="Q6">
        <v>350</v>
      </c>
    </row>
    <row r="7" spans="1:17">
      <c r="A7" t="s">
        <v>1877</v>
      </c>
      <c r="B7" t="s">
        <v>978</v>
      </c>
      <c r="C7">
        <v>82.7</v>
      </c>
      <c r="D7">
        <v>78.099999999999994</v>
      </c>
      <c r="E7">
        <v>82.6</v>
      </c>
      <c r="F7">
        <v>75</v>
      </c>
      <c r="G7">
        <v>76.8</v>
      </c>
      <c r="H7">
        <v>72.900000000000006</v>
      </c>
      <c r="I7">
        <v>75.7</v>
      </c>
      <c r="J7">
        <v>78.8</v>
      </c>
      <c r="K7">
        <v>80.3</v>
      </c>
      <c r="L7">
        <v>77.8</v>
      </c>
      <c r="M7">
        <v>94.7</v>
      </c>
      <c r="N7">
        <v>78.900000000000006</v>
      </c>
      <c r="O7">
        <v>88.3</v>
      </c>
      <c r="P7">
        <v>87.4</v>
      </c>
      <c r="Q7">
        <v>88.4</v>
      </c>
    </row>
    <row r="8" spans="1:17">
      <c r="A8" t="s">
        <v>1878</v>
      </c>
      <c r="B8" t="s">
        <v>993</v>
      </c>
      <c r="C8">
        <v>94.9</v>
      </c>
      <c r="D8">
        <v>95.5</v>
      </c>
      <c r="E8">
        <v>96.9</v>
      </c>
      <c r="F8">
        <v>92.8</v>
      </c>
      <c r="G8">
        <v>89.5</v>
      </c>
      <c r="H8">
        <v>84.1</v>
      </c>
      <c r="I8">
        <v>79.099999999999994</v>
      </c>
      <c r="J8">
        <v>73.599999999999994</v>
      </c>
      <c r="K8">
        <v>69</v>
      </c>
      <c r="L8">
        <v>68</v>
      </c>
      <c r="M8">
        <v>67.099999999999994</v>
      </c>
      <c r="N8">
        <v>65.099999999999994</v>
      </c>
      <c r="O8">
        <v>65.2</v>
      </c>
      <c r="P8">
        <v>67</v>
      </c>
      <c r="Q8">
        <v>65.2</v>
      </c>
    </row>
    <row r="9" spans="1:17">
      <c r="A9" t="s">
        <v>1879</v>
      </c>
      <c r="B9" t="s">
        <v>1006</v>
      </c>
      <c r="C9">
        <v>57.7</v>
      </c>
      <c r="D9">
        <v>57</v>
      </c>
      <c r="E9">
        <v>58.2</v>
      </c>
      <c r="F9">
        <v>54.9</v>
      </c>
      <c r="G9">
        <v>52.7</v>
      </c>
      <c r="H9">
        <v>47.8</v>
      </c>
      <c r="I9">
        <v>43.1</v>
      </c>
      <c r="J9">
        <v>37.5</v>
      </c>
      <c r="K9">
        <v>33.700000000000003</v>
      </c>
      <c r="L9">
        <v>34.700000000000003</v>
      </c>
      <c r="M9">
        <v>33</v>
      </c>
      <c r="N9">
        <v>31.7</v>
      </c>
      <c r="O9">
        <v>32.299999999999997</v>
      </c>
      <c r="P9">
        <v>33</v>
      </c>
      <c r="Q9">
        <v>32.6</v>
      </c>
    </row>
    <row r="10" spans="1:17">
      <c r="A10" t="s">
        <v>1880</v>
      </c>
      <c r="B10" t="s">
        <v>1017</v>
      </c>
      <c r="C10">
        <v>90</v>
      </c>
      <c r="D10">
        <v>83.6</v>
      </c>
      <c r="E10">
        <v>82.1</v>
      </c>
      <c r="F10">
        <v>80.599999999999994</v>
      </c>
      <c r="G10">
        <v>78.2</v>
      </c>
      <c r="H10">
        <v>76.7</v>
      </c>
      <c r="I10">
        <v>72.599999999999994</v>
      </c>
      <c r="J10">
        <v>70.7</v>
      </c>
      <c r="K10">
        <v>66.2</v>
      </c>
      <c r="L10">
        <v>63.1</v>
      </c>
      <c r="M10">
        <v>63.9</v>
      </c>
      <c r="N10">
        <v>60.3</v>
      </c>
      <c r="O10">
        <v>60.7</v>
      </c>
      <c r="P10">
        <v>58.9</v>
      </c>
      <c r="Q10">
        <v>56.6</v>
      </c>
    </row>
    <row r="11" spans="1:17">
      <c r="A11" t="s">
        <v>1881</v>
      </c>
      <c r="B11" t="s">
        <v>1077</v>
      </c>
      <c r="C11">
        <v>27.5</v>
      </c>
      <c r="D11">
        <v>25.5</v>
      </c>
      <c r="E11">
        <v>25.6</v>
      </c>
      <c r="F11">
        <v>25.8</v>
      </c>
      <c r="G11">
        <v>25.3</v>
      </c>
      <c r="H11">
        <v>25.6</v>
      </c>
      <c r="I11">
        <v>24.8</v>
      </c>
      <c r="J11">
        <v>24.1</v>
      </c>
      <c r="K11">
        <v>21.3</v>
      </c>
      <c r="L11">
        <v>19.5</v>
      </c>
      <c r="M11">
        <v>19.100000000000001</v>
      </c>
      <c r="N11">
        <v>18</v>
      </c>
      <c r="O11">
        <v>16.7</v>
      </c>
      <c r="P11">
        <v>17</v>
      </c>
      <c r="Q11">
        <v>15.7</v>
      </c>
    </row>
    <row r="12" spans="1:17">
      <c r="A12" t="s">
        <v>1882</v>
      </c>
      <c r="B12" t="s">
        <v>1068</v>
      </c>
      <c r="C12">
        <v>110</v>
      </c>
      <c r="D12">
        <v>111.9</v>
      </c>
      <c r="E12">
        <v>110.3</v>
      </c>
      <c r="F12">
        <v>117.8</v>
      </c>
      <c r="G12">
        <v>111.4</v>
      </c>
      <c r="H12">
        <v>105.4</v>
      </c>
      <c r="I12">
        <v>111.6</v>
      </c>
      <c r="J12">
        <v>114.7</v>
      </c>
      <c r="K12">
        <v>113.6</v>
      </c>
      <c r="L12">
        <v>117.8</v>
      </c>
      <c r="M12">
        <v>123.1</v>
      </c>
      <c r="N12">
        <v>130.80000000000001</v>
      </c>
      <c r="O12">
        <v>123.43939393939399</v>
      </c>
      <c r="P12">
        <v>124.7582750582751</v>
      </c>
      <c r="Q12">
        <v>126.53622915545975</v>
      </c>
    </row>
    <row r="13" spans="1:17">
      <c r="A13" t="s">
        <v>1883</v>
      </c>
      <c r="B13" t="s">
        <v>1065</v>
      </c>
      <c r="C13">
        <v>6.2</v>
      </c>
      <c r="D13">
        <v>5.7</v>
      </c>
      <c r="E13">
        <v>5.9</v>
      </c>
      <c r="F13">
        <v>5.6</v>
      </c>
      <c r="G13">
        <v>5.0999999999999996</v>
      </c>
      <c r="H13">
        <v>5.3</v>
      </c>
      <c r="I13">
        <v>4.9000000000000004</v>
      </c>
      <c r="J13">
        <v>4.9000000000000004</v>
      </c>
      <c r="K13">
        <v>5.0999999999999996</v>
      </c>
      <c r="L13">
        <v>4.5999999999999996</v>
      </c>
      <c r="M13">
        <v>4.2</v>
      </c>
      <c r="N13">
        <v>4</v>
      </c>
      <c r="O13">
        <v>3.6</v>
      </c>
      <c r="P13">
        <v>3.4</v>
      </c>
      <c r="Q13">
        <v>3.8</v>
      </c>
    </row>
    <row r="14" spans="1:17">
      <c r="A14" t="s">
        <v>1885</v>
      </c>
      <c r="B14" t="s">
        <v>1069</v>
      </c>
      <c r="C14">
        <v>138.5</v>
      </c>
      <c r="D14">
        <v>133.69999999999999</v>
      </c>
      <c r="E14">
        <v>126.2</v>
      </c>
      <c r="F14">
        <v>133.6</v>
      </c>
      <c r="G14">
        <v>131.80000000000001</v>
      </c>
      <c r="H14">
        <v>132.5</v>
      </c>
      <c r="I14">
        <v>136.1</v>
      </c>
      <c r="J14">
        <v>147.80000000000001</v>
      </c>
      <c r="K14">
        <v>152.4</v>
      </c>
      <c r="L14">
        <v>156</v>
      </c>
      <c r="M14">
        <v>162.69999999999999</v>
      </c>
      <c r="N14">
        <v>168.7</v>
      </c>
      <c r="O14">
        <v>164.86515151515141</v>
      </c>
      <c r="P14">
        <v>168.17773892773857</v>
      </c>
      <c r="Q14">
        <v>174.06453738569053</v>
      </c>
    </row>
    <row r="15" spans="1:17">
      <c r="A15" t="s">
        <v>1886</v>
      </c>
      <c r="B15" t="s">
        <v>1070</v>
      </c>
      <c r="C15">
        <v>1.05</v>
      </c>
      <c r="D15">
        <v>0.8</v>
      </c>
      <c r="E15">
        <v>1.18</v>
      </c>
      <c r="F15">
        <v>1.44</v>
      </c>
      <c r="G15">
        <v>1.4</v>
      </c>
      <c r="H15">
        <v>1.82</v>
      </c>
      <c r="I15">
        <v>1.62</v>
      </c>
      <c r="J15">
        <v>2.21</v>
      </c>
      <c r="K15">
        <v>2.4300000000000002</v>
      </c>
      <c r="L15">
        <v>2.75</v>
      </c>
      <c r="M15">
        <v>2.75</v>
      </c>
      <c r="N15">
        <v>2.3199999999999998</v>
      </c>
      <c r="O15">
        <v>2.2799999999999998</v>
      </c>
      <c r="P15">
        <v>2.34</v>
      </c>
      <c r="Q15">
        <v>2.9099999999999682</v>
      </c>
    </row>
    <row r="16" spans="1:17">
      <c r="A16" t="s">
        <v>1884</v>
      </c>
      <c r="B16" t="s">
        <v>1064</v>
      </c>
      <c r="C16">
        <v>72.760000000000005</v>
      </c>
      <c r="D16">
        <v>73.209999999999994</v>
      </c>
      <c r="E16">
        <v>73.3</v>
      </c>
      <c r="F16">
        <v>73.83</v>
      </c>
      <c r="G16">
        <v>74.03</v>
      </c>
      <c r="H16">
        <v>74.38</v>
      </c>
      <c r="I16">
        <v>74.67</v>
      </c>
      <c r="J16">
        <v>75</v>
      </c>
      <c r="K16">
        <v>75.47</v>
      </c>
      <c r="L16">
        <v>75.61</v>
      </c>
      <c r="M16">
        <v>75.44</v>
      </c>
      <c r="N16">
        <v>75.91</v>
      </c>
      <c r="O16">
        <v>75.77</v>
      </c>
      <c r="P16">
        <v>75.94</v>
      </c>
      <c r="Q16">
        <v>76.16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13" workbookViewId="0">
      <selection activeCell="T19" sqref="T19"/>
    </sheetView>
  </sheetViews>
  <sheetFormatPr defaultRowHeight="15"/>
  <cols>
    <col min="19" max="19" width="9.5703125" bestFit="1" customWidth="1"/>
  </cols>
  <sheetData>
    <row r="1" spans="4:19">
      <c r="E1" t="s">
        <v>1872</v>
      </c>
      <c r="F1" t="s">
        <v>1873</v>
      </c>
      <c r="G1" t="s">
        <v>1874</v>
      </c>
      <c r="H1" t="s">
        <v>1875</v>
      </c>
      <c r="I1" t="s">
        <v>1876</v>
      </c>
      <c r="J1" t="s">
        <v>1877</v>
      </c>
      <c r="K1" t="s">
        <v>1878</v>
      </c>
      <c r="L1" t="s">
        <v>1879</v>
      </c>
      <c r="M1" t="s">
        <v>1880</v>
      </c>
      <c r="N1" t="s">
        <v>1881</v>
      </c>
      <c r="O1" t="s">
        <v>1882</v>
      </c>
      <c r="P1" t="s">
        <v>1883</v>
      </c>
      <c r="Q1" t="s">
        <v>1885</v>
      </c>
      <c r="R1" t="s">
        <v>1886</v>
      </c>
      <c r="S1" t="s">
        <v>1884</v>
      </c>
    </row>
    <row r="2" spans="4:19" s="70" customFormat="1" ht="135">
      <c r="E2" s="70" t="s">
        <v>1871</v>
      </c>
      <c r="F2" s="70" t="s">
        <v>914</v>
      </c>
      <c r="G2" s="70" t="s">
        <v>930</v>
      </c>
      <c r="H2" s="70" t="s">
        <v>946</v>
      </c>
      <c r="I2" s="70" t="s">
        <v>962</v>
      </c>
      <c r="J2" s="70" t="s">
        <v>978</v>
      </c>
      <c r="K2" s="70" t="s">
        <v>993</v>
      </c>
      <c r="L2" s="70" t="s">
        <v>1006</v>
      </c>
      <c r="M2" s="70" t="s">
        <v>1017</v>
      </c>
      <c r="N2" s="70" t="s">
        <v>1077</v>
      </c>
      <c r="O2" s="70" t="s">
        <v>1068</v>
      </c>
      <c r="P2" s="70" t="s">
        <v>1065</v>
      </c>
      <c r="Q2" s="70" t="s">
        <v>1069</v>
      </c>
      <c r="R2" s="70" t="s">
        <v>1070</v>
      </c>
      <c r="S2" s="70" t="s">
        <v>1064</v>
      </c>
    </row>
    <row r="3" spans="4:19">
      <c r="D3">
        <v>2005</v>
      </c>
      <c r="E3" s="62">
        <v>1715.7</v>
      </c>
      <c r="F3" s="62">
        <v>370.2</v>
      </c>
      <c r="G3" s="62">
        <v>352.4</v>
      </c>
      <c r="H3" s="62">
        <v>960</v>
      </c>
      <c r="I3" s="62">
        <v>499</v>
      </c>
      <c r="J3" s="62">
        <v>82.7</v>
      </c>
      <c r="K3" s="62">
        <v>94.9</v>
      </c>
      <c r="L3" s="62">
        <v>57.7</v>
      </c>
      <c r="M3" s="62">
        <v>90</v>
      </c>
      <c r="N3" s="62">
        <v>27.5</v>
      </c>
      <c r="O3" s="62">
        <v>110</v>
      </c>
      <c r="P3" s="62">
        <v>6.2</v>
      </c>
      <c r="Q3" s="62">
        <v>138.5</v>
      </c>
      <c r="R3" s="62">
        <v>1.05</v>
      </c>
      <c r="S3" s="62">
        <v>72.760000000000005</v>
      </c>
    </row>
    <row r="4" spans="4:19">
      <c r="D4">
        <v>2006</v>
      </c>
      <c r="E4" s="62">
        <v>1625.9</v>
      </c>
      <c r="F4" s="62">
        <v>370.5</v>
      </c>
      <c r="G4" s="62">
        <v>357</v>
      </c>
      <c r="H4" s="62">
        <v>874.3</v>
      </c>
      <c r="I4" s="62">
        <v>459.9</v>
      </c>
      <c r="J4" s="62">
        <v>78.099999999999994</v>
      </c>
      <c r="K4" s="62">
        <v>95.5</v>
      </c>
      <c r="L4" s="62">
        <v>57</v>
      </c>
      <c r="M4" s="62">
        <v>83.6</v>
      </c>
      <c r="N4" s="62">
        <v>25.5</v>
      </c>
      <c r="O4" s="62">
        <v>111.9</v>
      </c>
      <c r="P4" s="62">
        <v>5.7</v>
      </c>
      <c r="Q4" s="62">
        <v>133.69999999999999</v>
      </c>
      <c r="R4" s="62">
        <v>0.8</v>
      </c>
      <c r="S4" s="62">
        <v>73.209999999999994</v>
      </c>
    </row>
    <row r="5" spans="4:19">
      <c r="D5">
        <v>2007</v>
      </c>
      <c r="E5" s="62">
        <v>1615.7</v>
      </c>
      <c r="F5" s="62">
        <v>370.9</v>
      </c>
      <c r="G5" s="62">
        <v>358.2</v>
      </c>
      <c r="H5" s="62">
        <v>855</v>
      </c>
      <c r="I5" s="62">
        <v>431</v>
      </c>
      <c r="J5" s="62">
        <v>82.6</v>
      </c>
      <c r="K5" s="62">
        <v>96.9</v>
      </c>
      <c r="L5" s="62">
        <v>58.2</v>
      </c>
      <c r="M5" s="62">
        <v>82.1</v>
      </c>
      <c r="N5" s="62">
        <v>25.6</v>
      </c>
      <c r="O5" s="62">
        <v>110.3</v>
      </c>
      <c r="P5" s="62">
        <v>5.9</v>
      </c>
      <c r="Q5" s="62">
        <v>126.2</v>
      </c>
      <c r="R5" s="62">
        <v>1.18</v>
      </c>
      <c r="S5" s="62">
        <v>73.3</v>
      </c>
    </row>
    <row r="6" spans="4:19">
      <c r="D6">
        <v>2008</v>
      </c>
      <c r="E6" s="62">
        <v>1557.1</v>
      </c>
      <c r="F6" s="62">
        <v>368.8</v>
      </c>
      <c r="G6" s="62">
        <v>361</v>
      </c>
      <c r="H6" s="62">
        <v>815.5</v>
      </c>
      <c r="I6" s="62">
        <v>414.6</v>
      </c>
      <c r="J6" s="62">
        <v>75</v>
      </c>
      <c r="K6" s="62">
        <v>92.8</v>
      </c>
      <c r="L6" s="62">
        <v>54.9</v>
      </c>
      <c r="M6" s="62">
        <v>80.599999999999994</v>
      </c>
      <c r="N6" s="62">
        <v>25.8</v>
      </c>
      <c r="O6" s="62">
        <v>117.8</v>
      </c>
      <c r="P6" s="62">
        <v>5.6</v>
      </c>
      <c r="Q6" s="62">
        <v>133.6</v>
      </c>
      <c r="R6" s="62">
        <v>1.44</v>
      </c>
      <c r="S6" s="62">
        <v>73.83</v>
      </c>
    </row>
    <row r="7" spans="4:19">
      <c r="D7">
        <v>2009</v>
      </c>
      <c r="E7" s="62">
        <v>1540.6</v>
      </c>
      <c r="F7" s="62">
        <v>369.1</v>
      </c>
      <c r="G7" s="62">
        <v>361.7</v>
      </c>
      <c r="H7" s="62">
        <v>803.4</v>
      </c>
      <c r="I7" s="62">
        <v>410.6</v>
      </c>
      <c r="J7" s="62">
        <v>76.8</v>
      </c>
      <c r="K7" s="62">
        <v>89.5</v>
      </c>
      <c r="L7" s="62">
        <v>52.7</v>
      </c>
      <c r="M7" s="62">
        <v>78.2</v>
      </c>
      <c r="N7" s="62">
        <v>25.3</v>
      </c>
      <c r="O7" s="62">
        <v>111.4</v>
      </c>
      <c r="P7" s="62">
        <v>5.0999999999999996</v>
      </c>
      <c r="Q7" s="62">
        <v>131.80000000000001</v>
      </c>
      <c r="R7" s="62">
        <v>1.4</v>
      </c>
      <c r="S7" s="62">
        <v>74.03</v>
      </c>
    </row>
    <row r="8" spans="4:19">
      <c r="D8">
        <v>2010</v>
      </c>
      <c r="E8" s="62">
        <v>1525.9</v>
      </c>
      <c r="F8" s="62">
        <v>365.9</v>
      </c>
      <c r="G8" s="62">
        <v>358.7</v>
      </c>
      <c r="H8" s="62">
        <v>803.2</v>
      </c>
      <c r="I8" s="62">
        <v>413.3</v>
      </c>
      <c r="J8" s="62">
        <v>72.900000000000006</v>
      </c>
      <c r="K8" s="62">
        <v>84.1</v>
      </c>
      <c r="L8" s="62">
        <v>47.8</v>
      </c>
      <c r="M8" s="62">
        <v>76.7</v>
      </c>
      <c r="N8" s="62">
        <v>25.6</v>
      </c>
      <c r="O8" s="62">
        <v>105.4</v>
      </c>
      <c r="P8" s="62">
        <v>5.3</v>
      </c>
      <c r="Q8" s="62">
        <v>132.5</v>
      </c>
      <c r="R8" s="62">
        <v>1.82</v>
      </c>
      <c r="S8" s="62">
        <v>74.38</v>
      </c>
    </row>
    <row r="9" spans="4:19">
      <c r="D9">
        <v>2011</v>
      </c>
      <c r="E9" s="62">
        <v>1486.8</v>
      </c>
      <c r="F9" s="62">
        <v>364.9</v>
      </c>
      <c r="G9" s="62">
        <v>357.8</v>
      </c>
      <c r="H9" s="62">
        <v>770.9</v>
      </c>
      <c r="I9" s="62">
        <v>399</v>
      </c>
      <c r="J9" s="62">
        <v>75.7</v>
      </c>
      <c r="K9" s="62">
        <v>79.099999999999994</v>
      </c>
      <c r="L9" s="62">
        <v>43.1</v>
      </c>
      <c r="M9" s="62">
        <v>72.599999999999994</v>
      </c>
      <c r="N9" s="62">
        <v>24.8</v>
      </c>
      <c r="O9" s="62">
        <v>111.6</v>
      </c>
      <c r="P9" s="62">
        <v>4.9000000000000004</v>
      </c>
      <c r="Q9" s="62">
        <v>136.1</v>
      </c>
      <c r="R9" s="62">
        <v>1.62</v>
      </c>
      <c r="S9" s="62">
        <v>74.67</v>
      </c>
    </row>
    <row r="10" spans="4:19">
      <c r="D10">
        <v>2012</v>
      </c>
      <c r="E10" s="62">
        <v>1503.6</v>
      </c>
      <c r="F10" s="62">
        <v>367.8</v>
      </c>
      <c r="G10" s="62">
        <v>361.3</v>
      </c>
      <c r="H10" s="62">
        <v>779.8</v>
      </c>
      <c r="I10" s="62">
        <v>400.3</v>
      </c>
      <c r="J10" s="62">
        <v>78.8</v>
      </c>
      <c r="K10" s="62">
        <v>73.599999999999994</v>
      </c>
      <c r="L10" s="62">
        <v>37.5</v>
      </c>
      <c r="M10" s="62">
        <v>70.7</v>
      </c>
      <c r="N10" s="62">
        <v>24.1</v>
      </c>
      <c r="O10" s="62">
        <v>114.7</v>
      </c>
      <c r="P10" s="62">
        <v>4.9000000000000004</v>
      </c>
      <c r="Q10" s="62">
        <v>147.80000000000001</v>
      </c>
      <c r="R10" s="62">
        <v>2.21</v>
      </c>
      <c r="S10" s="62">
        <v>75</v>
      </c>
    </row>
    <row r="11" spans="4:19">
      <c r="D11">
        <v>2013</v>
      </c>
      <c r="E11" s="62">
        <v>1457.9</v>
      </c>
      <c r="F11" s="62">
        <v>358.9</v>
      </c>
      <c r="G11" s="62">
        <v>352.8</v>
      </c>
      <c r="H11" s="62">
        <v>755.6</v>
      </c>
      <c r="I11" s="62">
        <v>385.1</v>
      </c>
      <c r="J11" s="62">
        <v>80.3</v>
      </c>
      <c r="K11" s="62">
        <v>69</v>
      </c>
      <c r="L11" s="62">
        <v>33.700000000000003</v>
      </c>
      <c r="M11" s="62">
        <v>66.2</v>
      </c>
      <c r="N11" s="62">
        <v>21.3</v>
      </c>
      <c r="O11" s="62">
        <v>113.6</v>
      </c>
      <c r="P11" s="62">
        <v>5.0999999999999996</v>
      </c>
      <c r="Q11" s="62">
        <v>152.4</v>
      </c>
      <c r="R11" s="62">
        <v>2.4300000000000002</v>
      </c>
      <c r="S11" s="62">
        <v>75.47</v>
      </c>
    </row>
    <row r="12" spans="4:19">
      <c r="D12">
        <v>2014</v>
      </c>
      <c r="E12" s="62">
        <v>1430.6</v>
      </c>
      <c r="F12" s="62">
        <v>354.7</v>
      </c>
      <c r="G12" s="62">
        <v>348.5</v>
      </c>
      <c r="H12" s="62">
        <v>740.3</v>
      </c>
      <c r="I12" s="62">
        <v>379.3</v>
      </c>
      <c r="J12" s="62">
        <v>77.8</v>
      </c>
      <c r="K12" s="62">
        <v>68</v>
      </c>
      <c r="L12" s="62">
        <v>34.700000000000003</v>
      </c>
      <c r="M12" s="62">
        <v>63.1</v>
      </c>
      <c r="N12" s="62">
        <v>19.5</v>
      </c>
      <c r="O12" s="62">
        <v>117.8</v>
      </c>
      <c r="P12" s="62">
        <v>4.5999999999999996</v>
      </c>
      <c r="Q12" s="62">
        <v>156</v>
      </c>
      <c r="R12" s="62">
        <v>2.75</v>
      </c>
      <c r="S12" s="62">
        <v>75.61</v>
      </c>
    </row>
    <row r="13" spans="4:19">
      <c r="D13">
        <v>2015</v>
      </c>
      <c r="E13" s="62">
        <v>1476.4</v>
      </c>
      <c r="F13" s="62">
        <v>351.9</v>
      </c>
      <c r="G13" s="62">
        <v>346</v>
      </c>
      <c r="H13" s="62">
        <v>762</v>
      </c>
      <c r="I13" s="62">
        <v>384.6</v>
      </c>
      <c r="J13" s="62">
        <v>94.7</v>
      </c>
      <c r="K13" s="62">
        <v>67.099999999999994</v>
      </c>
      <c r="L13" s="62">
        <v>33</v>
      </c>
      <c r="M13" s="62">
        <v>63.9</v>
      </c>
      <c r="N13" s="62">
        <v>19.100000000000001</v>
      </c>
      <c r="O13" s="62">
        <v>123.1</v>
      </c>
      <c r="P13" s="62">
        <v>4.2</v>
      </c>
      <c r="Q13" s="62">
        <v>162.69999999999999</v>
      </c>
      <c r="R13" s="62">
        <v>2.75</v>
      </c>
      <c r="S13" s="62">
        <v>75.44</v>
      </c>
    </row>
    <row r="14" spans="4:19">
      <c r="D14">
        <v>2016</v>
      </c>
      <c r="E14" s="62">
        <v>1406</v>
      </c>
      <c r="F14" s="62">
        <v>352.3</v>
      </c>
      <c r="G14" s="62">
        <v>345.4</v>
      </c>
      <c r="H14" s="62">
        <v>720.3</v>
      </c>
      <c r="I14" s="62">
        <v>358.8</v>
      </c>
      <c r="J14" s="62">
        <v>78.900000000000006</v>
      </c>
      <c r="K14" s="62">
        <v>65.099999999999994</v>
      </c>
      <c r="L14" s="62">
        <v>31.7</v>
      </c>
      <c r="M14" s="62">
        <v>60.3</v>
      </c>
      <c r="N14" s="62">
        <v>18</v>
      </c>
      <c r="O14" s="62">
        <v>130.80000000000001</v>
      </c>
      <c r="P14" s="62">
        <v>4</v>
      </c>
      <c r="Q14" s="62">
        <v>168.7</v>
      </c>
      <c r="R14" s="62">
        <v>2.3199999999999998</v>
      </c>
      <c r="S14" s="62">
        <v>75.91</v>
      </c>
    </row>
    <row r="15" spans="4:19">
      <c r="D15">
        <v>2017</v>
      </c>
      <c r="E15" s="62">
        <v>1445.1</v>
      </c>
      <c r="F15" s="62">
        <v>349.1</v>
      </c>
      <c r="G15" s="62">
        <v>341.4</v>
      </c>
      <c r="H15" s="62">
        <v>743.9</v>
      </c>
      <c r="I15" s="62">
        <v>370.8</v>
      </c>
      <c r="J15" s="62">
        <v>88.3</v>
      </c>
      <c r="K15" s="62">
        <v>65.2</v>
      </c>
      <c r="L15" s="62">
        <v>32.299999999999997</v>
      </c>
      <c r="M15" s="62">
        <v>60.7</v>
      </c>
      <c r="N15" s="62">
        <v>16.7</v>
      </c>
      <c r="O15" s="62">
        <v>123.43939393939399</v>
      </c>
      <c r="P15" s="62">
        <v>3.6</v>
      </c>
      <c r="Q15" s="62">
        <v>164.86515151515141</v>
      </c>
      <c r="R15" s="62">
        <v>2.2799999999999998</v>
      </c>
      <c r="S15" s="62">
        <v>75.77</v>
      </c>
    </row>
    <row r="16" spans="4:19">
      <c r="D16">
        <v>2018</v>
      </c>
      <c r="E16" s="62">
        <v>1423.3</v>
      </c>
      <c r="F16" s="62">
        <v>343.4</v>
      </c>
      <c r="G16" s="62">
        <v>336.2</v>
      </c>
      <c r="H16" s="62">
        <v>724.8</v>
      </c>
      <c r="I16" s="62">
        <v>359.9</v>
      </c>
      <c r="J16" s="62">
        <v>87.4</v>
      </c>
      <c r="K16" s="62">
        <v>67</v>
      </c>
      <c r="L16" s="62">
        <v>33</v>
      </c>
      <c r="M16" s="62">
        <v>58.9</v>
      </c>
      <c r="N16" s="62">
        <v>17</v>
      </c>
      <c r="O16" s="62">
        <v>124.7582750582751</v>
      </c>
      <c r="P16" s="62">
        <v>3.4</v>
      </c>
      <c r="Q16" s="62">
        <v>168.17773892773857</v>
      </c>
      <c r="R16" s="62">
        <v>2.34</v>
      </c>
      <c r="S16" s="62">
        <v>75.94</v>
      </c>
    </row>
    <row r="17" spans="1:20">
      <c r="D17">
        <v>2019</v>
      </c>
      <c r="E17" s="62">
        <v>1393.2</v>
      </c>
      <c r="F17" s="62">
        <v>334.5</v>
      </c>
      <c r="G17" s="62">
        <v>327.8</v>
      </c>
      <c r="H17" s="62">
        <v>703.4</v>
      </c>
      <c r="I17" s="62">
        <v>350</v>
      </c>
      <c r="J17" s="62">
        <v>88.4</v>
      </c>
      <c r="K17" s="62">
        <v>65.2</v>
      </c>
      <c r="L17" s="62">
        <v>32.6</v>
      </c>
      <c r="M17" s="62">
        <v>56.6</v>
      </c>
      <c r="N17" s="62">
        <v>15.7</v>
      </c>
      <c r="O17" s="62">
        <v>126.53622915545975</v>
      </c>
      <c r="P17" s="62">
        <v>3.8</v>
      </c>
      <c r="Q17" s="62">
        <v>174.06453738569053</v>
      </c>
      <c r="R17" s="62">
        <v>2.9099999999999682</v>
      </c>
      <c r="S17" s="62">
        <v>76.16</v>
      </c>
    </row>
    <row r="18" spans="1:20">
      <c r="D18" t="s">
        <v>1363</v>
      </c>
      <c r="E18" s="62">
        <v>1</v>
      </c>
      <c r="F18" s="62">
        <v>1</v>
      </c>
      <c r="G18" s="62">
        <v>1</v>
      </c>
      <c r="H18" s="62">
        <v>1</v>
      </c>
      <c r="I18" s="62">
        <v>1</v>
      </c>
      <c r="J18" s="62">
        <v>1</v>
      </c>
      <c r="K18" s="62">
        <v>1</v>
      </c>
      <c r="L18" s="62">
        <v>1</v>
      </c>
      <c r="M18" s="62">
        <v>1</v>
      </c>
      <c r="N18" s="62">
        <v>1</v>
      </c>
      <c r="O18" s="62">
        <v>1</v>
      </c>
      <c r="P18" s="62">
        <v>1</v>
      </c>
      <c r="Q18" s="62">
        <v>1</v>
      </c>
      <c r="R18" s="62">
        <v>1</v>
      </c>
      <c r="S18" t="s">
        <v>1887</v>
      </c>
    </row>
    <row r="19" spans="1:20" ht="135">
      <c r="A19" t="s">
        <v>1100</v>
      </c>
      <c r="B19" t="s">
        <v>1888</v>
      </c>
      <c r="C19" t="s">
        <v>1889</v>
      </c>
      <c r="D19" t="s">
        <v>1890</v>
      </c>
      <c r="E19" s="70" t="str">
        <f>E2</f>
        <v>2.8.1.8. Standardizált halálozási rátag</v>
      </c>
      <c r="F19" s="70" t="str">
        <f t="shared" ref="F19:S19" si="0">F2</f>
        <v>Daganatok (C00-D48)</v>
      </c>
      <c r="G19" s="70" t="str">
        <f t="shared" si="0"/>
        <v>ebből: rosszindulatú daganatok (C00-C97)</v>
      </c>
      <c r="H19" s="70" t="str">
        <f t="shared" si="0"/>
        <v>Keringési betegségek (I00-I99)</v>
      </c>
      <c r="I19" s="70" t="str">
        <f t="shared" si="0"/>
        <v>ebből: ischaemiás szívbetegségek (I20-I25)</v>
      </c>
      <c r="J19" s="70" t="str">
        <f t="shared" si="0"/>
        <v>Légzőrendszer betegségei (J00-J99)</v>
      </c>
      <c r="K19" s="70" t="str">
        <f t="shared" si="0"/>
        <v>Emésztőrendszer betegségei (K00-K93)</v>
      </c>
      <c r="L19" s="70" t="str">
        <f t="shared" si="0"/>
        <v>ebből: májbetegségek (K70-K76)</v>
      </c>
      <c r="M19" s="70" t="str">
        <f t="shared" si="0"/>
        <v>Erőszakos okok (V01-Y98)</v>
      </c>
      <c r="N19" s="70" t="str">
        <f t="shared" si="0"/>
        <v>ebből: öngyilkosság (X60-X84. Y87.0)</v>
      </c>
      <c r="O19" s="70" t="str">
        <f t="shared" si="0"/>
        <v>2.8.1.4. Tüdőrák-incidencia. százezer lakosrae</v>
      </c>
      <c r="P19" s="70" t="str">
        <f t="shared" si="0"/>
        <v>2.8.1.2. Csecsemőhalandóság. ezer élveszülöttre</v>
      </c>
      <c r="Q19" s="70" t="str">
        <f t="shared" si="0"/>
        <v>2.8.1.5. A női emlő rosszindulatú daganata-incidencia. százezer lakosrae</v>
      </c>
      <c r="R19" s="70" t="str">
        <f t="shared" si="0"/>
        <v>2.8.1.6. HIV-incidencia. százezer lakosra</v>
      </c>
      <c r="S19" s="70" t="str">
        <f t="shared" si="0"/>
        <v>2.8.1.1. Születéskor várható átlagos élettartam. év</v>
      </c>
      <c r="T19" t="s">
        <v>1344</v>
      </c>
    </row>
    <row r="20" spans="1:20">
      <c r="A20" t="s">
        <v>1103</v>
      </c>
      <c r="B20" t="s">
        <v>1103</v>
      </c>
      <c r="C20" t="s">
        <v>1104</v>
      </c>
      <c r="D20">
        <f>D3</f>
        <v>2005</v>
      </c>
      <c r="E20">
        <f>RANK(E3,E$3:E$17,E$18)</f>
        <v>15</v>
      </c>
      <c r="F20">
        <f t="shared" ref="F20:R20" si="1">RANK(F3,F$3:F$17,F$18)</f>
        <v>13</v>
      </c>
      <c r="G20">
        <f t="shared" si="1"/>
        <v>7</v>
      </c>
      <c r="H20">
        <f t="shared" si="1"/>
        <v>15</v>
      </c>
      <c r="I20">
        <f t="shared" si="1"/>
        <v>15</v>
      </c>
      <c r="J20">
        <f t="shared" si="1"/>
        <v>11</v>
      </c>
      <c r="K20">
        <f t="shared" si="1"/>
        <v>13</v>
      </c>
      <c r="L20">
        <f t="shared" si="1"/>
        <v>14</v>
      </c>
      <c r="M20">
        <f t="shared" si="1"/>
        <v>15</v>
      </c>
      <c r="N20">
        <f t="shared" si="1"/>
        <v>15</v>
      </c>
      <c r="O20">
        <f t="shared" si="1"/>
        <v>2</v>
      </c>
      <c r="P20">
        <f t="shared" si="1"/>
        <v>15</v>
      </c>
      <c r="Q20">
        <f t="shared" si="1"/>
        <v>7</v>
      </c>
      <c r="R20">
        <f t="shared" si="1"/>
        <v>2</v>
      </c>
      <c r="S20" s="62">
        <f>S3*1000</f>
        <v>72760</v>
      </c>
      <c r="T20">
        <f>model5!P59</f>
        <v>72760</v>
      </c>
    </row>
    <row r="21" spans="1:20">
      <c r="A21" t="s">
        <v>1103</v>
      </c>
      <c r="B21" t="s">
        <v>1103</v>
      </c>
      <c r="C21" t="s">
        <v>1104</v>
      </c>
      <c r="D21">
        <f t="shared" ref="D21:D34" si="2">D4</f>
        <v>2006</v>
      </c>
      <c r="E21">
        <f t="shared" ref="E21:R21" si="3">RANK(E4,E$3:E$17,E$18)</f>
        <v>14</v>
      </c>
      <c r="F21">
        <f t="shared" si="3"/>
        <v>14</v>
      </c>
      <c r="G21">
        <f t="shared" si="3"/>
        <v>9</v>
      </c>
      <c r="H21">
        <f t="shared" si="3"/>
        <v>14</v>
      </c>
      <c r="I21">
        <f t="shared" si="3"/>
        <v>14</v>
      </c>
      <c r="J21">
        <f t="shared" si="3"/>
        <v>6</v>
      </c>
      <c r="K21">
        <f t="shared" si="3"/>
        <v>14</v>
      </c>
      <c r="L21">
        <f t="shared" si="3"/>
        <v>13</v>
      </c>
      <c r="M21">
        <f t="shared" si="3"/>
        <v>14</v>
      </c>
      <c r="N21">
        <f t="shared" si="3"/>
        <v>11</v>
      </c>
      <c r="O21">
        <f t="shared" si="3"/>
        <v>6</v>
      </c>
      <c r="P21">
        <f t="shared" si="3"/>
        <v>13</v>
      </c>
      <c r="Q21">
        <f t="shared" si="3"/>
        <v>5</v>
      </c>
      <c r="R21">
        <f t="shared" si="3"/>
        <v>1</v>
      </c>
      <c r="S21" s="62">
        <f t="shared" ref="S21:S34" si="4">S4*1000</f>
        <v>73210</v>
      </c>
      <c r="T21">
        <f>model5!P60</f>
        <v>73210</v>
      </c>
    </row>
    <row r="22" spans="1:20">
      <c r="A22" t="s">
        <v>1103</v>
      </c>
      <c r="B22" t="s">
        <v>1103</v>
      </c>
      <c r="C22" t="s">
        <v>1104</v>
      </c>
      <c r="D22">
        <f t="shared" si="2"/>
        <v>2007</v>
      </c>
      <c r="E22">
        <f t="shared" ref="E22:R22" si="5">RANK(E5,E$3:E$17,E$18)</f>
        <v>13</v>
      </c>
      <c r="F22">
        <f t="shared" si="5"/>
        <v>15</v>
      </c>
      <c r="G22">
        <f t="shared" si="5"/>
        <v>11</v>
      </c>
      <c r="H22">
        <f t="shared" si="5"/>
        <v>13</v>
      </c>
      <c r="I22">
        <f t="shared" si="5"/>
        <v>13</v>
      </c>
      <c r="J22">
        <f t="shared" si="5"/>
        <v>10</v>
      </c>
      <c r="K22">
        <f t="shared" si="5"/>
        <v>15</v>
      </c>
      <c r="L22">
        <f t="shared" si="5"/>
        <v>15</v>
      </c>
      <c r="M22">
        <f t="shared" si="5"/>
        <v>13</v>
      </c>
      <c r="N22">
        <f t="shared" si="5"/>
        <v>12</v>
      </c>
      <c r="O22">
        <f t="shared" si="5"/>
        <v>3</v>
      </c>
      <c r="P22">
        <f t="shared" si="5"/>
        <v>14</v>
      </c>
      <c r="Q22">
        <f t="shared" si="5"/>
        <v>1</v>
      </c>
      <c r="R22">
        <f t="shared" si="5"/>
        <v>3</v>
      </c>
      <c r="S22" s="62">
        <f t="shared" si="4"/>
        <v>73300</v>
      </c>
      <c r="T22">
        <f>model5!P61</f>
        <v>73300</v>
      </c>
    </row>
    <row r="23" spans="1:20">
      <c r="A23" t="s">
        <v>1103</v>
      </c>
      <c r="B23" t="s">
        <v>1103</v>
      </c>
      <c r="C23" t="s">
        <v>1104</v>
      </c>
      <c r="D23">
        <f t="shared" si="2"/>
        <v>2008</v>
      </c>
      <c r="E23">
        <f t="shared" ref="E23:R23" si="6">RANK(E6,E$3:E$17,E$18)</f>
        <v>12</v>
      </c>
      <c r="F23">
        <f t="shared" si="6"/>
        <v>11</v>
      </c>
      <c r="G23">
        <f t="shared" si="6"/>
        <v>13</v>
      </c>
      <c r="H23">
        <f t="shared" si="6"/>
        <v>12</v>
      </c>
      <c r="I23">
        <f t="shared" si="6"/>
        <v>12</v>
      </c>
      <c r="J23">
        <f t="shared" si="6"/>
        <v>2</v>
      </c>
      <c r="K23">
        <f t="shared" si="6"/>
        <v>12</v>
      </c>
      <c r="L23">
        <f t="shared" si="6"/>
        <v>12</v>
      </c>
      <c r="M23">
        <f t="shared" si="6"/>
        <v>12</v>
      </c>
      <c r="N23">
        <f t="shared" si="6"/>
        <v>14</v>
      </c>
      <c r="O23">
        <f t="shared" si="6"/>
        <v>9</v>
      </c>
      <c r="P23">
        <f t="shared" si="6"/>
        <v>12</v>
      </c>
      <c r="Q23">
        <f t="shared" si="6"/>
        <v>4</v>
      </c>
      <c r="R23">
        <f t="shared" si="6"/>
        <v>5</v>
      </c>
      <c r="S23" s="62">
        <f t="shared" si="4"/>
        <v>73830</v>
      </c>
      <c r="T23">
        <f>model5!P62</f>
        <v>73830</v>
      </c>
    </row>
    <row r="24" spans="1:20">
      <c r="A24" t="s">
        <v>1103</v>
      </c>
      <c r="B24" t="s">
        <v>1103</v>
      </c>
      <c r="C24" t="s">
        <v>1104</v>
      </c>
      <c r="D24">
        <f t="shared" si="2"/>
        <v>2009</v>
      </c>
      <c r="E24">
        <f t="shared" ref="E24:R24" si="7">RANK(E7,E$3:E$17,E$18)</f>
        <v>11</v>
      </c>
      <c r="F24">
        <f t="shared" si="7"/>
        <v>12</v>
      </c>
      <c r="G24">
        <f t="shared" si="7"/>
        <v>15</v>
      </c>
      <c r="H24">
        <f t="shared" si="7"/>
        <v>11</v>
      </c>
      <c r="I24">
        <f t="shared" si="7"/>
        <v>10</v>
      </c>
      <c r="J24">
        <f t="shared" si="7"/>
        <v>4</v>
      </c>
      <c r="K24">
        <f t="shared" si="7"/>
        <v>11</v>
      </c>
      <c r="L24">
        <f t="shared" si="7"/>
        <v>11</v>
      </c>
      <c r="M24">
        <f t="shared" si="7"/>
        <v>11</v>
      </c>
      <c r="N24">
        <f t="shared" si="7"/>
        <v>10</v>
      </c>
      <c r="O24">
        <f t="shared" si="7"/>
        <v>4</v>
      </c>
      <c r="P24">
        <f t="shared" si="7"/>
        <v>9</v>
      </c>
      <c r="Q24">
        <f t="shared" si="7"/>
        <v>2</v>
      </c>
      <c r="R24">
        <f t="shared" si="7"/>
        <v>4</v>
      </c>
      <c r="S24" s="62">
        <f t="shared" si="4"/>
        <v>74030</v>
      </c>
      <c r="T24">
        <f>model5!P63</f>
        <v>74030</v>
      </c>
    </row>
    <row r="25" spans="1:20">
      <c r="A25" t="s">
        <v>1103</v>
      </c>
      <c r="B25" t="s">
        <v>1103</v>
      </c>
      <c r="C25" t="s">
        <v>1104</v>
      </c>
      <c r="D25">
        <f t="shared" si="2"/>
        <v>2010</v>
      </c>
      <c r="E25">
        <f t="shared" ref="E25:R25" si="8">RANK(E8,E$3:E$17,E$18)</f>
        <v>10</v>
      </c>
      <c r="F25">
        <f t="shared" si="8"/>
        <v>9</v>
      </c>
      <c r="G25">
        <f t="shared" si="8"/>
        <v>12</v>
      </c>
      <c r="H25">
        <f t="shared" si="8"/>
        <v>10</v>
      </c>
      <c r="I25">
        <f t="shared" si="8"/>
        <v>11</v>
      </c>
      <c r="J25">
        <f t="shared" si="8"/>
        <v>1</v>
      </c>
      <c r="K25">
        <f t="shared" si="8"/>
        <v>10</v>
      </c>
      <c r="L25">
        <f t="shared" si="8"/>
        <v>10</v>
      </c>
      <c r="M25">
        <f t="shared" si="8"/>
        <v>10</v>
      </c>
      <c r="N25">
        <f t="shared" si="8"/>
        <v>12</v>
      </c>
      <c r="O25">
        <f t="shared" si="8"/>
        <v>1</v>
      </c>
      <c r="P25">
        <f t="shared" si="8"/>
        <v>11</v>
      </c>
      <c r="Q25">
        <f t="shared" si="8"/>
        <v>3</v>
      </c>
      <c r="R25">
        <f t="shared" si="8"/>
        <v>7</v>
      </c>
      <c r="S25" s="62">
        <f t="shared" si="4"/>
        <v>74380</v>
      </c>
      <c r="T25">
        <f>model5!P64</f>
        <v>74380</v>
      </c>
    </row>
    <row r="26" spans="1:20">
      <c r="A26" t="s">
        <v>1103</v>
      </c>
      <c r="B26" t="s">
        <v>1103</v>
      </c>
      <c r="C26" t="s">
        <v>1104</v>
      </c>
      <c r="D26">
        <f t="shared" si="2"/>
        <v>2011</v>
      </c>
      <c r="E26">
        <f t="shared" ref="E26:R26" si="9">RANK(E9,E$3:E$17,E$18)</f>
        <v>8</v>
      </c>
      <c r="F26">
        <f t="shared" si="9"/>
        <v>8</v>
      </c>
      <c r="G26">
        <f t="shared" si="9"/>
        <v>10</v>
      </c>
      <c r="H26">
        <f t="shared" si="9"/>
        <v>8</v>
      </c>
      <c r="I26">
        <f t="shared" si="9"/>
        <v>8</v>
      </c>
      <c r="J26">
        <f t="shared" si="9"/>
        <v>3</v>
      </c>
      <c r="K26">
        <f t="shared" si="9"/>
        <v>9</v>
      </c>
      <c r="L26">
        <f t="shared" si="9"/>
        <v>9</v>
      </c>
      <c r="M26">
        <f t="shared" si="9"/>
        <v>9</v>
      </c>
      <c r="N26">
        <f t="shared" si="9"/>
        <v>9</v>
      </c>
      <c r="O26">
        <f t="shared" si="9"/>
        <v>5</v>
      </c>
      <c r="P26">
        <f t="shared" si="9"/>
        <v>7</v>
      </c>
      <c r="Q26">
        <f t="shared" si="9"/>
        <v>6</v>
      </c>
      <c r="R26">
        <f t="shared" si="9"/>
        <v>6</v>
      </c>
      <c r="S26" s="62">
        <f t="shared" si="4"/>
        <v>74670</v>
      </c>
      <c r="T26">
        <f>model5!P65</f>
        <v>74670</v>
      </c>
    </row>
    <row r="27" spans="1:20">
      <c r="A27" t="s">
        <v>1103</v>
      </c>
      <c r="B27" t="s">
        <v>1103</v>
      </c>
      <c r="C27" t="s">
        <v>1104</v>
      </c>
      <c r="D27">
        <f t="shared" si="2"/>
        <v>2012</v>
      </c>
      <c r="E27">
        <f t="shared" ref="E27:R27" si="10">RANK(E10,E$3:E$17,E$18)</f>
        <v>9</v>
      </c>
      <c r="F27">
        <f t="shared" si="10"/>
        <v>10</v>
      </c>
      <c r="G27">
        <f t="shared" si="10"/>
        <v>14</v>
      </c>
      <c r="H27">
        <f t="shared" si="10"/>
        <v>9</v>
      </c>
      <c r="I27">
        <f t="shared" si="10"/>
        <v>9</v>
      </c>
      <c r="J27">
        <f t="shared" si="10"/>
        <v>7</v>
      </c>
      <c r="K27">
        <f t="shared" si="10"/>
        <v>8</v>
      </c>
      <c r="L27">
        <f t="shared" si="10"/>
        <v>8</v>
      </c>
      <c r="M27">
        <f t="shared" si="10"/>
        <v>8</v>
      </c>
      <c r="N27">
        <f t="shared" si="10"/>
        <v>8</v>
      </c>
      <c r="O27">
        <f t="shared" si="10"/>
        <v>8</v>
      </c>
      <c r="P27">
        <f t="shared" si="10"/>
        <v>7</v>
      </c>
      <c r="Q27">
        <f t="shared" si="10"/>
        <v>8</v>
      </c>
      <c r="R27">
        <f t="shared" si="10"/>
        <v>8</v>
      </c>
      <c r="S27" s="62">
        <f t="shared" si="4"/>
        <v>75000</v>
      </c>
      <c r="T27">
        <f>model5!P66</f>
        <v>75000</v>
      </c>
    </row>
    <row r="28" spans="1:20">
      <c r="A28" t="s">
        <v>1103</v>
      </c>
      <c r="B28" t="s">
        <v>1103</v>
      </c>
      <c r="C28" t="s">
        <v>1104</v>
      </c>
      <c r="D28">
        <f t="shared" si="2"/>
        <v>2013</v>
      </c>
      <c r="E28">
        <f t="shared" ref="E28:R28" si="11">RANK(E11,E$3:E$17,E$18)</f>
        <v>6</v>
      </c>
      <c r="F28">
        <f t="shared" si="11"/>
        <v>7</v>
      </c>
      <c r="G28">
        <f t="shared" si="11"/>
        <v>8</v>
      </c>
      <c r="H28">
        <f t="shared" si="11"/>
        <v>6</v>
      </c>
      <c r="I28">
        <f t="shared" si="11"/>
        <v>7</v>
      </c>
      <c r="J28">
        <f t="shared" si="11"/>
        <v>9</v>
      </c>
      <c r="K28">
        <f t="shared" si="11"/>
        <v>7</v>
      </c>
      <c r="L28">
        <f t="shared" si="11"/>
        <v>6</v>
      </c>
      <c r="M28">
        <f t="shared" si="11"/>
        <v>7</v>
      </c>
      <c r="N28">
        <f t="shared" si="11"/>
        <v>7</v>
      </c>
      <c r="O28">
        <f t="shared" si="11"/>
        <v>7</v>
      </c>
      <c r="P28">
        <f t="shared" si="11"/>
        <v>9</v>
      </c>
      <c r="Q28">
        <f t="shared" si="11"/>
        <v>9</v>
      </c>
      <c r="R28">
        <f t="shared" si="11"/>
        <v>12</v>
      </c>
      <c r="S28" s="62">
        <f t="shared" si="4"/>
        <v>75470</v>
      </c>
      <c r="T28">
        <f>model5!P67</f>
        <v>75470</v>
      </c>
    </row>
    <row r="29" spans="1:20">
      <c r="A29" t="s">
        <v>1103</v>
      </c>
      <c r="B29" t="s">
        <v>1103</v>
      </c>
      <c r="C29" t="s">
        <v>1104</v>
      </c>
      <c r="D29">
        <f t="shared" si="2"/>
        <v>2014</v>
      </c>
      <c r="E29">
        <f t="shared" ref="E29:R29" si="12">RANK(E12,E$3:E$17,E$18)</f>
        <v>4</v>
      </c>
      <c r="F29">
        <f t="shared" si="12"/>
        <v>6</v>
      </c>
      <c r="G29">
        <f t="shared" si="12"/>
        <v>6</v>
      </c>
      <c r="H29">
        <f t="shared" si="12"/>
        <v>4</v>
      </c>
      <c r="I29">
        <f t="shared" si="12"/>
        <v>5</v>
      </c>
      <c r="J29">
        <f t="shared" si="12"/>
        <v>5</v>
      </c>
      <c r="K29">
        <f t="shared" si="12"/>
        <v>6</v>
      </c>
      <c r="L29">
        <f t="shared" si="12"/>
        <v>7</v>
      </c>
      <c r="M29">
        <f t="shared" si="12"/>
        <v>5</v>
      </c>
      <c r="N29">
        <f t="shared" si="12"/>
        <v>6</v>
      </c>
      <c r="O29">
        <f t="shared" si="12"/>
        <v>9</v>
      </c>
      <c r="P29">
        <f t="shared" si="12"/>
        <v>6</v>
      </c>
      <c r="Q29">
        <f t="shared" si="12"/>
        <v>10</v>
      </c>
      <c r="R29">
        <f t="shared" si="12"/>
        <v>13</v>
      </c>
      <c r="S29" s="62">
        <f t="shared" si="4"/>
        <v>75610</v>
      </c>
      <c r="T29">
        <f>model5!P68</f>
        <v>75610</v>
      </c>
    </row>
    <row r="30" spans="1:20">
      <c r="A30" t="s">
        <v>1103</v>
      </c>
      <c r="B30" t="s">
        <v>1103</v>
      </c>
      <c r="C30" t="s">
        <v>1104</v>
      </c>
      <c r="D30">
        <f t="shared" si="2"/>
        <v>2015</v>
      </c>
      <c r="E30">
        <f t="shared" ref="E30:R30" si="13">RANK(E13,E$3:E$17,E$18)</f>
        <v>7</v>
      </c>
      <c r="F30">
        <f t="shared" si="13"/>
        <v>4</v>
      </c>
      <c r="G30">
        <f t="shared" si="13"/>
        <v>5</v>
      </c>
      <c r="H30">
        <f t="shared" si="13"/>
        <v>7</v>
      </c>
      <c r="I30">
        <f t="shared" si="13"/>
        <v>6</v>
      </c>
      <c r="J30">
        <f t="shared" si="13"/>
        <v>15</v>
      </c>
      <c r="K30">
        <f t="shared" si="13"/>
        <v>5</v>
      </c>
      <c r="L30">
        <f t="shared" si="13"/>
        <v>4</v>
      </c>
      <c r="M30">
        <f t="shared" si="13"/>
        <v>6</v>
      </c>
      <c r="N30">
        <f t="shared" si="13"/>
        <v>5</v>
      </c>
      <c r="O30">
        <f t="shared" si="13"/>
        <v>11</v>
      </c>
      <c r="P30">
        <f t="shared" si="13"/>
        <v>5</v>
      </c>
      <c r="Q30">
        <f t="shared" si="13"/>
        <v>11</v>
      </c>
      <c r="R30">
        <f t="shared" si="13"/>
        <v>13</v>
      </c>
      <c r="S30" s="62">
        <f t="shared" si="4"/>
        <v>75440</v>
      </c>
      <c r="T30">
        <f>model5!P69</f>
        <v>75440</v>
      </c>
    </row>
    <row r="31" spans="1:20">
      <c r="A31" t="s">
        <v>1103</v>
      </c>
      <c r="B31" t="s">
        <v>1103</v>
      </c>
      <c r="C31" t="s">
        <v>1104</v>
      </c>
      <c r="D31">
        <f t="shared" si="2"/>
        <v>2016</v>
      </c>
      <c r="E31">
        <f t="shared" ref="E31:R31" si="14">RANK(E14,E$3:E$17,E$18)</f>
        <v>2</v>
      </c>
      <c r="F31">
        <f t="shared" si="14"/>
        <v>5</v>
      </c>
      <c r="G31">
        <f t="shared" si="14"/>
        <v>4</v>
      </c>
      <c r="H31">
        <f t="shared" si="14"/>
        <v>2</v>
      </c>
      <c r="I31">
        <f t="shared" si="14"/>
        <v>2</v>
      </c>
      <c r="J31">
        <f t="shared" si="14"/>
        <v>8</v>
      </c>
      <c r="K31">
        <f t="shared" si="14"/>
        <v>1</v>
      </c>
      <c r="L31">
        <f t="shared" si="14"/>
        <v>1</v>
      </c>
      <c r="M31">
        <f t="shared" si="14"/>
        <v>3</v>
      </c>
      <c r="N31">
        <f t="shared" si="14"/>
        <v>4</v>
      </c>
      <c r="O31">
        <f t="shared" si="14"/>
        <v>15</v>
      </c>
      <c r="P31">
        <f t="shared" si="14"/>
        <v>4</v>
      </c>
      <c r="Q31">
        <f t="shared" si="14"/>
        <v>14</v>
      </c>
      <c r="R31">
        <f t="shared" si="14"/>
        <v>10</v>
      </c>
      <c r="S31" s="62">
        <f t="shared" si="4"/>
        <v>75910</v>
      </c>
      <c r="T31">
        <f>model5!P70</f>
        <v>75910</v>
      </c>
    </row>
    <row r="32" spans="1:20">
      <c r="A32" t="s">
        <v>1103</v>
      </c>
      <c r="B32" t="s">
        <v>1103</v>
      </c>
      <c r="C32" t="s">
        <v>1104</v>
      </c>
      <c r="D32">
        <f t="shared" si="2"/>
        <v>2017</v>
      </c>
      <c r="E32">
        <f t="shared" ref="E32:R32" si="15">RANK(E15,E$3:E$17,E$18)</f>
        <v>5</v>
      </c>
      <c r="F32">
        <f t="shared" si="15"/>
        <v>3</v>
      </c>
      <c r="G32">
        <f t="shared" si="15"/>
        <v>3</v>
      </c>
      <c r="H32">
        <f t="shared" si="15"/>
        <v>5</v>
      </c>
      <c r="I32">
        <f t="shared" si="15"/>
        <v>4</v>
      </c>
      <c r="J32">
        <f t="shared" si="15"/>
        <v>13</v>
      </c>
      <c r="K32">
        <f t="shared" si="15"/>
        <v>2</v>
      </c>
      <c r="L32">
        <f t="shared" si="15"/>
        <v>2</v>
      </c>
      <c r="M32">
        <f t="shared" si="15"/>
        <v>4</v>
      </c>
      <c r="N32">
        <f t="shared" si="15"/>
        <v>2</v>
      </c>
      <c r="O32">
        <f t="shared" si="15"/>
        <v>12</v>
      </c>
      <c r="P32">
        <f t="shared" si="15"/>
        <v>2</v>
      </c>
      <c r="Q32">
        <f t="shared" si="15"/>
        <v>12</v>
      </c>
      <c r="R32">
        <f t="shared" si="15"/>
        <v>9</v>
      </c>
      <c r="S32" s="62">
        <f t="shared" si="4"/>
        <v>75770</v>
      </c>
      <c r="T32">
        <f>model5!P71</f>
        <v>75770</v>
      </c>
    </row>
    <row r="33" spans="1:20">
      <c r="A33" t="s">
        <v>1103</v>
      </c>
      <c r="B33" t="s">
        <v>1103</v>
      </c>
      <c r="C33" t="s">
        <v>1104</v>
      </c>
      <c r="D33">
        <f t="shared" si="2"/>
        <v>2018</v>
      </c>
      <c r="E33">
        <f t="shared" ref="E33:R33" si="16">RANK(E16,E$3:E$17,E$18)</f>
        <v>3</v>
      </c>
      <c r="F33">
        <f t="shared" si="16"/>
        <v>2</v>
      </c>
      <c r="G33">
        <f t="shared" si="16"/>
        <v>2</v>
      </c>
      <c r="H33">
        <f t="shared" si="16"/>
        <v>3</v>
      </c>
      <c r="I33">
        <f t="shared" si="16"/>
        <v>3</v>
      </c>
      <c r="J33">
        <f t="shared" si="16"/>
        <v>12</v>
      </c>
      <c r="K33">
        <f t="shared" si="16"/>
        <v>4</v>
      </c>
      <c r="L33">
        <f t="shared" si="16"/>
        <v>4</v>
      </c>
      <c r="M33">
        <f t="shared" si="16"/>
        <v>2</v>
      </c>
      <c r="N33">
        <f t="shared" si="16"/>
        <v>3</v>
      </c>
      <c r="O33">
        <f t="shared" si="16"/>
        <v>13</v>
      </c>
      <c r="P33">
        <f t="shared" si="16"/>
        <v>1</v>
      </c>
      <c r="Q33">
        <f t="shared" si="16"/>
        <v>13</v>
      </c>
      <c r="R33">
        <f t="shared" si="16"/>
        <v>11</v>
      </c>
      <c r="S33" s="62">
        <f t="shared" si="4"/>
        <v>75940</v>
      </c>
      <c r="T33">
        <f>model5!P72</f>
        <v>75940</v>
      </c>
    </row>
    <row r="34" spans="1:20">
      <c r="A34" t="s">
        <v>1103</v>
      </c>
      <c r="B34" t="s">
        <v>1103</v>
      </c>
      <c r="C34" t="s">
        <v>1104</v>
      </c>
      <c r="D34">
        <f t="shared" si="2"/>
        <v>2019</v>
      </c>
      <c r="E34">
        <f t="shared" ref="E34:R34" si="17">RANK(E17,E$3:E$17,E$18)</f>
        <v>1</v>
      </c>
      <c r="F34">
        <f t="shared" si="17"/>
        <v>1</v>
      </c>
      <c r="G34">
        <f t="shared" si="17"/>
        <v>1</v>
      </c>
      <c r="H34">
        <f t="shared" si="17"/>
        <v>1</v>
      </c>
      <c r="I34">
        <f t="shared" si="17"/>
        <v>1</v>
      </c>
      <c r="J34">
        <f t="shared" si="17"/>
        <v>14</v>
      </c>
      <c r="K34">
        <f t="shared" si="17"/>
        <v>2</v>
      </c>
      <c r="L34">
        <f t="shared" si="17"/>
        <v>3</v>
      </c>
      <c r="M34">
        <f t="shared" si="17"/>
        <v>1</v>
      </c>
      <c r="N34">
        <f t="shared" si="17"/>
        <v>1</v>
      </c>
      <c r="O34">
        <f t="shared" si="17"/>
        <v>14</v>
      </c>
      <c r="P34">
        <f t="shared" si="17"/>
        <v>3</v>
      </c>
      <c r="Q34">
        <f t="shared" si="17"/>
        <v>15</v>
      </c>
      <c r="R34">
        <f t="shared" si="17"/>
        <v>15</v>
      </c>
      <c r="S34" s="62">
        <f t="shared" si="4"/>
        <v>76160</v>
      </c>
      <c r="T34">
        <f>model5!P73</f>
        <v>76160</v>
      </c>
    </row>
  </sheetData>
  <conditionalFormatting sqref="E20:R34 T20:T3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S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0:T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opLeftCell="A40" zoomScaleNormal="100" workbookViewId="0">
      <selection activeCell="L16" sqref="L16"/>
    </sheetView>
  </sheetViews>
  <sheetFormatPr defaultRowHeight="15"/>
  <sheetData>
    <row r="1" spans="1:16" ht="18.75">
      <c r="A1" s="52"/>
    </row>
    <row r="2" spans="1:16">
      <c r="A2" s="53"/>
    </row>
    <row r="5" spans="1:16" ht="31.5">
      <c r="A5" s="54" t="s">
        <v>1112</v>
      </c>
      <c r="B5" s="55">
        <v>4596236</v>
      </c>
      <c r="C5" s="54" t="s">
        <v>1113</v>
      </c>
      <c r="D5" s="55">
        <v>15</v>
      </c>
      <c r="E5" s="54" t="s">
        <v>1114</v>
      </c>
      <c r="F5" s="55">
        <v>14</v>
      </c>
      <c r="G5" s="54" t="s">
        <v>1115</v>
      </c>
      <c r="H5" s="55">
        <v>15</v>
      </c>
      <c r="I5" s="54" t="s">
        <v>1116</v>
      </c>
      <c r="J5" s="55">
        <v>0</v>
      </c>
      <c r="K5" s="54" t="s">
        <v>1117</v>
      </c>
      <c r="L5" s="55" t="s">
        <v>1891</v>
      </c>
    </row>
    <row r="6" spans="1:16" ht="19.5" thickBot="1">
      <c r="A6" s="52"/>
    </row>
    <row r="7" spans="1:16" ht="15.75" thickBot="1">
      <c r="A7" s="56" t="s">
        <v>1119</v>
      </c>
      <c r="B7" s="56" t="s">
        <v>1120</v>
      </c>
      <c r="C7" s="56" t="s">
        <v>1121</v>
      </c>
      <c r="D7" s="56" t="s">
        <v>1122</v>
      </c>
      <c r="E7" s="56" t="s">
        <v>1123</v>
      </c>
      <c r="F7" s="56" t="s">
        <v>1124</v>
      </c>
      <c r="G7" s="56" t="s">
        <v>1125</v>
      </c>
      <c r="H7" s="56" t="s">
        <v>1126</v>
      </c>
      <c r="I7" s="56" t="s">
        <v>1127</v>
      </c>
      <c r="J7" s="56" t="s">
        <v>1128</v>
      </c>
      <c r="K7" s="56" t="s">
        <v>1129</v>
      </c>
      <c r="L7" s="56" t="s">
        <v>1130</v>
      </c>
      <c r="M7" s="56" t="s">
        <v>1131</v>
      </c>
      <c r="N7" s="56" t="s">
        <v>1132</v>
      </c>
      <c r="O7" s="56" t="s">
        <v>1133</v>
      </c>
      <c r="P7" s="56" t="s">
        <v>1892</v>
      </c>
    </row>
    <row r="8" spans="1:16" ht="15.75" thickBot="1">
      <c r="A8" s="56" t="s">
        <v>1136</v>
      </c>
      <c r="B8" s="57">
        <v>15</v>
      </c>
      <c r="C8" s="57">
        <v>13</v>
      </c>
      <c r="D8" s="57">
        <v>7</v>
      </c>
      <c r="E8" s="57">
        <v>15</v>
      </c>
      <c r="F8" s="57">
        <v>15</v>
      </c>
      <c r="G8" s="57">
        <v>11</v>
      </c>
      <c r="H8" s="57">
        <v>13</v>
      </c>
      <c r="I8" s="57">
        <v>14</v>
      </c>
      <c r="J8" s="57">
        <v>15</v>
      </c>
      <c r="K8" s="57">
        <v>15</v>
      </c>
      <c r="L8" s="57">
        <v>2</v>
      </c>
      <c r="M8" s="57">
        <v>15</v>
      </c>
      <c r="N8" s="57">
        <v>7</v>
      </c>
      <c r="O8" s="57">
        <v>2</v>
      </c>
      <c r="P8" s="57">
        <v>72760</v>
      </c>
    </row>
    <row r="9" spans="1:16" ht="15.75" thickBot="1">
      <c r="A9" s="56" t="s">
        <v>1137</v>
      </c>
      <c r="B9" s="57">
        <v>14</v>
      </c>
      <c r="C9" s="57">
        <v>14</v>
      </c>
      <c r="D9" s="57">
        <v>9</v>
      </c>
      <c r="E9" s="57">
        <v>14</v>
      </c>
      <c r="F9" s="57">
        <v>14</v>
      </c>
      <c r="G9" s="57">
        <v>6</v>
      </c>
      <c r="H9" s="57">
        <v>14</v>
      </c>
      <c r="I9" s="57">
        <v>13</v>
      </c>
      <c r="J9" s="57">
        <v>14</v>
      </c>
      <c r="K9" s="57">
        <v>11</v>
      </c>
      <c r="L9" s="57">
        <v>6</v>
      </c>
      <c r="M9" s="57">
        <v>13</v>
      </c>
      <c r="N9" s="57">
        <v>5</v>
      </c>
      <c r="O9" s="57">
        <v>1</v>
      </c>
      <c r="P9" s="57">
        <v>73210</v>
      </c>
    </row>
    <row r="10" spans="1:16" ht="15.75" thickBot="1">
      <c r="A10" s="56" t="s">
        <v>1138</v>
      </c>
      <c r="B10" s="57">
        <v>13</v>
      </c>
      <c r="C10" s="57">
        <v>15</v>
      </c>
      <c r="D10" s="57">
        <v>11</v>
      </c>
      <c r="E10" s="57">
        <v>13</v>
      </c>
      <c r="F10" s="57">
        <v>13</v>
      </c>
      <c r="G10" s="57">
        <v>10</v>
      </c>
      <c r="H10" s="57">
        <v>15</v>
      </c>
      <c r="I10" s="57">
        <v>15</v>
      </c>
      <c r="J10" s="57">
        <v>13</v>
      </c>
      <c r="K10" s="57">
        <v>12</v>
      </c>
      <c r="L10" s="57">
        <v>3</v>
      </c>
      <c r="M10" s="57">
        <v>14</v>
      </c>
      <c r="N10" s="57">
        <v>1</v>
      </c>
      <c r="O10" s="57">
        <v>3</v>
      </c>
      <c r="P10" s="57">
        <v>73300</v>
      </c>
    </row>
    <row r="11" spans="1:16" ht="15.75" thickBot="1">
      <c r="A11" s="56" t="s">
        <v>1139</v>
      </c>
      <c r="B11" s="57">
        <v>12</v>
      </c>
      <c r="C11" s="57">
        <v>11</v>
      </c>
      <c r="D11" s="57">
        <v>13</v>
      </c>
      <c r="E11" s="57">
        <v>12</v>
      </c>
      <c r="F11" s="57">
        <v>12</v>
      </c>
      <c r="G11" s="57">
        <v>2</v>
      </c>
      <c r="H11" s="57">
        <v>12</v>
      </c>
      <c r="I11" s="57">
        <v>12</v>
      </c>
      <c r="J11" s="57">
        <v>12</v>
      </c>
      <c r="K11" s="57">
        <v>14</v>
      </c>
      <c r="L11" s="57">
        <v>9</v>
      </c>
      <c r="M11" s="57">
        <v>12</v>
      </c>
      <c r="N11" s="57">
        <v>4</v>
      </c>
      <c r="O11" s="57">
        <v>5</v>
      </c>
      <c r="P11" s="57">
        <v>73830</v>
      </c>
    </row>
    <row r="12" spans="1:16" ht="15.75" thickBot="1">
      <c r="A12" s="56" t="s">
        <v>1140</v>
      </c>
      <c r="B12" s="57">
        <v>11</v>
      </c>
      <c r="C12" s="57">
        <v>12</v>
      </c>
      <c r="D12" s="57">
        <v>15</v>
      </c>
      <c r="E12" s="57">
        <v>11</v>
      </c>
      <c r="F12" s="57">
        <v>10</v>
      </c>
      <c r="G12" s="57">
        <v>4</v>
      </c>
      <c r="H12" s="57">
        <v>11</v>
      </c>
      <c r="I12" s="57">
        <v>11</v>
      </c>
      <c r="J12" s="57">
        <v>11</v>
      </c>
      <c r="K12" s="57">
        <v>10</v>
      </c>
      <c r="L12" s="57">
        <v>4</v>
      </c>
      <c r="M12" s="57">
        <v>9</v>
      </c>
      <c r="N12" s="57">
        <v>2</v>
      </c>
      <c r="O12" s="57">
        <v>4</v>
      </c>
      <c r="P12" s="57">
        <v>74030</v>
      </c>
    </row>
    <row r="13" spans="1:16" ht="15.75" thickBot="1">
      <c r="A13" s="56" t="s">
        <v>1141</v>
      </c>
      <c r="B13" s="57">
        <v>10</v>
      </c>
      <c r="C13" s="57">
        <v>9</v>
      </c>
      <c r="D13" s="57">
        <v>12</v>
      </c>
      <c r="E13" s="57">
        <v>10</v>
      </c>
      <c r="F13" s="57">
        <v>11</v>
      </c>
      <c r="G13" s="57">
        <v>1</v>
      </c>
      <c r="H13" s="57">
        <v>10</v>
      </c>
      <c r="I13" s="57">
        <v>10</v>
      </c>
      <c r="J13" s="57">
        <v>10</v>
      </c>
      <c r="K13" s="57">
        <v>12</v>
      </c>
      <c r="L13" s="57">
        <v>1</v>
      </c>
      <c r="M13" s="57">
        <v>11</v>
      </c>
      <c r="N13" s="57">
        <v>3</v>
      </c>
      <c r="O13" s="57">
        <v>7</v>
      </c>
      <c r="P13" s="57">
        <v>74380</v>
      </c>
    </row>
    <row r="14" spans="1:16" ht="15.75" thickBot="1">
      <c r="A14" s="56" t="s">
        <v>1142</v>
      </c>
      <c r="B14" s="57">
        <v>8</v>
      </c>
      <c r="C14" s="57">
        <v>8</v>
      </c>
      <c r="D14" s="57">
        <v>10</v>
      </c>
      <c r="E14" s="57">
        <v>8</v>
      </c>
      <c r="F14" s="57">
        <v>8</v>
      </c>
      <c r="G14" s="57">
        <v>3</v>
      </c>
      <c r="H14" s="57">
        <v>9</v>
      </c>
      <c r="I14" s="57">
        <v>9</v>
      </c>
      <c r="J14" s="57">
        <v>9</v>
      </c>
      <c r="K14" s="57">
        <v>9</v>
      </c>
      <c r="L14" s="57">
        <v>5</v>
      </c>
      <c r="M14" s="57">
        <v>7</v>
      </c>
      <c r="N14" s="57">
        <v>6</v>
      </c>
      <c r="O14" s="57">
        <v>6</v>
      </c>
      <c r="P14" s="57">
        <v>74670</v>
      </c>
    </row>
    <row r="15" spans="1:16" ht="15.75" thickBot="1">
      <c r="A15" s="56" t="s">
        <v>1143</v>
      </c>
      <c r="B15" s="57">
        <v>9</v>
      </c>
      <c r="C15" s="57">
        <v>10</v>
      </c>
      <c r="D15" s="57">
        <v>14</v>
      </c>
      <c r="E15" s="57">
        <v>9</v>
      </c>
      <c r="F15" s="57">
        <v>9</v>
      </c>
      <c r="G15" s="57">
        <v>7</v>
      </c>
      <c r="H15" s="57">
        <v>8</v>
      </c>
      <c r="I15" s="57">
        <v>8</v>
      </c>
      <c r="J15" s="57">
        <v>8</v>
      </c>
      <c r="K15" s="57">
        <v>8</v>
      </c>
      <c r="L15" s="57">
        <v>8</v>
      </c>
      <c r="M15" s="57">
        <v>7</v>
      </c>
      <c r="N15" s="57">
        <v>8</v>
      </c>
      <c r="O15" s="57">
        <v>8</v>
      </c>
      <c r="P15" s="57">
        <v>75000</v>
      </c>
    </row>
    <row r="16" spans="1:16" ht="15.75" thickBot="1">
      <c r="A16" s="56" t="s">
        <v>1144</v>
      </c>
      <c r="B16" s="57">
        <v>6</v>
      </c>
      <c r="C16" s="57">
        <v>7</v>
      </c>
      <c r="D16" s="57">
        <v>8</v>
      </c>
      <c r="E16" s="57">
        <v>6</v>
      </c>
      <c r="F16" s="57">
        <v>7</v>
      </c>
      <c r="G16" s="57">
        <v>9</v>
      </c>
      <c r="H16" s="57">
        <v>7</v>
      </c>
      <c r="I16" s="57">
        <v>6</v>
      </c>
      <c r="J16" s="57">
        <v>7</v>
      </c>
      <c r="K16" s="57">
        <v>7</v>
      </c>
      <c r="L16" s="57">
        <v>7</v>
      </c>
      <c r="M16" s="57">
        <v>9</v>
      </c>
      <c r="N16" s="57">
        <v>9</v>
      </c>
      <c r="O16" s="57">
        <v>12</v>
      </c>
      <c r="P16" s="57">
        <v>75470</v>
      </c>
    </row>
    <row r="17" spans="1:16" ht="15.75" thickBot="1">
      <c r="A17" s="56" t="s">
        <v>1145</v>
      </c>
      <c r="B17" s="57">
        <v>4</v>
      </c>
      <c r="C17" s="57">
        <v>6</v>
      </c>
      <c r="D17" s="57">
        <v>6</v>
      </c>
      <c r="E17" s="57">
        <v>4</v>
      </c>
      <c r="F17" s="57">
        <v>5</v>
      </c>
      <c r="G17" s="57">
        <v>5</v>
      </c>
      <c r="H17" s="57">
        <v>6</v>
      </c>
      <c r="I17" s="57">
        <v>7</v>
      </c>
      <c r="J17" s="57">
        <v>5</v>
      </c>
      <c r="K17" s="57">
        <v>6</v>
      </c>
      <c r="L17" s="57">
        <v>9</v>
      </c>
      <c r="M17" s="57">
        <v>6</v>
      </c>
      <c r="N17" s="57">
        <v>10</v>
      </c>
      <c r="O17" s="57">
        <v>13</v>
      </c>
      <c r="P17" s="57">
        <v>75610</v>
      </c>
    </row>
    <row r="18" spans="1:16" ht="15.75" thickBot="1">
      <c r="A18" s="56" t="s">
        <v>1146</v>
      </c>
      <c r="B18" s="57">
        <v>7</v>
      </c>
      <c r="C18" s="57">
        <v>4</v>
      </c>
      <c r="D18" s="57">
        <v>5</v>
      </c>
      <c r="E18" s="57">
        <v>7</v>
      </c>
      <c r="F18" s="57">
        <v>6</v>
      </c>
      <c r="G18" s="57">
        <v>15</v>
      </c>
      <c r="H18" s="57">
        <v>5</v>
      </c>
      <c r="I18" s="57">
        <v>4</v>
      </c>
      <c r="J18" s="57">
        <v>6</v>
      </c>
      <c r="K18" s="57">
        <v>5</v>
      </c>
      <c r="L18" s="57">
        <v>11</v>
      </c>
      <c r="M18" s="57">
        <v>5</v>
      </c>
      <c r="N18" s="57">
        <v>11</v>
      </c>
      <c r="O18" s="57">
        <v>13</v>
      </c>
      <c r="P18" s="57">
        <v>75440</v>
      </c>
    </row>
    <row r="19" spans="1:16" ht="15.75" thickBot="1">
      <c r="A19" s="56" t="s">
        <v>1147</v>
      </c>
      <c r="B19" s="57">
        <v>2</v>
      </c>
      <c r="C19" s="57">
        <v>5</v>
      </c>
      <c r="D19" s="57">
        <v>4</v>
      </c>
      <c r="E19" s="57">
        <v>2</v>
      </c>
      <c r="F19" s="57">
        <v>2</v>
      </c>
      <c r="G19" s="57">
        <v>8</v>
      </c>
      <c r="H19" s="57">
        <v>1</v>
      </c>
      <c r="I19" s="57">
        <v>1</v>
      </c>
      <c r="J19" s="57">
        <v>3</v>
      </c>
      <c r="K19" s="57">
        <v>4</v>
      </c>
      <c r="L19" s="57">
        <v>15</v>
      </c>
      <c r="M19" s="57">
        <v>4</v>
      </c>
      <c r="N19" s="57">
        <v>14</v>
      </c>
      <c r="O19" s="57">
        <v>10</v>
      </c>
      <c r="P19" s="57">
        <v>75910</v>
      </c>
    </row>
    <row r="20" spans="1:16" ht="15.75" thickBot="1">
      <c r="A20" s="56" t="s">
        <v>1148</v>
      </c>
      <c r="B20" s="57">
        <v>5</v>
      </c>
      <c r="C20" s="57">
        <v>3</v>
      </c>
      <c r="D20" s="57">
        <v>3</v>
      </c>
      <c r="E20" s="57">
        <v>5</v>
      </c>
      <c r="F20" s="57">
        <v>4</v>
      </c>
      <c r="G20" s="57">
        <v>13</v>
      </c>
      <c r="H20" s="57">
        <v>2</v>
      </c>
      <c r="I20" s="57">
        <v>2</v>
      </c>
      <c r="J20" s="57">
        <v>4</v>
      </c>
      <c r="K20" s="57">
        <v>2</v>
      </c>
      <c r="L20" s="57">
        <v>12</v>
      </c>
      <c r="M20" s="57">
        <v>2</v>
      </c>
      <c r="N20" s="57">
        <v>12</v>
      </c>
      <c r="O20" s="57">
        <v>9</v>
      </c>
      <c r="P20" s="57">
        <v>75770</v>
      </c>
    </row>
    <row r="21" spans="1:16" ht="15.75" thickBot="1">
      <c r="A21" s="56" t="s">
        <v>1149</v>
      </c>
      <c r="B21" s="57">
        <v>3</v>
      </c>
      <c r="C21" s="57">
        <v>2</v>
      </c>
      <c r="D21" s="57">
        <v>2</v>
      </c>
      <c r="E21" s="57">
        <v>3</v>
      </c>
      <c r="F21" s="57">
        <v>3</v>
      </c>
      <c r="G21" s="57">
        <v>12</v>
      </c>
      <c r="H21" s="57">
        <v>4</v>
      </c>
      <c r="I21" s="57">
        <v>4</v>
      </c>
      <c r="J21" s="57">
        <v>2</v>
      </c>
      <c r="K21" s="57">
        <v>3</v>
      </c>
      <c r="L21" s="57">
        <v>13</v>
      </c>
      <c r="M21" s="57">
        <v>1</v>
      </c>
      <c r="N21" s="57">
        <v>13</v>
      </c>
      <c r="O21" s="57">
        <v>11</v>
      </c>
      <c r="P21" s="57">
        <v>75940</v>
      </c>
    </row>
    <row r="22" spans="1:16" ht="15.75" thickBot="1">
      <c r="A22" s="56" t="s">
        <v>1150</v>
      </c>
      <c r="B22" s="57">
        <v>1</v>
      </c>
      <c r="C22" s="57">
        <v>1</v>
      </c>
      <c r="D22" s="57">
        <v>1</v>
      </c>
      <c r="E22" s="57">
        <v>1</v>
      </c>
      <c r="F22" s="57">
        <v>1</v>
      </c>
      <c r="G22" s="57">
        <v>14</v>
      </c>
      <c r="H22" s="57">
        <v>2</v>
      </c>
      <c r="I22" s="57">
        <v>3</v>
      </c>
      <c r="J22" s="57">
        <v>1</v>
      </c>
      <c r="K22" s="57">
        <v>1</v>
      </c>
      <c r="L22" s="57">
        <v>14</v>
      </c>
      <c r="M22" s="57">
        <v>3</v>
      </c>
      <c r="N22" s="57">
        <v>15</v>
      </c>
      <c r="O22" s="57">
        <v>15</v>
      </c>
      <c r="P22" s="57">
        <v>76160</v>
      </c>
    </row>
    <row r="23" spans="1:16" ht="19.5" thickBot="1">
      <c r="A23" s="52"/>
    </row>
    <row r="24" spans="1:16" ht="15.75" thickBot="1">
      <c r="A24" s="56" t="s">
        <v>1177</v>
      </c>
      <c r="B24" s="56" t="s">
        <v>1120</v>
      </c>
      <c r="C24" s="56" t="s">
        <v>1121</v>
      </c>
      <c r="D24" s="56" t="s">
        <v>1122</v>
      </c>
      <c r="E24" s="56" t="s">
        <v>1123</v>
      </c>
      <c r="F24" s="56" t="s">
        <v>1124</v>
      </c>
      <c r="G24" s="56" t="s">
        <v>1125</v>
      </c>
      <c r="H24" s="56" t="s">
        <v>1126</v>
      </c>
      <c r="I24" s="56" t="s">
        <v>1127</v>
      </c>
      <c r="J24" s="56" t="s">
        <v>1128</v>
      </c>
      <c r="K24" s="56" t="s">
        <v>1129</v>
      </c>
      <c r="L24" s="56" t="s">
        <v>1130</v>
      </c>
      <c r="M24" s="56" t="s">
        <v>1131</v>
      </c>
      <c r="N24" s="56" t="s">
        <v>1132</v>
      </c>
      <c r="O24" s="56" t="s">
        <v>1133</v>
      </c>
    </row>
    <row r="25" spans="1:16" ht="18.75" thickBot="1">
      <c r="A25" s="56" t="s">
        <v>1178</v>
      </c>
      <c r="B25" s="57" t="s">
        <v>1893</v>
      </c>
      <c r="C25" s="57" t="s">
        <v>1894</v>
      </c>
      <c r="D25" s="57" t="s">
        <v>1895</v>
      </c>
      <c r="E25" s="57" t="s">
        <v>1895</v>
      </c>
      <c r="F25" s="57" t="s">
        <v>1895</v>
      </c>
      <c r="G25" s="57" t="s">
        <v>1896</v>
      </c>
      <c r="H25" s="57" t="s">
        <v>1895</v>
      </c>
      <c r="I25" s="57" t="s">
        <v>1897</v>
      </c>
      <c r="J25" s="57" t="s">
        <v>1898</v>
      </c>
      <c r="K25" s="57" t="s">
        <v>1895</v>
      </c>
      <c r="L25" s="57" t="s">
        <v>1899</v>
      </c>
      <c r="M25" s="57" t="s">
        <v>1900</v>
      </c>
      <c r="N25" s="57" t="s">
        <v>1901</v>
      </c>
      <c r="O25" s="57" t="s">
        <v>1902</v>
      </c>
    </row>
    <row r="26" spans="1:16" ht="18.75" thickBot="1">
      <c r="A26" s="56" t="s">
        <v>1182</v>
      </c>
      <c r="B26" s="57" t="s">
        <v>1903</v>
      </c>
      <c r="C26" s="57" t="s">
        <v>1894</v>
      </c>
      <c r="D26" s="57" t="s">
        <v>1895</v>
      </c>
      <c r="E26" s="57" t="s">
        <v>1895</v>
      </c>
      <c r="F26" s="57" t="s">
        <v>1895</v>
      </c>
      <c r="G26" s="57" t="s">
        <v>1896</v>
      </c>
      <c r="H26" s="57" t="s">
        <v>1895</v>
      </c>
      <c r="I26" s="57" t="s">
        <v>1895</v>
      </c>
      <c r="J26" s="57" t="s">
        <v>1898</v>
      </c>
      <c r="K26" s="57" t="s">
        <v>1895</v>
      </c>
      <c r="L26" s="57" t="s">
        <v>1899</v>
      </c>
      <c r="M26" s="57" t="s">
        <v>1895</v>
      </c>
      <c r="N26" s="57" t="s">
        <v>1904</v>
      </c>
      <c r="O26" s="57" t="s">
        <v>1902</v>
      </c>
    </row>
    <row r="27" spans="1:16" ht="18.75" thickBot="1">
      <c r="A27" s="56" t="s">
        <v>1186</v>
      </c>
      <c r="B27" s="57" t="s">
        <v>1903</v>
      </c>
      <c r="C27" s="57" t="s">
        <v>1894</v>
      </c>
      <c r="D27" s="57" t="s">
        <v>1895</v>
      </c>
      <c r="E27" s="57" t="s">
        <v>1895</v>
      </c>
      <c r="F27" s="57" t="s">
        <v>1895</v>
      </c>
      <c r="G27" s="57" t="s">
        <v>1896</v>
      </c>
      <c r="H27" s="57" t="s">
        <v>1895</v>
      </c>
      <c r="I27" s="57" t="s">
        <v>1895</v>
      </c>
      <c r="J27" s="57" t="s">
        <v>1898</v>
      </c>
      <c r="K27" s="57" t="s">
        <v>1895</v>
      </c>
      <c r="L27" s="57" t="s">
        <v>1899</v>
      </c>
      <c r="M27" s="57" t="s">
        <v>1895</v>
      </c>
      <c r="N27" s="57" t="s">
        <v>1895</v>
      </c>
      <c r="O27" s="57" t="s">
        <v>1905</v>
      </c>
    </row>
    <row r="28" spans="1:16" ht="18.75" thickBot="1">
      <c r="A28" s="56" t="s">
        <v>1190</v>
      </c>
      <c r="B28" s="57" t="s">
        <v>1903</v>
      </c>
      <c r="C28" s="57" t="s">
        <v>1894</v>
      </c>
      <c r="D28" s="57" t="s">
        <v>1895</v>
      </c>
      <c r="E28" s="57" t="s">
        <v>1895</v>
      </c>
      <c r="F28" s="57" t="s">
        <v>1895</v>
      </c>
      <c r="G28" s="57" t="s">
        <v>1906</v>
      </c>
      <c r="H28" s="57" t="s">
        <v>1895</v>
      </c>
      <c r="I28" s="57" t="s">
        <v>1895</v>
      </c>
      <c r="J28" s="57" t="s">
        <v>1898</v>
      </c>
      <c r="K28" s="57" t="s">
        <v>1895</v>
      </c>
      <c r="L28" s="57" t="s">
        <v>1899</v>
      </c>
      <c r="M28" s="57" t="s">
        <v>1895</v>
      </c>
      <c r="N28" s="57" t="s">
        <v>1895</v>
      </c>
      <c r="O28" s="57" t="s">
        <v>1905</v>
      </c>
    </row>
    <row r="29" spans="1:16" ht="18.75" thickBot="1">
      <c r="A29" s="56" t="s">
        <v>1194</v>
      </c>
      <c r="B29" s="57" t="s">
        <v>1903</v>
      </c>
      <c r="C29" s="57" t="s">
        <v>1895</v>
      </c>
      <c r="D29" s="57" t="s">
        <v>1895</v>
      </c>
      <c r="E29" s="57" t="s">
        <v>1895</v>
      </c>
      <c r="F29" s="57" t="s">
        <v>1895</v>
      </c>
      <c r="G29" s="57" t="s">
        <v>1906</v>
      </c>
      <c r="H29" s="57" t="s">
        <v>1895</v>
      </c>
      <c r="I29" s="57" t="s">
        <v>1895</v>
      </c>
      <c r="J29" s="57" t="s">
        <v>1898</v>
      </c>
      <c r="K29" s="57" t="s">
        <v>1895</v>
      </c>
      <c r="L29" s="57" t="s">
        <v>1899</v>
      </c>
      <c r="M29" s="57" t="s">
        <v>1895</v>
      </c>
      <c r="N29" s="57" t="s">
        <v>1895</v>
      </c>
      <c r="O29" s="57" t="s">
        <v>1905</v>
      </c>
    </row>
    <row r="30" spans="1:16" ht="18.75" thickBot="1">
      <c r="A30" s="56" t="s">
        <v>1198</v>
      </c>
      <c r="B30" s="57" t="s">
        <v>1903</v>
      </c>
      <c r="C30" s="57" t="s">
        <v>1895</v>
      </c>
      <c r="D30" s="57" t="s">
        <v>1895</v>
      </c>
      <c r="E30" s="57" t="s">
        <v>1895</v>
      </c>
      <c r="F30" s="57" t="s">
        <v>1895</v>
      </c>
      <c r="G30" s="57" t="s">
        <v>1907</v>
      </c>
      <c r="H30" s="57" t="s">
        <v>1895</v>
      </c>
      <c r="I30" s="57" t="s">
        <v>1895</v>
      </c>
      <c r="J30" s="57" t="s">
        <v>1898</v>
      </c>
      <c r="K30" s="57" t="s">
        <v>1895</v>
      </c>
      <c r="L30" s="57" t="s">
        <v>1908</v>
      </c>
      <c r="M30" s="57" t="s">
        <v>1895</v>
      </c>
      <c r="N30" s="57" t="s">
        <v>1895</v>
      </c>
      <c r="O30" s="57" t="s">
        <v>1905</v>
      </c>
    </row>
    <row r="31" spans="1:16" ht="18.75" thickBot="1">
      <c r="A31" s="56" t="s">
        <v>1202</v>
      </c>
      <c r="B31" s="57" t="s">
        <v>1895</v>
      </c>
      <c r="C31" s="57" t="s">
        <v>1895</v>
      </c>
      <c r="D31" s="57" t="s">
        <v>1895</v>
      </c>
      <c r="E31" s="57" t="s">
        <v>1895</v>
      </c>
      <c r="F31" s="57" t="s">
        <v>1895</v>
      </c>
      <c r="G31" s="57" t="s">
        <v>1907</v>
      </c>
      <c r="H31" s="57" t="s">
        <v>1895</v>
      </c>
      <c r="I31" s="57" t="s">
        <v>1895</v>
      </c>
      <c r="J31" s="57" t="s">
        <v>1898</v>
      </c>
      <c r="K31" s="57" t="s">
        <v>1895</v>
      </c>
      <c r="L31" s="57" t="s">
        <v>1908</v>
      </c>
      <c r="M31" s="57" t="s">
        <v>1895</v>
      </c>
      <c r="N31" s="57" t="s">
        <v>1895</v>
      </c>
      <c r="O31" s="57" t="s">
        <v>1895</v>
      </c>
    </row>
    <row r="32" spans="1:16" ht="18.75" thickBot="1">
      <c r="A32" s="56" t="s">
        <v>1206</v>
      </c>
      <c r="B32" s="57" t="s">
        <v>1895</v>
      </c>
      <c r="C32" s="57" t="s">
        <v>1895</v>
      </c>
      <c r="D32" s="57" t="s">
        <v>1895</v>
      </c>
      <c r="E32" s="57" t="s">
        <v>1895</v>
      </c>
      <c r="F32" s="57" t="s">
        <v>1895</v>
      </c>
      <c r="G32" s="57" t="s">
        <v>1895</v>
      </c>
      <c r="H32" s="57" t="s">
        <v>1895</v>
      </c>
      <c r="I32" s="57" t="s">
        <v>1895</v>
      </c>
      <c r="J32" s="57" t="s">
        <v>1898</v>
      </c>
      <c r="K32" s="57" t="s">
        <v>1895</v>
      </c>
      <c r="L32" s="57" t="s">
        <v>1895</v>
      </c>
      <c r="M32" s="57" t="s">
        <v>1895</v>
      </c>
      <c r="N32" s="57" t="s">
        <v>1895</v>
      </c>
      <c r="O32" s="57" t="s">
        <v>1895</v>
      </c>
    </row>
    <row r="33" spans="1:15" ht="15.75" thickBot="1">
      <c r="A33" s="56" t="s">
        <v>1210</v>
      </c>
      <c r="B33" s="57" t="s">
        <v>1895</v>
      </c>
      <c r="C33" s="57" t="s">
        <v>1895</v>
      </c>
      <c r="D33" s="57" t="s">
        <v>1895</v>
      </c>
      <c r="E33" s="57" t="s">
        <v>1895</v>
      </c>
      <c r="F33" s="57" t="s">
        <v>1895</v>
      </c>
      <c r="G33" s="57" t="s">
        <v>1895</v>
      </c>
      <c r="H33" s="57" t="s">
        <v>1895</v>
      </c>
      <c r="I33" s="57" t="s">
        <v>1895</v>
      </c>
      <c r="J33" s="57" t="s">
        <v>1895</v>
      </c>
      <c r="K33" s="57" t="s">
        <v>1895</v>
      </c>
      <c r="L33" s="57" t="s">
        <v>1895</v>
      </c>
      <c r="M33" s="57" t="s">
        <v>1895</v>
      </c>
      <c r="N33" s="57" t="s">
        <v>1895</v>
      </c>
      <c r="O33" s="57" t="s">
        <v>1895</v>
      </c>
    </row>
    <row r="34" spans="1:15" ht="15.75" thickBot="1">
      <c r="A34" s="56" t="s">
        <v>1214</v>
      </c>
      <c r="B34" s="57" t="s">
        <v>1895</v>
      </c>
      <c r="C34" s="57" t="s">
        <v>1895</v>
      </c>
      <c r="D34" s="57" t="s">
        <v>1895</v>
      </c>
      <c r="E34" s="57" t="s">
        <v>1895</v>
      </c>
      <c r="F34" s="57" t="s">
        <v>1895</v>
      </c>
      <c r="G34" s="57" t="s">
        <v>1895</v>
      </c>
      <c r="H34" s="57" t="s">
        <v>1895</v>
      </c>
      <c r="I34" s="57" t="s">
        <v>1895</v>
      </c>
      <c r="J34" s="57" t="s">
        <v>1895</v>
      </c>
      <c r="K34" s="57" t="s">
        <v>1895</v>
      </c>
      <c r="L34" s="57" t="s">
        <v>1895</v>
      </c>
      <c r="M34" s="57" t="s">
        <v>1895</v>
      </c>
      <c r="N34" s="57" t="s">
        <v>1895</v>
      </c>
      <c r="O34" s="57" t="s">
        <v>1895</v>
      </c>
    </row>
    <row r="35" spans="1:15" ht="15.75" thickBot="1">
      <c r="A35" s="56" t="s">
        <v>1218</v>
      </c>
      <c r="B35" s="57" t="s">
        <v>1895</v>
      </c>
      <c r="C35" s="57" t="s">
        <v>1895</v>
      </c>
      <c r="D35" s="57" t="s">
        <v>1895</v>
      </c>
      <c r="E35" s="57" t="s">
        <v>1895</v>
      </c>
      <c r="F35" s="57" t="s">
        <v>1895</v>
      </c>
      <c r="G35" s="57" t="s">
        <v>1895</v>
      </c>
      <c r="H35" s="57" t="s">
        <v>1895</v>
      </c>
      <c r="I35" s="57" t="s">
        <v>1895</v>
      </c>
      <c r="J35" s="57" t="s">
        <v>1895</v>
      </c>
      <c r="K35" s="57" t="s">
        <v>1895</v>
      </c>
      <c r="L35" s="57" t="s">
        <v>1895</v>
      </c>
      <c r="M35" s="57" t="s">
        <v>1895</v>
      </c>
      <c r="N35" s="57" t="s">
        <v>1895</v>
      </c>
      <c r="O35" s="57" t="s">
        <v>1895</v>
      </c>
    </row>
    <row r="36" spans="1:15" ht="15.75" thickBot="1">
      <c r="A36" s="56" t="s">
        <v>1222</v>
      </c>
      <c r="B36" s="57" t="s">
        <v>1895</v>
      </c>
      <c r="C36" s="57" t="s">
        <v>1895</v>
      </c>
      <c r="D36" s="57" t="s">
        <v>1895</v>
      </c>
      <c r="E36" s="57" t="s">
        <v>1895</v>
      </c>
      <c r="F36" s="57" t="s">
        <v>1895</v>
      </c>
      <c r="G36" s="57" t="s">
        <v>1895</v>
      </c>
      <c r="H36" s="57" t="s">
        <v>1895</v>
      </c>
      <c r="I36" s="57" t="s">
        <v>1895</v>
      </c>
      <c r="J36" s="57" t="s">
        <v>1895</v>
      </c>
      <c r="K36" s="57" t="s">
        <v>1895</v>
      </c>
      <c r="L36" s="57" t="s">
        <v>1895</v>
      </c>
      <c r="M36" s="57" t="s">
        <v>1895</v>
      </c>
      <c r="N36" s="57" t="s">
        <v>1895</v>
      </c>
      <c r="O36" s="57" t="s">
        <v>1895</v>
      </c>
    </row>
    <row r="37" spans="1:15" ht="15.75" thickBot="1">
      <c r="A37" s="56" t="s">
        <v>1226</v>
      </c>
      <c r="B37" s="57" t="s">
        <v>1895</v>
      </c>
      <c r="C37" s="57" t="s">
        <v>1895</v>
      </c>
      <c r="D37" s="57" t="s">
        <v>1895</v>
      </c>
      <c r="E37" s="57" t="s">
        <v>1895</v>
      </c>
      <c r="F37" s="57" t="s">
        <v>1895</v>
      </c>
      <c r="G37" s="57" t="s">
        <v>1895</v>
      </c>
      <c r="H37" s="57" t="s">
        <v>1895</v>
      </c>
      <c r="I37" s="57" t="s">
        <v>1895</v>
      </c>
      <c r="J37" s="57" t="s">
        <v>1895</v>
      </c>
      <c r="K37" s="57" t="s">
        <v>1895</v>
      </c>
      <c r="L37" s="57" t="s">
        <v>1895</v>
      </c>
      <c r="M37" s="57" t="s">
        <v>1895</v>
      </c>
      <c r="N37" s="57" t="s">
        <v>1895</v>
      </c>
      <c r="O37" s="57" t="s">
        <v>1895</v>
      </c>
    </row>
    <row r="38" spans="1:15" ht="15.75" thickBot="1">
      <c r="A38" s="56" t="s">
        <v>1230</v>
      </c>
      <c r="B38" s="57" t="s">
        <v>1895</v>
      </c>
      <c r="C38" s="57" t="s">
        <v>1895</v>
      </c>
      <c r="D38" s="57" t="s">
        <v>1895</v>
      </c>
      <c r="E38" s="57" t="s">
        <v>1895</v>
      </c>
      <c r="F38" s="57" t="s">
        <v>1895</v>
      </c>
      <c r="G38" s="57" t="s">
        <v>1895</v>
      </c>
      <c r="H38" s="57" t="s">
        <v>1895</v>
      </c>
      <c r="I38" s="57" t="s">
        <v>1895</v>
      </c>
      <c r="J38" s="57" t="s">
        <v>1895</v>
      </c>
      <c r="K38" s="57" t="s">
        <v>1895</v>
      </c>
      <c r="L38" s="57" t="s">
        <v>1895</v>
      </c>
      <c r="M38" s="57" t="s">
        <v>1895</v>
      </c>
      <c r="N38" s="57" t="s">
        <v>1895</v>
      </c>
      <c r="O38" s="57" t="s">
        <v>1895</v>
      </c>
    </row>
    <row r="39" spans="1:15" ht="15.75" thickBot="1">
      <c r="A39" s="56" t="s">
        <v>1234</v>
      </c>
      <c r="B39" s="57" t="s">
        <v>1895</v>
      </c>
      <c r="C39" s="57" t="s">
        <v>1895</v>
      </c>
      <c r="D39" s="57" t="s">
        <v>1895</v>
      </c>
      <c r="E39" s="57" t="s">
        <v>1895</v>
      </c>
      <c r="F39" s="57" t="s">
        <v>1895</v>
      </c>
      <c r="G39" s="57" t="s">
        <v>1895</v>
      </c>
      <c r="H39" s="57" t="s">
        <v>1895</v>
      </c>
      <c r="I39" s="57" t="s">
        <v>1895</v>
      </c>
      <c r="J39" s="57" t="s">
        <v>1895</v>
      </c>
      <c r="K39" s="57" t="s">
        <v>1895</v>
      </c>
      <c r="L39" s="57" t="s">
        <v>1895</v>
      </c>
      <c r="M39" s="57" t="s">
        <v>1895</v>
      </c>
      <c r="N39" s="57" t="s">
        <v>1895</v>
      </c>
      <c r="O39" s="57" t="s">
        <v>1895</v>
      </c>
    </row>
    <row r="40" spans="1:15" ht="19.5" thickBot="1">
      <c r="A40" s="52"/>
    </row>
    <row r="41" spans="1:15" ht="18.75" thickBot="1">
      <c r="A41" s="56" t="s">
        <v>1342</v>
      </c>
      <c r="B41" s="56" t="s">
        <v>1120</v>
      </c>
      <c r="C41" s="56" t="s">
        <v>1121</v>
      </c>
      <c r="D41" s="56" t="s">
        <v>1122</v>
      </c>
      <c r="E41" s="56" t="s">
        <v>1123</v>
      </c>
      <c r="F41" s="56" t="s">
        <v>1124</v>
      </c>
      <c r="G41" s="56" t="s">
        <v>1125</v>
      </c>
      <c r="H41" s="56" t="s">
        <v>1126</v>
      </c>
      <c r="I41" s="56" t="s">
        <v>1127</v>
      </c>
      <c r="J41" s="56" t="s">
        <v>1128</v>
      </c>
      <c r="K41" s="56" t="s">
        <v>1129</v>
      </c>
      <c r="L41" s="56" t="s">
        <v>1130</v>
      </c>
      <c r="M41" s="56" t="s">
        <v>1131</v>
      </c>
      <c r="N41" s="56" t="s">
        <v>1132</v>
      </c>
      <c r="O41" s="56" t="s">
        <v>1133</v>
      </c>
    </row>
    <row r="42" spans="1:15" ht="15.75" thickBot="1">
      <c r="A42" s="56" t="s">
        <v>1178</v>
      </c>
      <c r="B42" s="57">
        <v>720</v>
      </c>
      <c r="C42" s="57">
        <v>1015</v>
      </c>
      <c r="D42" s="57">
        <v>0</v>
      </c>
      <c r="E42" s="57">
        <v>0</v>
      </c>
      <c r="F42" s="57">
        <v>0</v>
      </c>
      <c r="G42" s="57">
        <v>73540</v>
      </c>
      <c r="H42" s="57">
        <v>0</v>
      </c>
      <c r="I42" s="57">
        <v>1155</v>
      </c>
      <c r="J42" s="57">
        <v>74425</v>
      </c>
      <c r="K42" s="57">
        <v>0</v>
      </c>
      <c r="L42" s="57">
        <v>840</v>
      </c>
      <c r="M42" s="57">
        <v>170</v>
      </c>
      <c r="N42" s="57">
        <v>72170</v>
      </c>
      <c r="O42" s="57">
        <v>71920</v>
      </c>
    </row>
    <row r="43" spans="1:15" ht="15.75" thickBot="1">
      <c r="A43" s="56" t="s">
        <v>1182</v>
      </c>
      <c r="B43" s="57">
        <v>330</v>
      </c>
      <c r="C43" s="57">
        <v>1015</v>
      </c>
      <c r="D43" s="57">
        <v>0</v>
      </c>
      <c r="E43" s="57">
        <v>0</v>
      </c>
      <c r="F43" s="57">
        <v>0</v>
      </c>
      <c r="G43" s="57">
        <v>73540</v>
      </c>
      <c r="H43" s="57">
        <v>0</v>
      </c>
      <c r="I43" s="57">
        <v>0</v>
      </c>
      <c r="J43" s="57">
        <v>74425</v>
      </c>
      <c r="K43" s="57">
        <v>0</v>
      </c>
      <c r="L43" s="57">
        <v>840</v>
      </c>
      <c r="M43" s="57">
        <v>0</v>
      </c>
      <c r="N43" s="57">
        <v>72045</v>
      </c>
      <c r="O43" s="57">
        <v>71920</v>
      </c>
    </row>
    <row r="44" spans="1:15" ht="15.75" thickBot="1">
      <c r="A44" s="56" t="s">
        <v>1186</v>
      </c>
      <c r="B44" s="57">
        <v>330</v>
      </c>
      <c r="C44" s="57">
        <v>1015</v>
      </c>
      <c r="D44" s="57">
        <v>0</v>
      </c>
      <c r="E44" s="57">
        <v>0</v>
      </c>
      <c r="F44" s="57">
        <v>0</v>
      </c>
      <c r="G44" s="57">
        <v>73540</v>
      </c>
      <c r="H44" s="57">
        <v>0</v>
      </c>
      <c r="I44" s="57">
        <v>0</v>
      </c>
      <c r="J44" s="57">
        <v>74425</v>
      </c>
      <c r="K44" s="57">
        <v>0</v>
      </c>
      <c r="L44" s="57">
        <v>840</v>
      </c>
      <c r="M44" s="57">
        <v>0</v>
      </c>
      <c r="N44" s="57">
        <v>0</v>
      </c>
      <c r="O44" s="57">
        <v>290</v>
      </c>
    </row>
    <row r="45" spans="1:15" ht="15.75" thickBot="1">
      <c r="A45" s="56" t="s">
        <v>1190</v>
      </c>
      <c r="B45" s="57">
        <v>330</v>
      </c>
      <c r="C45" s="57">
        <v>1015</v>
      </c>
      <c r="D45" s="57">
        <v>0</v>
      </c>
      <c r="E45" s="57">
        <v>0</v>
      </c>
      <c r="F45" s="57">
        <v>0</v>
      </c>
      <c r="G45" s="57">
        <v>855</v>
      </c>
      <c r="H45" s="57">
        <v>0</v>
      </c>
      <c r="I45" s="57">
        <v>0</v>
      </c>
      <c r="J45" s="57">
        <v>74425</v>
      </c>
      <c r="K45" s="57">
        <v>0</v>
      </c>
      <c r="L45" s="57">
        <v>840</v>
      </c>
      <c r="M45" s="57">
        <v>0</v>
      </c>
      <c r="N45" s="57">
        <v>0</v>
      </c>
      <c r="O45" s="57">
        <v>290</v>
      </c>
    </row>
    <row r="46" spans="1:15" ht="15.75" thickBot="1">
      <c r="A46" s="56" t="s">
        <v>1194</v>
      </c>
      <c r="B46" s="57">
        <v>330</v>
      </c>
      <c r="C46" s="57">
        <v>0</v>
      </c>
      <c r="D46" s="57">
        <v>0</v>
      </c>
      <c r="E46" s="57">
        <v>0</v>
      </c>
      <c r="F46" s="57">
        <v>0</v>
      </c>
      <c r="G46" s="57">
        <v>855</v>
      </c>
      <c r="H46" s="57">
        <v>0</v>
      </c>
      <c r="I46" s="57">
        <v>0</v>
      </c>
      <c r="J46" s="57">
        <v>74425</v>
      </c>
      <c r="K46" s="57">
        <v>0</v>
      </c>
      <c r="L46" s="57">
        <v>840</v>
      </c>
      <c r="M46" s="57">
        <v>0</v>
      </c>
      <c r="N46" s="57">
        <v>0</v>
      </c>
      <c r="O46" s="57">
        <v>290</v>
      </c>
    </row>
    <row r="47" spans="1:15" ht="15.75" thickBot="1">
      <c r="A47" s="56" t="s">
        <v>1198</v>
      </c>
      <c r="B47" s="57">
        <v>330</v>
      </c>
      <c r="C47" s="57">
        <v>0</v>
      </c>
      <c r="D47" s="57">
        <v>0</v>
      </c>
      <c r="E47" s="57">
        <v>0</v>
      </c>
      <c r="F47" s="57">
        <v>0</v>
      </c>
      <c r="G47" s="57">
        <v>575</v>
      </c>
      <c r="H47" s="57">
        <v>0</v>
      </c>
      <c r="I47" s="57">
        <v>0</v>
      </c>
      <c r="J47" s="57">
        <v>74425</v>
      </c>
      <c r="K47" s="57">
        <v>0</v>
      </c>
      <c r="L47" s="57">
        <v>715</v>
      </c>
      <c r="M47" s="57">
        <v>0</v>
      </c>
      <c r="N47" s="57">
        <v>0</v>
      </c>
      <c r="O47" s="57">
        <v>290</v>
      </c>
    </row>
    <row r="48" spans="1:15" ht="15.75" thickBot="1">
      <c r="A48" s="56" t="s">
        <v>1202</v>
      </c>
      <c r="B48" s="57">
        <v>0</v>
      </c>
      <c r="C48" s="57">
        <v>0</v>
      </c>
      <c r="D48" s="57">
        <v>0</v>
      </c>
      <c r="E48" s="57">
        <v>0</v>
      </c>
      <c r="F48" s="57">
        <v>0</v>
      </c>
      <c r="G48" s="57">
        <v>575</v>
      </c>
      <c r="H48" s="57">
        <v>0</v>
      </c>
      <c r="I48" s="57">
        <v>0</v>
      </c>
      <c r="J48" s="57">
        <v>74425</v>
      </c>
      <c r="K48" s="57">
        <v>0</v>
      </c>
      <c r="L48" s="57">
        <v>715</v>
      </c>
      <c r="M48" s="57">
        <v>0</v>
      </c>
      <c r="N48" s="57">
        <v>0</v>
      </c>
      <c r="O48" s="57">
        <v>0</v>
      </c>
    </row>
    <row r="49" spans="1:19" ht="15.75" thickBot="1">
      <c r="A49" s="56" t="s">
        <v>1206</v>
      </c>
      <c r="B49" s="57">
        <v>0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74425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</row>
    <row r="50" spans="1:19" ht="15.75" thickBot="1">
      <c r="A50" s="56" t="s">
        <v>1210</v>
      </c>
      <c r="B50" s="57">
        <v>0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</row>
    <row r="51" spans="1:19" ht="15.75" thickBot="1">
      <c r="A51" s="56" t="s">
        <v>1214</v>
      </c>
      <c r="B51" s="57">
        <v>0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</row>
    <row r="52" spans="1:19" ht="15.75" thickBot="1">
      <c r="A52" s="56" t="s">
        <v>1218</v>
      </c>
      <c r="B52" s="57">
        <v>0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</row>
    <row r="53" spans="1:19" ht="15.75" thickBot="1">
      <c r="A53" s="56" t="s">
        <v>1222</v>
      </c>
      <c r="B53" s="57">
        <v>0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</row>
    <row r="54" spans="1:19" ht="15.75" thickBot="1">
      <c r="A54" s="56" t="s">
        <v>1226</v>
      </c>
      <c r="B54" s="57">
        <v>0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</row>
    <row r="55" spans="1:19" ht="15.75" thickBot="1">
      <c r="A55" s="56" t="s">
        <v>1230</v>
      </c>
      <c r="B55" s="57">
        <v>0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</row>
    <row r="56" spans="1:19" ht="15.75" thickBot="1">
      <c r="A56" s="56" t="s">
        <v>1234</v>
      </c>
      <c r="B56" s="57">
        <v>0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</row>
    <row r="57" spans="1:19" ht="19.5" thickBot="1">
      <c r="A57" s="52"/>
    </row>
    <row r="58" spans="1:19" ht="72.75" thickBot="1">
      <c r="A58" s="56" t="s">
        <v>1909</v>
      </c>
      <c r="B58" s="56" t="str">
        <f>OAMxy!E19</f>
        <v>2.8.1.8. Standardizált halálozási rátag</v>
      </c>
      <c r="C58" s="56" t="str">
        <f>OAMxy!F19</f>
        <v>Daganatok (C00-D48)</v>
      </c>
      <c r="D58" s="71" t="str">
        <f>OAMxy!G19</f>
        <v>ebből: rosszindulatú daganatok (C00-C97)</v>
      </c>
      <c r="E58" s="71" t="str">
        <f>OAMxy!H19</f>
        <v>Keringési betegségek (I00-I99)</v>
      </c>
      <c r="F58" s="71" t="str">
        <f>OAMxy!I19</f>
        <v>ebből: ischaemiás szívbetegségek (I20-I25)</v>
      </c>
      <c r="G58" s="56" t="str">
        <f>OAMxy!J19</f>
        <v>Légzőrendszer betegségei (J00-J99)</v>
      </c>
      <c r="H58" s="71" t="str">
        <f>OAMxy!K19</f>
        <v>Emésztőrendszer betegségei (K00-K93)</v>
      </c>
      <c r="I58" s="56" t="str">
        <f>OAMxy!L19</f>
        <v>ebből: májbetegségek (K70-K76)</v>
      </c>
      <c r="J58" s="56" t="str">
        <f>OAMxy!M19</f>
        <v>Erőszakos okok (V01-Y98)</v>
      </c>
      <c r="K58" s="71" t="str">
        <f>OAMxy!N19</f>
        <v>ebből: öngyilkosság (X60-X84. Y87.0)</v>
      </c>
      <c r="L58" s="56" t="str">
        <f>OAMxy!O19</f>
        <v>2.8.1.4. Tüdőrák-incidencia. százezer lakosrae</v>
      </c>
      <c r="M58" s="71" t="str">
        <f>OAMxy!P19</f>
        <v>2.8.1.2. Csecsemőhalandóság. ezer élveszülöttre</v>
      </c>
      <c r="N58" s="56" t="str">
        <f>OAMxy!Q19</f>
        <v>2.8.1.5. A női emlő rosszindulatú daganata-incidencia. százezer lakosrae</v>
      </c>
      <c r="O58" s="56" t="str">
        <f>OAMxy!R19</f>
        <v>2.8.1.6. HIV-incidencia. százezer lakosra</v>
      </c>
      <c r="P58" s="56" t="s">
        <v>1344</v>
      </c>
      <c r="Q58" s="56" t="s">
        <v>1345</v>
      </c>
      <c r="R58" s="56" t="s">
        <v>1346</v>
      </c>
      <c r="S58" s="56" t="s">
        <v>1347</v>
      </c>
    </row>
    <row r="59" spans="1:19" ht="15.75" thickBot="1">
      <c r="A59" s="56" t="s">
        <v>1136</v>
      </c>
      <c r="B59" s="57">
        <v>0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840</v>
      </c>
      <c r="M59" s="57">
        <v>0</v>
      </c>
      <c r="N59" s="57">
        <v>0</v>
      </c>
      <c r="O59" s="57">
        <v>71920</v>
      </c>
      <c r="P59" s="57">
        <v>72760</v>
      </c>
      <c r="Q59" s="57">
        <v>72760</v>
      </c>
      <c r="R59" s="57">
        <v>0</v>
      </c>
      <c r="S59" s="57">
        <v>0</v>
      </c>
    </row>
    <row r="60" spans="1:19" ht="15.75" thickBot="1">
      <c r="A60" s="56" t="s">
        <v>1137</v>
      </c>
      <c r="B60" s="57">
        <v>0</v>
      </c>
      <c r="C60" s="57">
        <v>0</v>
      </c>
      <c r="D60" s="57">
        <v>0</v>
      </c>
      <c r="E60" s="57">
        <v>0</v>
      </c>
      <c r="F60" s="57">
        <v>0</v>
      </c>
      <c r="G60" s="57">
        <v>575</v>
      </c>
      <c r="H60" s="57">
        <v>0</v>
      </c>
      <c r="I60" s="57">
        <v>0</v>
      </c>
      <c r="J60" s="57">
        <v>0</v>
      </c>
      <c r="K60" s="57">
        <v>0</v>
      </c>
      <c r="L60" s="57">
        <v>715</v>
      </c>
      <c r="M60" s="57">
        <v>0</v>
      </c>
      <c r="N60" s="57">
        <v>0</v>
      </c>
      <c r="O60" s="57">
        <v>71920</v>
      </c>
      <c r="P60" s="57">
        <v>73210</v>
      </c>
      <c r="Q60" s="57">
        <v>73210</v>
      </c>
      <c r="R60" s="57">
        <v>0</v>
      </c>
      <c r="S60" s="57">
        <v>0</v>
      </c>
    </row>
    <row r="61" spans="1:19" ht="15.75" thickBot="1">
      <c r="A61" s="56" t="s">
        <v>1138</v>
      </c>
      <c r="B61" s="57">
        <v>0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840</v>
      </c>
      <c r="M61" s="57">
        <v>0</v>
      </c>
      <c r="N61" s="57">
        <v>72170</v>
      </c>
      <c r="O61" s="57">
        <v>290</v>
      </c>
      <c r="P61" s="57">
        <v>73300</v>
      </c>
      <c r="Q61" s="57">
        <v>73300</v>
      </c>
      <c r="R61" s="57">
        <v>0</v>
      </c>
      <c r="S61" s="57">
        <v>0</v>
      </c>
    </row>
    <row r="62" spans="1:19" ht="15.75" thickBot="1">
      <c r="A62" s="56" t="s">
        <v>1139</v>
      </c>
      <c r="B62" s="57">
        <v>0</v>
      </c>
      <c r="C62" s="57">
        <v>0</v>
      </c>
      <c r="D62" s="57">
        <v>0</v>
      </c>
      <c r="E62" s="57">
        <v>0</v>
      </c>
      <c r="F62" s="57">
        <v>0</v>
      </c>
      <c r="G62" s="57">
        <v>73540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290</v>
      </c>
      <c r="P62" s="57">
        <v>73830</v>
      </c>
      <c r="Q62" s="57">
        <v>73830</v>
      </c>
      <c r="R62" s="57">
        <v>0</v>
      </c>
      <c r="S62" s="57">
        <v>0</v>
      </c>
    </row>
    <row r="63" spans="1:19" ht="15.75" thickBot="1">
      <c r="A63" s="56" t="s">
        <v>1140</v>
      </c>
      <c r="B63" s="57">
        <v>0</v>
      </c>
      <c r="C63" s="57">
        <v>0</v>
      </c>
      <c r="D63" s="57">
        <v>0</v>
      </c>
      <c r="E63" s="57">
        <v>0</v>
      </c>
      <c r="F63" s="57">
        <v>0</v>
      </c>
      <c r="G63" s="57">
        <v>855</v>
      </c>
      <c r="H63" s="57">
        <v>0</v>
      </c>
      <c r="I63" s="57">
        <v>0</v>
      </c>
      <c r="J63" s="57">
        <v>0</v>
      </c>
      <c r="K63" s="57">
        <v>0</v>
      </c>
      <c r="L63" s="57">
        <v>840</v>
      </c>
      <c r="M63" s="57">
        <v>0</v>
      </c>
      <c r="N63" s="57">
        <v>72045</v>
      </c>
      <c r="O63" s="57">
        <v>290</v>
      </c>
      <c r="P63" s="57">
        <v>74030</v>
      </c>
      <c r="Q63" s="57">
        <v>74030</v>
      </c>
      <c r="R63" s="57">
        <v>0</v>
      </c>
      <c r="S63" s="57">
        <v>0</v>
      </c>
    </row>
    <row r="64" spans="1:19" ht="15.75" thickBot="1">
      <c r="A64" s="56" t="s">
        <v>1141</v>
      </c>
      <c r="B64" s="57">
        <v>0</v>
      </c>
      <c r="C64" s="57">
        <v>0</v>
      </c>
      <c r="D64" s="57">
        <v>0</v>
      </c>
      <c r="E64" s="57">
        <v>0</v>
      </c>
      <c r="F64" s="57">
        <v>0</v>
      </c>
      <c r="G64" s="57">
        <v>73540</v>
      </c>
      <c r="H64" s="57">
        <v>0</v>
      </c>
      <c r="I64" s="57">
        <v>0</v>
      </c>
      <c r="J64" s="57">
        <v>0</v>
      </c>
      <c r="K64" s="57">
        <v>0</v>
      </c>
      <c r="L64" s="57">
        <v>840</v>
      </c>
      <c r="M64" s="57">
        <v>0</v>
      </c>
      <c r="N64" s="57">
        <v>0</v>
      </c>
      <c r="O64" s="57">
        <v>0</v>
      </c>
      <c r="P64" s="57">
        <v>74380</v>
      </c>
      <c r="Q64" s="57">
        <v>74380</v>
      </c>
      <c r="R64" s="57">
        <v>0</v>
      </c>
      <c r="S64" s="57">
        <v>0</v>
      </c>
    </row>
    <row r="65" spans="1:19" ht="15.75" thickBot="1">
      <c r="A65" s="56" t="s">
        <v>1142</v>
      </c>
      <c r="B65" s="57">
        <v>0</v>
      </c>
      <c r="C65" s="57">
        <v>0</v>
      </c>
      <c r="D65" s="57">
        <v>0</v>
      </c>
      <c r="E65" s="57">
        <v>0</v>
      </c>
      <c r="F65" s="57">
        <v>0</v>
      </c>
      <c r="G65" s="57">
        <v>73540</v>
      </c>
      <c r="H65" s="57">
        <v>0</v>
      </c>
      <c r="I65" s="57">
        <v>0</v>
      </c>
      <c r="J65" s="57">
        <v>0</v>
      </c>
      <c r="K65" s="57">
        <v>0</v>
      </c>
      <c r="L65" s="57">
        <v>840</v>
      </c>
      <c r="M65" s="57">
        <v>0</v>
      </c>
      <c r="N65" s="57">
        <v>0</v>
      </c>
      <c r="O65" s="57">
        <v>290</v>
      </c>
      <c r="P65" s="57">
        <v>74670</v>
      </c>
      <c r="Q65" s="57">
        <v>74670</v>
      </c>
      <c r="R65" s="57">
        <v>0</v>
      </c>
      <c r="S65" s="57">
        <v>0</v>
      </c>
    </row>
    <row r="66" spans="1:19" ht="15.75" thickBot="1">
      <c r="A66" s="56" t="s">
        <v>1143</v>
      </c>
      <c r="B66" s="57">
        <v>0</v>
      </c>
      <c r="C66" s="57">
        <v>0</v>
      </c>
      <c r="D66" s="57">
        <v>0</v>
      </c>
      <c r="E66" s="57">
        <v>0</v>
      </c>
      <c r="F66" s="57">
        <v>0</v>
      </c>
      <c r="G66" s="57">
        <v>575</v>
      </c>
      <c r="H66" s="57">
        <v>0</v>
      </c>
      <c r="I66" s="57">
        <v>0</v>
      </c>
      <c r="J66" s="57">
        <v>74425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75000</v>
      </c>
      <c r="Q66" s="57">
        <v>75000</v>
      </c>
      <c r="R66" s="57">
        <v>0</v>
      </c>
      <c r="S66" s="57">
        <v>0</v>
      </c>
    </row>
    <row r="67" spans="1:19" ht="15.75" thickBot="1">
      <c r="A67" s="56" t="s">
        <v>1144</v>
      </c>
      <c r="B67" s="57">
        <v>330</v>
      </c>
      <c r="C67" s="57">
        <v>0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74425</v>
      </c>
      <c r="K67" s="57">
        <v>0</v>
      </c>
      <c r="L67" s="57">
        <v>715</v>
      </c>
      <c r="M67" s="57">
        <v>0</v>
      </c>
      <c r="N67" s="57">
        <v>0</v>
      </c>
      <c r="O67" s="57">
        <v>0</v>
      </c>
      <c r="P67" s="57">
        <v>75470</v>
      </c>
      <c r="Q67" s="57">
        <v>75470</v>
      </c>
      <c r="R67" s="57">
        <v>0</v>
      </c>
      <c r="S67" s="57">
        <v>0</v>
      </c>
    </row>
    <row r="68" spans="1:19" ht="15.75" thickBot="1">
      <c r="A68" s="56" t="s">
        <v>1145</v>
      </c>
      <c r="B68" s="57">
        <v>330</v>
      </c>
      <c r="C68" s="57">
        <v>0</v>
      </c>
      <c r="D68" s="57">
        <v>0</v>
      </c>
      <c r="E68" s="57">
        <v>0</v>
      </c>
      <c r="F68" s="57">
        <v>0</v>
      </c>
      <c r="G68" s="57">
        <v>855</v>
      </c>
      <c r="H68" s="57">
        <v>0</v>
      </c>
      <c r="I68" s="57">
        <v>0</v>
      </c>
      <c r="J68" s="57">
        <v>74425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75610</v>
      </c>
      <c r="Q68" s="57">
        <v>75610</v>
      </c>
      <c r="R68" s="57">
        <v>0</v>
      </c>
      <c r="S68" s="57">
        <v>0</v>
      </c>
    </row>
    <row r="69" spans="1:19" ht="15.75" thickBot="1">
      <c r="A69" s="56" t="s">
        <v>1146</v>
      </c>
      <c r="B69" s="57">
        <v>0</v>
      </c>
      <c r="C69" s="57">
        <v>1015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74425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75440</v>
      </c>
      <c r="Q69" s="57">
        <v>75440</v>
      </c>
      <c r="R69" s="57">
        <v>0</v>
      </c>
      <c r="S69" s="57">
        <v>0</v>
      </c>
    </row>
    <row r="70" spans="1:19" ht="15.75" thickBot="1">
      <c r="A70" s="56" t="s">
        <v>1147</v>
      </c>
      <c r="B70" s="57">
        <v>330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1155</v>
      </c>
      <c r="J70" s="57">
        <v>74425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75910</v>
      </c>
      <c r="Q70" s="57">
        <v>75910</v>
      </c>
      <c r="R70" s="57">
        <v>0</v>
      </c>
      <c r="S70" s="57">
        <v>0</v>
      </c>
    </row>
    <row r="71" spans="1:19" ht="15.75" thickBot="1">
      <c r="A71" s="56" t="s">
        <v>1148</v>
      </c>
      <c r="B71" s="57">
        <v>330</v>
      </c>
      <c r="C71" s="57">
        <v>1015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74425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75770</v>
      </c>
      <c r="Q71" s="57">
        <v>75770</v>
      </c>
      <c r="R71" s="57">
        <v>0</v>
      </c>
      <c r="S71" s="57">
        <v>0</v>
      </c>
    </row>
    <row r="72" spans="1:19" ht="15.75" thickBot="1">
      <c r="A72" s="56" t="s">
        <v>1149</v>
      </c>
      <c r="B72" s="57">
        <v>330</v>
      </c>
      <c r="C72" s="57">
        <v>1015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74425</v>
      </c>
      <c r="K72" s="57">
        <v>0</v>
      </c>
      <c r="L72" s="57">
        <v>0</v>
      </c>
      <c r="M72" s="57">
        <v>170</v>
      </c>
      <c r="N72" s="57">
        <v>0</v>
      </c>
      <c r="O72" s="57">
        <v>0</v>
      </c>
      <c r="P72" s="57">
        <v>75940</v>
      </c>
      <c r="Q72" s="57">
        <v>75940</v>
      </c>
      <c r="R72" s="57">
        <v>0</v>
      </c>
      <c r="S72" s="57">
        <v>0</v>
      </c>
    </row>
    <row r="73" spans="1:19" ht="15.75" thickBot="1">
      <c r="A73" s="56" t="s">
        <v>1150</v>
      </c>
      <c r="B73" s="57">
        <v>720</v>
      </c>
      <c r="C73" s="57">
        <v>1015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74425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76160</v>
      </c>
      <c r="Q73" s="57">
        <v>76160</v>
      </c>
      <c r="R73" s="57">
        <v>0</v>
      </c>
      <c r="S73" s="57">
        <v>0</v>
      </c>
    </row>
    <row r="74" spans="1:19" ht="15.75" thickBot="1"/>
    <row r="75" spans="1:19" ht="15.75" thickBot="1">
      <c r="A75" s="58" t="s">
        <v>1348</v>
      </c>
      <c r="B75" s="59">
        <v>295955</v>
      </c>
    </row>
    <row r="76" spans="1:19" ht="18.75" thickBot="1">
      <c r="A76" s="58" t="s">
        <v>1910</v>
      </c>
      <c r="B76" s="59">
        <v>0</v>
      </c>
    </row>
    <row r="77" spans="1:19" ht="18.75" thickBot="1">
      <c r="A77" s="58" t="s">
        <v>1350</v>
      </c>
      <c r="B77" s="59">
        <v>1121480</v>
      </c>
    </row>
    <row r="78" spans="1:19" ht="18.75" thickBot="1">
      <c r="A78" s="58" t="s">
        <v>1351</v>
      </c>
      <c r="B78" s="59">
        <v>1121480</v>
      </c>
    </row>
    <row r="79" spans="1:19" ht="27.75" thickBot="1">
      <c r="A79" s="58" t="s">
        <v>1352</v>
      </c>
      <c r="B79" s="59">
        <v>0</v>
      </c>
    </row>
    <row r="80" spans="1:19" ht="27.75" thickBot="1">
      <c r="A80" s="58" t="s">
        <v>1353</v>
      </c>
      <c r="B80" s="59"/>
    </row>
    <row r="81" spans="1:2" ht="27.75" thickBot="1">
      <c r="A81" s="58" t="s">
        <v>1354</v>
      </c>
      <c r="B81" s="59"/>
    </row>
    <row r="82" spans="1:2" ht="18.75" thickBot="1">
      <c r="A82" s="58" t="s">
        <v>1355</v>
      </c>
      <c r="B82" s="59">
        <v>0</v>
      </c>
    </row>
    <row r="84" spans="1:2">
      <c r="A84" s="26" t="s">
        <v>1356</v>
      </c>
    </row>
    <row r="86" spans="1:2">
      <c r="A86" s="60" t="s">
        <v>1737</v>
      </c>
    </row>
    <row r="87" spans="1:2">
      <c r="A87" s="60" t="s">
        <v>1911</v>
      </c>
    </row>
  </sheetData>
  <hyperlinks>
    <hyperlink ref="A84" r:id="rId1" display="https://miau.my-x.hu/myx-free/coco/test/459623620211004115416.html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B1" sqref="B1:D1048576"/>
    </sheetView>
  </sheetViews>
  <sheetFormatPr defaultRowHeight="15"/>
  <cols>
    <col min="1" max="1" width="46" bestFit="1" customWidth="1"/>
    <col min="2" max="2" width="7.42578125" style="48" bestFit="1" customWidth="1"/>
    <col min="3" max="3" width="12" style="48" bestFit="1" customWidth="1"/>
    <col min="4" max="4" width="20.28515625" style="48" bestFit="1" customWidth="1"/>
    <col min="5" max="19" width="6" bestFit="1" customWidth="1"/>
  </cols>
  <sheetData>
    <row r="1" spans="1:19">
      <c r="A1" t="s">
        <v>13</v>
      </c>
      <c r="B1" s="48" t="s">
        <v>1100</v>
      </c>
      <c r="C1" s="48" t="s">
        <v>1101</v>
      </c>
      <c r="D1" s="48" t="s">
        <v>1102</v>
      </c>
      <c r="E1">
        <v>2005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>
        <v>2013</v>
      </c>
      <c r="N1">
        <v>2014</v>
      </c>
      <c r="O1">
        <v>2015</v>
      </c>
      <c r="P1">
        <v>2016</v>
      </c>
      <c r="Q1">
        <v>2017</v>
      </c>
      <c r="R1">
        <v>2018</v>
      </c>
      <c r="S1">
        <v>2019</v>
      </c>
    </row>
    <row r="2" spans="1:19">
      <c r="A2" t="s">
        <v>1064</v>
      </c>
      <c r="B2" s="48" t="s">
        <v>1103</v>
      </c>
      <c r="C2" s="48" t="s">
        <v>1103</v>
      </c>
      <c r="D2" s="48" t="s">
        <v>1104</v>
      </c>
      <c r="E2">
        <v>72.760000000000005</v>
      </c>
      <c r="F2">
        <v>73.209999999999994</v>
      </c>
      <c r="G2">
        <v>73.3</v>
      </c>
      <c r="H2">
        <v>73.83</v>
      </c>
      <c r="I2">
        <v>74.03</v>
      </c>
      <c r="J2">
        <v>74.38</v>
      </c>
      <c r="K2">
        <v>74.67</v>
      </c>
      <c r="L2">
        <v>75</v>
      </c>
      <c r="M2">
        <v>75.47</v>
      </c>
      <c r="N2">
        <v>75.61</v>
      </c>
      <c r="O2">
        <v>75.44</v>
      </c>
      <c r="P2">
        <v>75.91</v>
      </c>
      <c r="Q2">
        <v>75.77</v>
      </c>
      <c r="R2">
        <v>75.94</v>
      </c>
      <c r="S2">
        <v>76.16</v>
      </c>
    </row>
    <row r="3" spans="1:19">
      <c r="A3" t="s">
        <v>30</v>
      </c>
    </row>
    <row r="4" spans="1:19">
      <c r="A4" t="s">
        <v>31</v>
      </c>
    </row>
    <row r="5" spans="1:19">
      <c r="A5">
        <v>0</v>
      </c>
      <c r="B5" s="48" t="str">
        <f>$A$4</f>
        <v>férfi</v>
      </c>
      <c r="C5" s="48" t="s">
        <v>1103</v>
      </c>
      <c r="D5" s="48" t="s">
        <v>1104</v>
      </c>
      <c r="E5">
        <v>68.56</v>
      </c>
      <c r="F5">
        <v>69.03</v>
      </c>
      <c r="G5">
        <v>69.19</v>
      </c>
      <c r="H5">
        <v>69.790000000000006</v>
      </c>
      <c r="I5">
        <v>70.05</v>
      </c>
      <c r="J5">
        <v>70.5</v>
      </c>
      <c r="K5">
        <v>70.930000000000007</v>
      </c>
      <c r="L5">
        <v>71.45</v>
      </c>
      <c r="M5">
        <v>72.010000000000005</v>
      </c>
      <c r="N5">
        <v>72.13</v>
      </c>
      <c r="O5">
        <v>72.09</v>
      </c>
      <c r="P5">
        <v>72.430000000000007</v>
      </c>
      <c r="Q5">
        <v>72.400000000000006</v>
      </c>
      <c r="R5">
        <v>72.56</v>
      </c>
      <c r="S5">
        <v>72.86</v>
      </c>
    </row>
    <row r="6" spans="1:19">
      <c r="A6">
        <v>10</v>
      </c>
      <c r="B6" s="48" t="str">
        <f t="shared" ref="B6:B13" si="0">$A$4</f>
        <v>férfi</v>
      </c>
      <c r="C6" s="48" t="s">
        <v>1103</v>
      </c>
      <c r="D6" s="48" t="s">
        <v>1104</v>
      </c>
      <c r="E6">
        <v>59.2</v>
      </c>
      <c r="F6">
        <v>59.6</v>
      </c>
      <c r="G6">
        <v>59.74</v>
      </c>
      <c r="H6">
        <v>60.34</v>
      </c>
      <c r="I6">
        <v>60.53</v>
      </c>
      <c r="J6">
        <v>60.99</v>
      </c>
      <c r="K6">
        <v>61.39</v>
      </c>
      <c r="L6">
        <v>61.87</v>
      </c>
      <c r="M6">
        <v>62.52</v>
      </c>
      <c r="N6">
        <v>62.6</v>
      </c>
      <c r="O6">
        <v>62.54</v>
      </c>
      <c r="P6">
        <v>62.84</v>
      </c>
      <c r="Q6">
        <v>62.78</v>
      </c>
      <c r="R6">
        <v>62.89</v>
      </c>
      <c r="S6">
        <v>63.27</v>
      </c>
    </row>
    <row r="7" spans="1:19">
      <c r="A7">
        <v>20</v>
      </c>
      <c r="B7" s="48" t="str">
        <f t="shared" si="0"/>
        <v>férfi</v>
      </c>
      <c r="C7" s="48" t="s">
        <v>1103</v>
      </c>
      <c r="D7" s="48" t="s">
        <v>1104</v>
      </c>
      <c r="E7">
        <v>49.37</v>
      </c>
      <c r="F7">
        <v>49.81</v>
      </c>
      <c r="G7">
        <v>49.94</v>
      </c>
      <c r="H7">
        <v>50.53</v>
      </c>
      <c r="I7">
        <v>50.71</v>
      </c>
      <c r="J7">
        <v>51.15</v>
      </c>
      <c r="K7">
        <v>51.55</v>
      </c>
      <c r="L7">
        <v>52.04</v>
      </c>
      <c r="M7">
        <v>52.66</v>
      </c>
      <c r="N7">
        <v>52.75</v>
      </c>
      <c r="O7">
        <v>52.68</v>
      </c>
      <c r="P7">
        <v>52.99</v>
      </c>
      <c r="Q7">
        <v>52.93</v>
      </c>
      <c r="R7">
        <v>53.01</v>
      </c>
      <c r="S7">
        <v>53.41</v>
      </c>
    </row>
    <row r="8" spans="1:19">
      <c r="A8">
        <v>30</v>
      </c>
      <c r="B8" s="48" t="str">
        <f t="shared" si="0"/>
        <v>férfi</v>
      </c>
      <c r="C8" s="48" t="s">
        <v>1103</v>
      </c>
      <c r="D8" s="48" t="s">
        <v>1104</v>
      </c>
      <c r="E8">
        <v>39.78</v>
      </c>
      <c r="F8">
        <v>40.21</v>
      </c>
      <c r="G8">
        <v>40.32</v>
      </c>
      <c r="H8">
        <v>40.909999999999997</v>
      </c>
      <c r="I8">
        <v>41.07</v>
      </c>
      <c r="J8">
        <v>41.46</v>
      </c>
      <c r="K8">
        <v>41.87</v>
      </c>
      <c r="L8">
        <v>42.39</v>
      </c>
      <c r="M8">
        <v>42.94</v>
      </c>
      <c r="N8">
        <v>43.05</v>
      </c>
      <c r="O8">
        <v>43</v>
      </c>
      <c r="P8">
        <v>43.29</v>
      </c>
      <c r="Q8">
        <v>43.24</v>
      </c>
      <c r="R8">
        <v>43.32</v>
      </c>
      <c r="S8">
        <v>43.71</v>
      </c>
    </row>
    <row r="9" spans="1:19">
      <c r="A9">
        <v>40</v>
      </c>
      <c r="B9" s="48" t="str">
        <f t="shared" si="0"/>
        <v>férfi</v>
      </c>
      <c r="C9" s="48" t="s">
        <v>1103</v>
      </c>
      <c r="D9" s="48" t="s">
        <v>1104</v>
      </c>
      <c r="E9">
        <v>30.48</v>
      </c>
      <c r="F9">
        <v>30.9</v>
      </c>
      <c r="G9">
        <v>30.98</v>
      </c>
      <c r="H9">
        <v>31.48</v>
      </c>
      <c r="I9">
        <v>31.64</v>
      </c>
      <c r="J9">
        <v>31.99</v>
      </c>
      <c r="K9">
        <v>32.32</v>
      </c>
      <c r="L9">
        <v>32.85</v>
      </c>
      <c r="M9">
        <v>33.36</v>
      </c>
      <c r="N9">
        <v>33.49</v>
      </c>
      <c r="O9">
        <v>33.46</v>
      </c>
      <c r="P9">
        <v>33.71</v>
      </c>
      <c r="Q9">
        <v>33.700000000000003</v>
      </c>
      <c r="R9">
        <v>33.78</v>
      </c>
      <c r="S9">
        <v>34.15</v>
      </c>
    </row>
    <row r="10" spans="1:19">
      <c r="A10">
        <v>50</v>
      </c>
      <c r="B10" s="48" t="str">
        <f t="shared" si="0"/>
        <v>férfi</v>
      </c>
      <c r="C10" s="48" t="s">
        <v>1103</v>
      </c>
      <c r="D10" s="48" t="s">
        <v>1104</v>
      </c>
      <c r="E10">
        <v>22.58</v>
      </c>
      <c r="F10">
        <v>22.83</v>
      </c>
      <c r="G10">
        <v>22.89</v>
      </c>
      <c r="H10">
        <v>23.23</v>
      </c>
      <c r="I10">
        <v>23.26</v>
      </c>
      <c r="J10">
        <v>23.53</v>
      </c>
      <c r="K10">
        <v>23.7</v>
      </c>
      <c r="L10">
        <v>24.16</v>
      </c>
      <c r="M10">
        <v>24.55</v>
      </c>
      <c r="N10">
        <v>24.61</v>
      </c>
      <c r="O10">
        <v>24.55</v>
      </c>
      <c r="P10">
        <v>24.73</v>
      </c>
      <c r="Q10">
        <v>24.68</v>
      </c>
      <c r="R10">
        <v>24.76</v>
      </c>
      <c r="S10">
        <v>25.09</v>
      </c>
    </row>
    <row r="11" spans="1:19">
      <c r="A11">
        <v>60</v>
      </c>
      <c r="B11" s="48" t="str">
        <f t="shared" si="0"/>
        <v>férfi</v>
      </c>
      <c r="C11" s="48" t="s">
        <v>1103</v>
      </c>
      <c r="D11" s="48" t="s">
        <v>1104</v>
      </c>
      <c r="E11">
        <v>16.04</v>
      </c>
      <c r="F11">
        <v>16.3</v>
      </c>
      <c r="G11">
        <v>16.309999999999999</v>
      </c>
      <c r="H11">
        <v>16.579999999999998</v>
      </c>
      <c r="I11">
        <v>16.61</v>
      </c>
      <c r="J11">
        <v>16.79</v>
      </c>
      <c r="K11">
        <v>16.88</v>
      </c>
      <c r="L11">
        <v>17.14</v>
      </c>
      <c r="M11">
        <v>17.39</v>
      </c>
      <c r="N11">
        <v>17.440000000000001</v>
      </c>
      <c r="O11">
        <v>17.28</v>
      </c>
      <c r="P11">
        <v>17.43</v>
      </c>
      <c r="Q11">
        <v>17.28</v>
      </c>
      <c r="R11">
        <v>17.350000000000001</v>
      </c>
      <c r="S11">
        <v>17.57</v>
      </c>
    </row>
    <row r="12" spans="1:19">
      <c r="A12">
        <v>70</v>
      </c>
      <c r="B12" s="48" t="str">
        <f t="shared" si="0"/>
        <v>férfi</v>
      </c>
      <c r="C12" s="48" t="s">
        <v>1103</v>
      </c>
      <c r="D12" s="48" t="s">
        <v>1104</v>
      </c>
      <c r="E12">
        <v>10.43</v>
      </c>
      <c r="F12">
        <v>10.73</v>
      </c>
      <c r="G12">
        <v>10.62</v>
      </c>
      <c r="H12">
        <v>10.9</v>
      </c>
      <c r="I12">
        <v>10.95</v>
      </c>
      <c r="J12">
        <v>11.05</v>
      </c>
      <c r="K12">
        <v>11.14</v>
      </c>
      <c r="L12">
        <v>11.23</v>
      </c>
      <c r="M12">
        <v>11.37</v>
      </c>
      <c r="N12">
        <v>11.5</v>
      </c>
      <c r="O12">
        <v>11.36</v>
      </c>
      <c r="P12">
        <v>11.58</v>
      </c>
      <c r="Q12">
        <v>11.46</v>
      </c>
      <c r="R12">
        <v>11.56</v>
      </c>
      <c r="S12">
        <v>11.73</v>
      </c>
    </row>
    <row r="13" spans="1:19">
      <c r="A13">
        <v>80</v>
      </c>
      <c r="B13" s="48" t="str">
        <f t="shared" si="0"/>
        <v>férfi</v>
      </c>
      <c r="C13" s="48" t="s">
        <v>1103</v>
      </c>
      <c r="D13" s="48" t="s">
        <v>1104</v>
      </c>
      <c r="E13">
        <v>5.97</v>
      </c>
      <c r="F13">
        <v>6.08</v>
      </c>
      <c r="G13">
        <v>6.05</v>
      </c>
      <c r="H13">
        <v>6.19</v>
      </c>
      <c r="I13">
        <v>6.24</v>
      </c>
      <c r="J13">
        <v>6.31</v>
      </c>
      <c r="K13">
        <v>6.4</v>
      </c>
      <c r="L13">
        <v>6.35</v>
      </c>
      <c r="M13">
        <v>6.35</v>
      </c>
      <c r="N13">
        <v>6.45</v>
      </c>
      <c r="O13">
        <v>6.4</v>
      </c>
      <c r="P13">
        <v>6.55</v>
      </c>
      <c r="Q13">
        <v>6.44</v>
      </c>
      <c r="R13">
        <v>6.55</v>
      </c>
      <c r="S13">
        <v>6.71</v>
      </c>
    </row>
    <row r="14" spans="1:19">
      <c r="A14" t="s">
        <v>162</v>
      </c>
    </row>
    <row r="15" spans="1:19">
      <c r="A15">
        <v>0</v>
      </c>
      <c r="B15" s="48" t="str">
        <f>$A$14</f>
        <v>nő</v>
      </c>
      <c r="C15" s="48" t="s">
        <v>1103</v>
      </c>
      <c r="D15" s="48" t="s">
        <v>1104</v>
      </c>
      <c r="E15">
        <v>76.930000000000007</v>
      </c>
      <c r="F15">
        <v>77.349999999999994</v>
      </c>
      <c r="G15">
        <v>77.34</v>
      </c>
      <c r="H15">
        <v>77.760000000000005</v>
      </c>
      <c r="I15">
        <v>77.89</v>
      </c>
      <c r="J15">
        <v>78.11</v>
      </c>
      <c r="K15">
        <v>78.23</v>
      </c>
      <c r="L15">
        <v>78.38</v>
      </c>
      <c r="M15">
        <v>78.73</v>
      </c>
      <c r="N15">
        <v>78.91</v>
      </c>
      <c r="O15">
        <v>78.61</v>
      </c>
      <c r="P15">
        <v>79.209999999999994</v>
      </c>
      <c r="Q15">
        <v>78.989999999999995</v>
      </c>
      <c r="R15">
        <v>79.19</v>
      </c>
      <c r="S15">
        <v>79.33</v>
      </c>
    </row>
    <row r="16" spans="1:19">
      <c r="A16">
        <v>10</v>
      </c>
      <c r="B16" s="48" t="str">
        <f t="shared" ref="B16:B23" si="1">$A$14</f>
        <v>nő</v>
      </c>
      <c r="C16" s="48" t="s">
        <v>1103</v>
      </c>
      <c r="D16" s="48" t="s">
        <v>1104</v>
      </c>
      <c r="E16">
        <v>67.48</v>
      </c>
      <c r="F16">
        <v>67.86</v>
      </c>
      <c r="G16">
        <v>67.900000000000006</v>
      </c>
      <c r="H16">
        <v>68.25</v>
      </c>
      <c r="I16">
        <v>68.37</v>
      </c>
      <c r="J16">
        <v>68.599999999999994</v>
      </c>
      <c r="K16">
        <v>68.7</v>
      </c>
      <c r="L16">
        <v>68.87</v>
      </c>
      <c r="M16">
        <v>69.150000000000006</v>
      </c>
      <c r="N16">
        <v>69.31</v>
      </c>
      <c r="O16">
        <v>69.02</v>
      </c>
      <c r="P16">
        <v>69.58</v>
      </c>
      <c r="Q16">
        <v>69.349999999999994</v>
      </c>
      <c r="R16">
        <v>69.52</v>
      </c>
      <c r="S16">
        <v>69.67</v>
      </c>
    </row>
    <row r="17" spans="1:19">
      <c r="A17">
        <v>20</v>
      </c>
      <c r="B17" s="48" t="str">
        <f t="shared" si="1"/>
        <v>nő</v>
      </c>
      <c r="C17" s="48" t="s">
        <v>1103</v>
      </c>
      <c r="D17" s="48" t="s">
        <v>1104</v>
      </c>
      <c r="E17">
        <v>57.59</v>
      </c>
      <c r="F17">
        <v>57.97</v>
      </c>
      <c r="G17">
        <v>58.02</v>
      </c>
      <c r="H17">
        <v>58.37</v>
      </c>
      <c r="I17">
        <v>58.49</v>
      </c>
      <c r="J17">
        <v>58.69</v>
      </c>
      <c r="K17">
        <v>58.79</v>
      </c>
      <c r="L17">
        <v>58.96</v>
      </c>
      <c r="M17">
        <v>59.25</v>
      </c>
      <c r="N17">
        <v>59.38</v>
      </c>
      <c r="O17">
        <v>59.09</v>
      </c>
      <c r="P17">
        <v>59.66</v>
      </c>
      <c r="Q17">
        <v>59.44</v>
      </c>
      <c r="R17">
        <v>59.6</v>
      </c>
      <c r="S17">
        <v>59.76</v>
      </c>
    </row>
    <row r="18" spans="1:19">
      <c r="A18">
        <v>30</v>
      </c>
      <c r="B18" s="48" t="str">
        <f t="shared" si="1"/>
        <v>nő</v>
      </c>
      <c r="C18" s="48" t="s">
        <v>1103</v>
      </c>
      <c r="D18" s="48" t="s">
        <v>1104</v>
      </c>
      <c r="E18">
        <v>47.76</v>
      </c>
      <c r="F18">
        <v>48.14</v>
      </c>
      <c r="G18">
        <v>48.18</v>
      </c>
      <c r="H18">
        <v>48.52</v>
      </c>
      <c r="I18">
        <v>48.63</v>
      </c>
      <c r="J18">
        <v>48.83</v>
      </c>
      <c r="K18">
        <v>48.94</v>
      </c>
      <c r="L18">
        <v>49.09</v>
      </c>
      <c r="M18">
        <v>49.39</v>
      </c>
      <c r="N18">
        <v>49.51</v>
      </c>
      <c r="O18">
        <v>49.24</v>
      </c>
      <c r="P18">
        <v>49.8</v>
      </c>
      <c r="Q18">
        <v>49.55</v>
      </c>
      <c r="R18">
        <v>49.76</v>
      </c>
      <c r="S18">
        <v>49.89</v>
      </c>
    </row>
    <row r="19" spans="1:19">
      <c r="A19">
        <v>40</v>
      </c>
      <c r="B19" s="48" t="str">
        <f t="shared" si="1"/>
        <v>nő</v>
      </c>
      <c r="C19" s="48" t="s">
        <v>1103</v>
      </c>
      <c r="D19" s="48" t="s">
        <v>1104</v>
      </c>
      <c r="E19">
        <v>38.119999999999997</v>
      </c>
      <c r="F19">
        <v>38.47</v>
      </c>
      <c r="G19">
        <v>38.51</v>
      </c>
      <c r="H19">
        <v>38.83</v>
      </c>
      <c r="I19">
        <v>38.93</v>
      </c>
      <c r="J19">
        <v>39.090000000000003</v>
      </c>
      <c r="K19">
        <v>39.19</v>
      </c>
      <c r="L19">
        <v>39.340000000000003</v>
      </c>
      <c r="M19">
        <v>39.630000000000003</v>
      </c>
      <c r="N19">
        <v>39.76</v>
      </c>
      <c r="O19">
        <v>39.479999999999997</v>
      </c>
      <c r="P19">
        <v>40.049999999999997</v>
      </c>
      <c r="Q19">
        <v>39.82</v>
      </c>
      <c r="R19">
        <v>40.01</v>
      </c>
      <c r="S19">
        <v>40.15</v>
      </c>
    </row>
    <row r="20" spans="1:19">
      <c r="A20">
        <v>50</v>
      </c>
      <c r="B20" s="48" t="str">
        <f t="shared" si="1"/>
        <v>nő</v>
      </c>
      <c r="C20" s="48" t="s">
        <v>1103</v>
      </c>
      <c r="D20" s="48" t="s">
        <v>1104</v>
      </c>
      <c r="E20">
        <v>29.14</v>
      </c>
      <c r="F20">
        <v>29.44</v>
      </c>
      <c r="G20">
        <v>29.5</v>
      </c>
      <c r="H20">
        <v>29.73</v>
      </c>
      <c r="I20">
        <v>29.82</v>
      </c>
      <c r="J20">
        <v>29.89</v>
      </c>
      <c r="K20">
        <v>29.98</v>
      </c>
      <c r="L20">
        <v>30.08</v>
      </c>
      <c r="M20">
        <v>30.33</v>
      </c>
      <c r="N20">
        <v>30.42</v>
      </c>
      <c r="O20">
        <v>30.12</v>
      </c>
      <c r="P20">
        <v>30.65</v>
      </c>
      <c r="Q20">
        <v>30.41</v>
      </c>
      <c r="R20">
        <v>30.59</v>
      </c>
      <c r="S20">
        <v>30.69</v>
      </c>
    </row>
    <row r="21" spans="1:19">
      <c r="A21">
        <v>60</v>
      </c>
      <c r="B21" s="48" t="str">
        <f t="shared" si="1"/>
        <v>nő</v>
      </c>
      <c r="C21" s="48" t="s">
        <v>1103</v>
      </c>
      <c r="D21" s="48" t="s">
        <v>1104</v>
      </c>
      <c r="E21">
        <v>20.85</v>
      </c>
      <c r="F21">
        <v>21.13</v>
      </c>
      <c r="G21">
        <v>21.23</v>
      </c>
      <c r="H21">
        <v>21.44</v>
      </c>
      <c r="I21">
        <v>21.51</v>
      </c>
      <c r="J21">
        <v>21.56</v>
      </c>
      <c r="K21">
        <v>21.64</v>
      </c>
      <c r="L21">
        <v>21.66</v>
      </c>
      <c r="M21">
        <v>21.85</v>
      </c>
      <c r="N21">
        <v>21.93</v>
      </c>
      <c r="O21">
        <v>21.69</v>
      </c>
      <c r="P21">
        <v>22.09</v>
      </c>
      <c r="Q21">
        <v>21.88</v>
      </c>
      <c r="R21">
        <v>21.97</v>
      </c>
      <c r="S21">
        <v>22.04</v>
      </c>
    </row>
    <row r="22" spans="1:19">
      <c r="A22">
        <v>70</v>
      </c>
      <c r="B22" s="48" t="str">
        <f t="shared" si="1"/>
        <v>nő</v>
      </c>
      <c r="C22" s="48" t="s">
        <v>1103</v>
      </c>
      <c r="D22" s="48" t="s">
        <v>1104</v>
      </c>
      <c r="E22">
        <v>13.19</v>
      </c>
      <c r="F22">
        <v>13.49</v>
      </c>
      <c r="G22">
        <v>13.59</v>
      </c>
      <c r="H22">
        <v>13.75</v>
      </c>
      <c r="I22">
        <v>13.83</v>
      </c>
      <c r="J22">
        <v>13.82</v>
      </c>
      <c r="K22">
        <v>13.96</v>
      </c>
      <c r="L22">
        <v>13.93</v>
      </c>
      <c r="M22">
        <v>14.12</v>
      </c>
      <c r="N22">
        <v>14.24</v>
      </c>
      <c r="O22">
        <v>14.04</v>
      </c>
      <c r="P22">
        <v>14.39</v>
      </c>
      <c r="Q22">
        <v>14.21</v>
      </c>
      <c r="R22">
        <v>14.29</v>
      </c>
      <c r="S22">
        <v>14.35</v>
      </c>
    </row>
    <row r="23" spans="1:19">
      <c r="A23">
        <v>80</v>
      </c>
      <c r="B23" s="48" t="str">
        <f t="shared" si="1"/>
        <v>nő</v>
      </c>
      <c r="C23" s="48" t="s">
        <v>1103</v>
      </c>
      <c r="D23" s="48" t="s">
        <v>1104</v>
      </c>
      <c r="E23">
        <v>7.04</v>
      </c>
      <c r="F23">
        <v>7.18</v>
      </c>
      <c r="G23">
        <v>7.23</v>
      </c>
      <c r="H23">
        <v>7.33</v>
      </c>
      <c r="I23">
        <v>7.39</v>
      </c>
      <c r="J23">
        <v>7.36</v>
      </c>
      <c r="K23">
        <v>7.45</v>
      </c>
      <c r="L23">
        <v>7.37</v>
      </c>
      <c r="M23">
        <v>7.48</v>
      </c>
      <c r="N23">
        <v>7.59</v>
      </c>
      <c r="O23">
        <v>7.42</v>
      </c>
      <c r="P23">
        <v>7.68</v>
      </c>
      <c r="Q23">
        <v>7.56</v>
      </c>
      <c r="R23">
        <v>7.59</v>
      </c>
      <c r="S23">
        <v>7.65</v>
      </c>
    </row>
    <row r="24" spans="1:19">
      <c r="A24" t="s">
        <v>296</v>
      </c>
    </row>
    <row r="25" spans="1:19">
      <c r="A25" t="s">
        <v>31</v>
      </c>
    </row>
    <row r="26" spans="1:19">
      <c r="A26" t="s">
        <v>1097</v>
      </c>
      <c r="B26" s="48" t="str">
        <f>$A$25</f>
        <v>férfi</v>
      </c>
      <c r="C26" s="48" t="s">
        <v>1103</v>
      </c>
      <c r="D26" s="48" t="str">
        <f>A26</f>
        <v>Budapesta</v>
      </c>
      <c r="E26">
        <v>70.489999999999995</v>
      </c>
      <c r="F26">
        <v>70.739999999999995</v>
      </c>
      <c r="G26">
        <v>71.22</v>
      </c>
      <c r="H26">
        <v>71.47</v>
      </c>
      <c r="I26">
        <v>71.91</v>
      </c>
      <c r="J26">
        <v>72.41</v>
      </c>
      <c r="K26">
        <v>72.48</v>
      </c>
      <c r="L26">
        <v>73.58</v>
      </c>
      <c r="M26">
        <v>73.94</v>
      </c>
      <c r="N26">
        <v>74.14</v>
      </c>
      <c r="O26">
        <v>73.86</v>
      </c>
      <c r="P26">
        <v>74.290000000000006</v>
      </c>
      <c r="Q26">
        <v>74.27</v>
      </c>
      <c r="R26">
        <v>74.48</v>
      </c>
      <c r="S26">
        <v>75</v>
      </c>
    </row>
    <row r="27" spans="1:19">
      <c r="A27" t="s">
        <v>1098</v>
      </c>
      <c r="B27" s="48" t="str">
        <f t="shared" ref="B27:B36" si="2">$A$25</f>
        <v>férfi</v>
      </c>
      <c r="C27" s="48" t="s">
        <v>1103</v>
      </c>
      <c r="D27" s="48" t="str">
        <f t="shared" ref="D27:D36" si="3">A27</f>
        <v>Pestb</v>
      </c>
      <c r="E27">
        <v>69.010000000000005</v>
      </c>
      <c r="F27">
        <v>69.2</v>
      </c>
      <c r="G27">
        <v>69.489999999999995</v>
      </c>
      <c r="H27">
        <v>70.41</v>
      </c>
      <c r="I27">
        <v>70.62</v>
      </c>
      <c r="J27">
        <v>71.290000000000006</v>
      </c>
      <c r="K27">
        <v>71.84</v>
      </c>
      <c r="L27">
        <v>71.94</v>
      </c>
      <c r="M27">
        <v>72.290000000000006</v>
      </c>
      <c r="N27">
        <v>72.510000000000005</v>
      </c>
      <c r="O27">
        <v>72.73</v>
      </c>
      <c r="P27">
        <v>72.98</v>
      </c>
      <c r="Q27">
        <v>73.03</v>
      </c>
      <c r="R27">
        <v>73.03</v>
      </c>
      <c r="S27">
        <v>73.63</v>
      </c>
    </row>
    <row r="28" spans="1:19">
      <c r="A28" t="s">
        <v>1099</v>
      </c>
      <c r="B28" s="48" t="str">
        <f t="shared" si="2"/>
        <v>férfi</v>
      </c>
      <c r="C28" s="48" t="s">
        <v>1103</v>
      </c>
      <c r="D28" s="48" t="str">
        <f t="shared" si="3"/>
        <v>Közép-Magyarországc</v>
      </c>
      <c r="E28">
        <v>69.92</v>
      </c>
      <c r="F28">
        <v>70.13</v>
      </c>
      <c r="G28">
        <v>70.540000000000006</v>
      </c>
      <c r="H28">
        <v>71.06</v>
      </c>
      <c r="I28">
        <v>71.39</v>
      </c>
      <c r="J28">
        <v>71.97</v>
      </c>
      <c r="K28">
        <v>72.25</v>
      </c>
      <c r="L28">
        <v>72.92</v>
      </c>
      <c r="M28">
        <v>73.260000000000005</v>
      </c>
      <c r="N28">
        <v>73.47</v>
      </c>
      <c r="O28">
        <v>73.400000000000006</v>
      </c>
      <c r="P28">
        <v>73.760000000000005</v>
      </c>
      <c r="Q28">
        <v>73.760000000000005</v>
      </c>
      <c r="R28">
        <v>73.86</v>
      </c>
      <c r="S28">
        <v>74.41</v>
      </c>
    </row>
    <row r="29" spans="1:19">
      <c r="A29" t="s">
        <v>341</v>
      </c>
      <c r="B29" s="48" t="str">
        <f t="shared" si="2"/>
        <v>férfi</v>
      </c>
      <c r="C29" s="48" t="s">
        <v>1103</v>
      </c>
      <c r="D29" s="48" t="str">
        <f t="shared" si="3"/>
        <v>Közép-Dunántúl</v>
      </c>
      <c r="E29">
        <v>68.66</v>
      </c>
      <c r="F29">
        <v>68.760000000000005</v>
      </c>
      <c r="G29">
        <v>69.2</v>
      </c>
      <c r="H29">
        <v>69.61</v>
      </c>
      <c r="I29">
        <v>69.739999999999995</v>
      </c>
      <c r="J29">
        <v>70.349999999999994</v>
      </c>
      <c r="K29">
        <v>70.97</v>
      </c>
      <c r="L29">
        <v>71.22</v>
      </c>
      <c r="M29">
        <v>71.73</v>
      </c>
      <c r="N29">
        <v>72.13</v>
      </c>
      <c r="O29">
        <v>71.64</v>
      </c>
      <c r="P29">
        <v>72.13</v>
      </c>
      <c r="Q29">
        <v>72.2</v>
      </c>
      <c r="R29">
        <v>72.27</v>
      </c>
      <c r="S29">
        <v>72.48</v>
      </c>
    </row>
    <row r="30" spans="1:19">
      <c r="A30" t="s">
        <v>353</v>
      </c>
      <c r="B30" s="48" t="str">
        <f t="shared" si="2"/>
        <v>férfi</v>
      </c>
      <c r="C30" s="48" t="s">
        <v>1103</v>
      </c>
      <c r="D30" s="48" t="str">
        <f t="shared" si="3"/>
        <v>Nyugat-Dunántúl</v>
      </c>
      <c r="E30">
        <v>69.400000000000006</v>
      </c>
      <c r="F30">
        <v>70.12</v>
      </c>
      <c r="G30">
        <v>69.790000000000006</v>
      </c>
      <c r="H30">
        <v>70.47</v>
      </c>
      <c r="I30">
        <v>70.7</v>
      </c>
      <c r="J30">
        <v>71.14</v>
      </c>
      <c r="K30">
        <v>71.33</v>
      </c>
      <c r="L30">
        <v>71.569999999999993</v>
      </c>
      <c r="M30">
        <v>72.17</v>
      </c>
      <c r="N30">
        <v>72.56</v>
      </c>
      <c r="O30">
        <v>72.98</v>
      </c>
      <c r="P30">
        <v>72.8</v>
      </c>
      <c r="Q30">
        <v>72.7</v>
      </c>
      <c r="R30">
        <v>73.040000000000006</v>
      </c>
      <c r="S30">
        <v>73.78</v>
      </c>
    </row>
    <row r="31" spans="1:19">
      <c r="A31" t="s">
        <v>366</v>
      </c>
      <c r="B31" s="48" t="str">
        <f t="shared" si="2"/>
        <v>férfi</v>
      </c>
      <c r="C31" s="48" t="s">
        <v>1103</v>
      </c>
      <c r="D31" s="48" t="str">
        <f t="shared" si="3"/>
        <v>Dél-Dunántúl</v>
      </c>
      <c r="E31">
        <v>68.33</v>
      </c>
      <c r="F31">
        <v>68.55</v>
      </c>
      <c r="G31">
        <v>68.86</v>
      </c>
      <c r="H31">
        <v>69.87</v>
      </c>
      <c r="I31">
        <v>69.59</v>
      </c>
      <c r="J31">
        <v>69.88</v>
      </c>
      <c r="K31">
        <v>70.849999999999994</v>
      </c>
      <c r="L31">
        <v>70.97</v>
      </c>
      <c r="M31">
        <v>71.62</v>
      </c>
      <c r="N31">
        <v>71.83</v>
      </c>
      <c r="O31">
        <v>71.55</v>
      </c>
      <c r="P31">
        <v>71.900000000000006</v>
      </c>
      <c r="Q31">
        <v>72.31</v>
      </c>
      <c r="R31">
        <v>72.290000000000006</v>
      </c>
      <c r="S31">
        <v>72.41</v>
      </c>
    </row>
    <row r="32" spans="1:19">
      <c r="A32" t="s">
        <v>379</v>
      </c>
      <c r="B32" s="48" t="str">
        <f t="shared" si="2"/>
        <v>férfi</v>
      </c>
      <c r="C32" s="48" t="s">
        <v>1103</v>
      </c>
      <c r="D32" s="48" t="str">
        <f t="shared" si="3"/>
        <v>Dunántúl</v>
      </c>
      <c r="E32">
        <v>68.790000000000006</v>
      </c>
      <c r="F32">
        <v>69.13</v>
      </c>
      <c r="G32">
        <v>69.290000000000006</v>
      </c>
      <c r="H32">
        <v>69.97</v>
      </c>
      <c r="I32">
        <v>70.010000000000005</v>
      </c>
      <c r="J32">
        <v>70.459999999999994</v>
      </c>
      <c r="K32">
        <v>71.06</v>
      </c>
      <c r="L32">
        <v>71.260000000000005</v>
      </c>
      <c r="M32">
        <v>71.84</v>
      </c>
      <c r="N32">
        <v>72.180000000000007</v>
      </c>
      <c r="O32">
        <v>72.040000000000006</v>
      </c>
      <c r="P32">
        <v>72.290000000000006</v>
      </c>
      <c r="Q32">
        <v>72.41</v>
      </c>
      <c r="R32">
        <v>72.540000000000006</v>
      </c>
      <c r="S32">
        <v>72.89</v>
      </c>
    </row>
    <row r="33" spans="1:19">
      <c r="A33" t="s">
        <v>391</v>
      </c>
      <c r="B33" s="48" t="str">
        <f t="shared" si="2"/>
        <v>férfi</v>
      </c>
      <c r="C33" s="48" t="s">
        <v>1103</v>
      </c>
      <c r="D33" s="48" t="str">
        <f t="shared" si="3"/>
        <v>Észak-Magyarország</v>
      </c>
      <c r="E33">
        <v>66.84</v>
      </c>
      <c r="F33">
        <v>67.37</v>
      </c>
      <c r="G33">
        <v>67.540000000000006</v>
      </c>
      <c r="H33">
        <v>67.900000000000006</v>
      </c>
      <c r="I33">
        <v>68.37</v>
      </c>
      <c r="J33">
        <v>68.73</v>
      </c>
      <c r="K33">
        <v>68.72</v>
      </c>
      <c r="L33">
        <v>69.680000000000007</v>
      </c>
      <c r="M33">
        <v>70.2</v>
      </c>
      <c r="N33">
        <v>70.52</v>
      </c>
      <c r="O33">
        <v>70.62</v>
      </c>
      <c r="P33">
        <v>70.790000000000006</v>
      </c>
      <c r="Q33">
        <v>70.5</v>
      </c>
      <c r="R33">
        <v>70.56</v>
      </c>
      <c r="S33">
        <v>70.61</v>
      </c>
    </row>
    <row r="34" spans="1:19">
      <c r="A34" t="s">
        <v>403</v>
      </c>
      <c r="B34" s="48" t="str">
        <f t="shared" si="2"/>
        <v>férfi</v>
      </c>
      <c r="C34" s="48" t="s">
        <v>1103</v>
      </c>
      <c r="D34" s="48" t="str">
        <f t="shared" si="3"/>
        <v>Észak-Alföld</v>
      </c>
      <c r="E34">
        <v>67.34</v>
      </c>
      <c r="F34">
        <v>68.11</v>
      </c>
      <c r="G34">
        <v>68.19</v>
      </c>
      <c r="H34">
        <v>68.760000000000005</v>
      </c>
      <c r="I34">
        <v>69.290000000000006</v>
      </c>
      <c r="J34">
        <v>69.59</v>
      </c>
      <c r="K34">
        <v>70.23</v>
      </c>
      <c r="L34">
        <v>70.83</v>
      </c>
      <c r="M34">
        <v>71.510000000000005</v>
      </c>
      <c r="N34">
        <v>71.23</v>
      </c>
      <c r="O34">
        <v>71.31</v>
      </c>
      <c r="P34">
        <v>71.81</v>
      </c>
      <c r="Q34">
        <v>71.88</v>
      </c>
      <c r="R34">
        <v>71.86</v>
      </c>
      <c r="S34">
        <v>71.8</v>
      </c>
    </row>
    <row r="35" spans="1:19">
      <c r="A35" t="s">
        <v>416</v>
      </c>
      <c r="B35" s="48" t="str">
        <f t="shared" si="2"/>
        <v>férfi</v>
      </c>
      <c r="C35" s="48" t="s">
        <v>1103</v>
      </c>
      <c r="D35" s="48" t="str">
        <f t="shared" si="3"/>
        <v>Dél-Alföld</v>
      </c>
      <c r="E35">
        <v>68.39</v>
      </c>
      <c r="F35">
        <v>69.150000000000006</v>
      </c>
      <c r="G35">
        <v>68.91</v>
      </c>
      <c r="H35">
        <v>69.709999999999994</v>
      </c>
      <c r="I35">
        <v>69.83</v>
      </c>
      <c r="J35">
        <v>70.2</v>
      </c>
      <c r="K35">
        <v>70.77</v>
      </c>
      <c r="L35">
        <v>71.13</v>
      </c>
      <c r="M35">
        <v>71.900000000000006</v>
      </c>
      <c r="N35">
        <v>71.709999999999994</v>
      </c>
      <c r="O35">
        <v>71.67</v>
      </c>
      <c r="P35">
        <v>72.22</v>
      </c>
      <c r="Q35">
        <v>71.83</v>
      </c>
      <c r="R35">
        <v>72.510000000000005</v>
      </c>
      <c r="S35">
        <v>72.739999999999995</v>
      </c>
    </row>
    <row r="36" spans="1:19">
      <c r="A36" t="s">
        <v>427</v>
      </c>
      <c r="B36" s="48" t="str">
        <f t="shared" si="2"/>
        <v>férfi</v>
      </c>
      <c r="C36" s="48" t="s">
        <v>1103</v>
      </c>
      <c r="D36" s="48" t="str">
        <f t="shared" si="3"/>
        <v>Alföld és Észak</v>
      </c>
      <c r="E36">
        <v>67.52</v>
      </c>
      <c r="F36">
        <v>68.22</v>
      </c>
      <c r="G36">
        <v>68.23</v>
      </c>
      <c r="H36">
        <v>68.819999999999993</v>
      </c>
      <c r="I36">
        <v>69.19</v>
      </c>
      <c r="J36">
        <v>69.53</v>
      </c>
      <c r="K36">
        <v>68.94</v>
      </c>
      <c r="L36">
        <v>70.569999999999993</v>
      </c>
      <c r="M36">
        <v>71.239999999999995</v>
      </c>
      <c r="N36">
        <v>71.17</v>
      </c>
      <c r="O36">
        <v>71.22</v>
      </c>
      <c r="P36">
        <v>71.64</v>
      </c>
      <c r="Q36">
        <v>71.45</v>
      </c>
      <c r="R36">
        <v>71.680000000000007</v>
      </c>
      <c r="S36">
        <v>71.739999999999995</v>
      </c>
    </row>
    <row r="37" spans="1:19">
      <c r="A37" t="s">
        <v>162</v>
      </c>
    </row>
    <row r="38" spans="1:19">
      <c r="A38" t="s">
        <v>1097</v>
      </c>
      <c r="B38" s="48" t="str">
        <f>$A$37</f>
        <v>nő</v>
      </c>
      <c r="C38" s="48" t="s">
        <v>1103</v>
      </c>
      <c r="D38" s="48" t="str">
        <f>A38</f>
        <v>Budapesta</v>
      </c>
      <c r="E38">
        <v>77.66</v>
      </c>
      <c r="F38">
        <v>77.77</v>
      </c>
      <c r="G38">
        <v>77.849999999999994</v>
      </c>
      <c r="H38">
        <v>78.41</v>
      </c>
      <c r="I38">
        <v>78.72</v>
      </c>
      <c r="J38">
        <v>78.739999999999995</v>
      </c>
      <c r="K38">
        <v>78.92</v>
      </c>
      <c r="L38">
        <v>79.23</v>
      </c>
      <c r="M38">
        <v>79.39</v>
      </c>
      <c r="N38">
        <v>80.040000000000006</v>
      </c>
      <c r="O38">
        <v>79.599999999999994</v>
      </c>
      <c r="P38">
        <v>80.069999999999993</v>
      </c>
      <c r="Q38">
        <v>80.06</v>
      </c>
      <c r="R38">
        <v>80.12</v>
      </c>
      <c r="S38">
        <v>80.209999999999994</v>
      </c>
    </row>
    <row r="39" spans="1:19">
      <c r="A39" t="s">
        <v>1098</v>
      </c>
      <c r="B39" s="48" t="str">
        <f t="shared" ref="B39:B48" si="4">$A$37</f>
        <v>nő</v>
      </c>
      <c r="C39" s="48" t="s">
        <v>1103</v>
      </c>
      <c r="D39" s="48" t="str">
        <f t="shared" ref="D39:D48" si="5">A39</f>
        <v>Pestb</v>
      </c>
      <c r="E39">
        <v>77.11</v>
      </c>
      <c r="F39">
        <v>77.319999999999993</v>
      </c>
      <c r="G39">
        <v>77.45</v>
      </c>
      <c r="H39">
        <v>77.510000000000005</v>
      </c>
      <c r="I39">
        <v>77.95</v>
      </c>
      <c r="J39">
        <v>78.41</v>
      </c>
      <c r="K39">
        <v>78.37</v>
      </c>
      <c r="L39">
        <v>78.22</v>
      </c>
      <c r="M39">
        <v>78.72</v>
      </c>
      <c r="N39">
        <v>79.180000000000007</v>
      </c>
      <c r="O39">
        <v>78.260000000000005</v>
      </c>
      <c r="P39">
        <v>79.31</v>
      </c>
      <c r="Q39">
        <v>78.69</v>
      </c>
      <c r="R39">
        <v>79.2</v>
      </c>
      <c r="S39">
        <v>79.400000000000006</v>
      </c>
    </row>
    <row r="40" spans="1:19">
      <c r="A40" t="s">
        <v>1099</v>
      </c>
      <c r="B40" s="48" t="str">
        <f t="shared" si="4"/>
        <v>nő</v>
      </c>
      <c r="C40" s="48" t="s">
        <v>1103</v>
      </c>
      <c r="D40" s="48" t="str">
        <f t="shared" si="5"/>
        <v>Közép-Magyarországc</v>
      </c>
      <c r="E40">
        <v>77.510000000000005</v>
      </c>
      <c r="F40">
        <v>77.64</v>
      </c>
      <c r="G40">
        <v>77.739999999999995</v>
      </c>
      <c r="H40">
        <v>78.08</v>
      </c>
      <c r="I40">
        <v>78.44</v>
      </c>
      <c r="J40">
        <v>78.64</v>
      </c>
      <c r="K40">
        <v>78.73</v>
      </c>
      <c r="L40">
        <v>78.849999999999994</v>
      </c>
      <c r="M40">
        <v>79.150000000000006</v>
      </c>
      <c r="N40">
        <v>79.709999999999994</v>
      </c>
      <c r="O40">
        <v>79.08</v>
      </c>
      <c r="P40">
        <v>79.77</v>
      </c>
      <c r="Q40">
        <v>79.52</v>
      </c>
      <c r="R40">
        <v>79.760000000000005</v>
      </c>
      <c r="S40">
        <v>79.89</v>
      </c>
    </row>
    <row r="41" spans="1:19">
      <c r="A41" t="s">
        <v>341</v>
      </c>
      <c r="B41" s="48" t="str">
        <f t="shared" si="4"/>
        <v>nő</v>
      </c>
      <c r="C41" s="48" t="s">
        <v>1103</v>
      </c>
      <c r="D41" s="48" t="str">
        <f t="shared" si="5"/>
        <v>Közép-Dunántúl</v>
      </c>
      <c r="E41">
        <v>76.84</v>
      </c>
      <c r="F41">
        <v>77.37</v>
      </c>
      <c r="G41">
        <v>77.36</v>
      </c>
      <c r="H41">
        <v>77.72</v>
      </c>
      <c r="I41">
        <v>77.650000000000006</v>
      </c>
      <c r="J41">
        <v>78.31</v>
      </c>
      <c r="K41">
        <v>78.22</v>
      </c>
      <c r="L41">
        <v>78.39</v>
      </c>
      <c r="M41">
        <v>78.59</v>
      </c>
      <c r="N41">
        <v>78.84</v>
      </c>
      <c r="O41">
        <v>78.34</v>
      </c>
      <c r="P41">
        <v>79.209999999999994</v>
      </c>
      <c r="Q41">
        <v>78.91</v>
      </c>
      <c r="R41">
        <v>79.069999999999993</v>
      </c>
      <c r="S41">
        <v>79.52</v>
      </c>
    </row>
    <row r="42" spans="1:19">
      <c r="A42" t="s">
        <v>353</v>
      </c>
      <c r="B42" s="48" t="str">
        <f t="shared" si="4"/>
        <v>nő</v>
      </c>
      <c r="C42" s="48" t="s">
        <v>1103</v>
      </c>
      <c r="D42" s="48" t="str">
        <f t="shared" si="5"/>
        <v>Nyugat-Dunántúl</v>
      </c>
      <c r="E42">
        <v>77.709999999999994</v>
      </c>
      <c r="F42">
        <v>78.260000000000005</v>
      </c>
      <c r="G42">
        <v>78.09</v>
      </c>
      <c r="H42">
        <v>78.72</v>
      </c>
      <c r="I42">
        <v>78.62</v>
      </c>
      <c r="J42">
        <v>78.39</v>
      </c>
      <c r="K42">
        <v>78.95</v>
      </c>
      <c r="L42">
        <v>78.67</v>
      </c>
      <c r="M42">
        <v>79.569999999999993</v>
      </c>
      <c r="N42">
        <v>79.05</v>
      </c>
      <c r="O42">
        <v>79.63</v>
      </c>
      <c r="P42">
        <v>79.92</v>
      </c>
      <c r="Q42">
        <v>79.900000000000006</v>
      </c>
      <c r="R42">
        <v>79.819999999999993</v>
      </c>
      <c r="S42">
        <v>80.25</v>
      </c>
    </row>
    <row r="43" spans="1:19">
      <c r="A43" t="s">
        <v>366</v>
      </c>
      <c r="B43" s="48" t="str">
        <f t="shared" si="4"/>
        <v>nő</v>
      </c>
      <c r="C43" s="48" t="s">
        <v>1103</v>
      </c>
      <c r="D43" s="48" t="str">
        <f t="shared" si="5"/>
        <v>Dél-Dunántúl</v>
      </c>
      <c r="E43">
        <v>76.87</v>
      </c>
      <c r="F43">
        <v>77.06</v>
      </c>
      <c r="G43">
        <v>77.11</v>
      </c>
      <c r="H43">
        <v>77.400000000000006</v>
      </c>
      <c r="I43">
        <v>77.7</v>
      </c>
      <c r="J43">
        <v>77.84</v>
      </c>
      <c r="K43">
        <v>78.03</v>
      </c>
      <c r="L43">
        <v>78.27</v>
      </c>
      <c r="M43">
        <v>78.27</v>
      </c>
      <c r="N43">
        <v>78.59</v>
      </c>
      <c r="O43">
        <v>78.260000000000005</v>
      </c>
      <c r="P43">
        <v>79.19</v>
      </c>
      <c r="Q43">
        <v>78.709999999999994</v>
      </c>
      <c r="R43">
        <v>78.77</v>
      </c>
      <c r="S43">
        <v>79.03</v>
      </c>
    </row>
    <row r="44" spans="1:19">
      <c r="A44" t="s">
        <v>379</v>
      </c>
      <c r="B44" s="48" t="str">
        <f t="shared" si="4"/>
        <v>nő</v>
      </c>
      <c r="C44" s="48" t="s">
        <v>1103</v>
      </c>
      <c r="D44" s="48" t="str">
        <f t="shared" si="5"/>
        <v>Dunántúl</v>
      </c>
      <c r="E44">
        <v>77.12</v>
      </c>
      <c r="F44">
        <v>77.56</v>
      </c>
      <c r="G44">
        <v>77.52</v>
      </c>
      <c r="H44">
        <v>77.94</v>
      </c>
      <c r="I44">
        <v>77.989999999999995</v>
      </c>
      <c r="J44">
        <v>78.19</v>
      </c>
      <c r="K44">
        <v>78.400000000000006</v>
      </c>
      <c r="L44">
        <v>78.45</v>
      </c>
      <c r="M44">
        <v>78.81</v>
      </c>
      <c r="N44">
        <v>78.84</v>
      </c>
      <c r="O44">
        <v>78.739999999999995</v>
      </c>
      <c r="P44">
        <v>79.44</v>
      </c>
      <c r="Q44">
        <v>79.180000000000007</v>
      </c>
      <c r="R44">
        <v>79.22</v>
      </c>
      <c r="S44">
        <v>79.61</v>
      </c>
    </row>
    <row r="45" spans="1:19">
      <c r="A45" t="s">
        <v>391</v>
      </c>
      <c r="B45" s="48" t="str">
        <f t="shared" si="4"/>
        <v>nő</v>
      </c>
      <c r="C45" s="48" t="s">
        <v>1103</v>
      </c>
      <c r="D45" s="48" t="str">
        <f t="shared" si="5"/>
        <v>Észak-Magyarország</v>
      </c>
      <c r="E45">
        <v>75.930000000000007</v>
      </c>
      <c r="F45">
        <v>76.39</v>
      </c>
      <c r="G45">
        <v>76.430000000000007</v>
      </c>
      <c r="H45">
        <v>77.05</v>
      </c>
      <c r="I45">
        <v>76.7</v>
      </c>
      <c r="J45">
        <v>77.16</v>
      </c>
      <c r="K45">
        <v>77.34</v>
      </c>
      <c r="L45">
        <v>77.25</v>
      </c>
      <c r="M45">
        <v>77.8</v>
      </c>
      <c r="N45">
        <v>77.97</v>
      </c>
      <c r="O45">
        <v>77.930000000000007</v>
      </c>
      <c r="P45">
        <v>77.989999999999995</v>
      </c>
      <c r="Q45">
        <v>78.03</v>
      </c>
      <c r="R45">
        <v>77.989999999999995</v>
      </c>
      <c r="S45">
        <v>77.98</v>
      </c>
    </row>
    <row r="46" spans="1:19">
      <c r="A46" t="s">
        <v>403</v>
      </c>
      <c r="B46" s="48" t="str">
        <f t="shared" si="4"/>
        <v>nő</v>
      </c>
      <c r="C46" s="48" t="s">
        <v>1103</v>
      </c>
      <c r="D46" s="48" t="str">
        <f t="shared" si="5"/>
        <v>Észak-Alföld</v>
      </c>
      <c r="E46">
        <v>76.489999999999995</v>
      </c>
      <c r="F46">
        <v>77.040000000000006</v>
      </c>
      <c r="G46">
        <v>77</v>
      </c>
      <c r="H46">
        <v>77.400000000000006</v>
      </c>
      <c r="I46">
        <v>77.739999999999995</v>
      </c>
      <c r="J46">
        <v>77.69</v>
      </c>
      <c r="K46">
        <v>78.010000000000005</v>
      </c>
      <c r="L46">
        <v>78.44</v>
      </c>
      <c r="M46">
        <v>78.63</v>
      </c>
      <c r="N46">
        <v>78.52</v>
      </c>
      <c r="O46">
        <v>78.05</v>
      </c>
      <c r="P46">
        <v>78.87</v>
      </c>
      <c r="Q46">
        <v>78.66</v>
      </c>
      <c r="R46">
        <v>78.739999999999995</v>
      </c>
      <c r="S46">
        <v>78.790000000000006</v>
      </c>
    </row>
    <row r="47" spans="1:19">
      <c r="A47" t="s">
        <v>416</v>
      </c>
      <c r="B47" s="48" t="str">
        <f t="shared" si="4"/>
        <v>nő</v>
      </c>
      <c r="C47" s="48" t="s">
        <v>1103</v>
      </c>
      <c r="D47" s="48" t="str">
        <f t="shared" si="5"/>
        <v>Dél-Alföld</v>
      </c>
      <c r="E47">
        <v>76.69</v>
      </c>
      <c r="F47">
        <v>77.489999999999995</v>
      </c>
      <c r="G47">
        <v>77.27</v>
      </c>
      <c r="H47">
        <v>77.69</v>
      </c>
      <c r="I47">
        <v>77.62</v>
      </c>
      <c r="J47">
        <v>78.14</v>
      </c>
      <c r="K47">
        <v>77.72</v>
      </c>
      <c r="L47">
        <v>78.2</v>
      </c>
      <c r="M47">
        <v>78.66</v>
      </c>
      <c r="N47">
        <v>78.67</v>
      </c>
      <c r="O47">
        <v>78.5</v>
      </c>
      <c r="P47">
        <v>78.989999999999995</v>
      </c>
      <c r="Q47">
        <v>78.650000000000006</v>
      </c>
      <c r="R47">
        <v>79.42</v>
      </c>
      <c r="S47">
        <v>79.239999999999995</v>
      </c>
    </row>
    <row r="48" spans="1:19">
      <c r="A48" t="s">
        <v>427</v>
      </c>
      <c r="B48" s="48" t="str">
        <f t="shared" si="4"/>
        <v>nő</v>
      </c>
      <c r="C48" s="48" t="s">
        <v>1103</v>
      </c>
      <c r="D48" s="48" t="str">
        <f t="shared" si="5"/>
        <v>Alföld és Észak</v>
      </c>
      <c r="E48">
        <v>76.39</v>
      </c>
      <c r="F48">
        <v>76.98</v>
      </c>
      <c r="G48">
        <v>76.91</v>
      </c>
      <c r="H48">
        <v>77.400000000000006</v>
      </c>
      <c r="I48">
        <v>77.39</v>
      </c>
      <c r="J48">
        <v>77.67</v>
      </c>
      <c r="K48">
        <v>77.709999999999994</v>
      </c>
      <c r="L48">
        <v>77.989999999999995</v>
      </c>
      <c r="M48">
        <v>78.37</v>
      </c>
      <c r="N48">
        <v>78.400000000000006</v>
      </c>
      <c r="O48">
        <v>78.16</v>
      </c>
      <c r="P48">
        <v>78.64</v>
      </c>
      <c r="Q48">
        <v>78.459999999999994</v>
      </c>
      <c r="R48">
        <v>78.73</v>
      </c>
      <c r="S48">
        <v>78.69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9"/>
  <sheetViews>
    <sheetView workbookViewId="0">
      <selection activeCell="D48" sqref="D48"/>
    </sheetView>
  </sheetViews>
  <sheetFormatPr defaultRowHeight="15"/>
  <cols>
    <col min="1" max="1" width="26" bestFit="1" customWidth="1"/>
    <col min="2" max="2" width="13.140625" customWidth="1"/>
    <col min="3" max="3" width="20.28515625" bestFit="1" customWidth="1"/>
    <col min="4" max="4" width="5.42578125" bestFit="1" customWidth="1"/>
    <col min="5" max="15" width="6" bestFit="1" customWidth="1"/>
    <col min="16" max="16" width="5" bestFit="1" customWidth="1"/>
    <col min="17" max="26" width="6" bestFit="1" customWidth="1"/>
    <col min="27" max="27" width="5" bestFit="1" customWidth="1"/>
    <col min="28" max="42" width="6" bestFit="1" customWidth="1"/>
    <col min="43" max="43" width="7.28515625" bestFit="1" customWidth="1"/>
    <col min="44" max="44" width="11.28515625" bestFit="1" customWidth="1"/>
  </cols>
  <sheetData>
    <row r="3" spans="1:4">
      <c r="A3" s="49" t="s">
        <v>1108</v>
      </c>
    </row>
    <row r="4" spans="1:4">
      <c r="D4" t="s">
        <v>1109</v>
      </c>
    </row>
    <row r="5" spans="1:4">
      <c r="A5" t="s">
        <v>31</v>
      </c>
      <c r="B5">
        <v>0</v>
      </c>
      <c r="C5" t="s">
        <v>1104</v>
      </c>
      <c r="D5" s="51">
        <v>1</v>
      </c>
    </row>
    <row r="6" spans="1:4">
      <c r="A6" t="s">
        <v>31</v>
      </c>
      <c r="B6">
        <v>10</v>
      </c>
      <c r="C6" t="s">
        <v>1104</v>
      </c>
      <c r="D6" s="51">
        <v>1</v>
      </c>
    </row>
    <row r="7" spans="1:4">
      <c r="A7" t="s">
        <v>31</v>
      </c>
      <c r="B7">
        <v>20</v>
      </c>
      <c r="C7" t="s">
        <v>1104</v>
      </c>
      <c r="D7" s="51">
        <v>1</v>
      </c>
    </row>
    <row r="8" spans="1:4">
      <c r="A8" t="s">
        <v>31</v>
      </c>
      <c r="B8">
        <v>30</v>
      </c>
      <c r="C8" t="s">
        <v>1104</v>
      </c>
      <c r="D8" s="51">
        <v>1</v>
      </c>
    </row>
    <row r="9" spans="1:4">
      <c r="A9" t="s">
        <v>31</v>
      </c>
      <c r="B9">
        <v>40</v>
      </c>
      <c r="C9" t="s">
        <v>1104</v>
      </c>
      <c r="D9" s="51">
        <v>1</v>
      </c>
    </row>
    <row r="10" spans="1:4">
      <c r="A10" t="s">
        <v>31</v>
      </c>
      <c r="B10">
        <v>50</v>
      </c>
      <c r="C10" t="s">
        <v>1104</v>
      </c>
      <c r="D10" s="51">
        <v>1</v>
      </c>
    </row>
    <row r="11" spans="1:4">
      <c r="A11" t="s">
        <v>31</v>
      </c>
      <c r="B11">
        <v>60</v>
      </c>
      <c r="C11" t="s">
        <v>1104</v>
      </c>
      <c r="D11" s="51">
        <v>1</v>
      </c>
    </row>
    <row r="12" spans="1:4">
      <c r="A12" t="s">
        <v>31</v>
      </c>
      <c r="B12">
        <v>70</v>
      </c>
      <c r="C12" t="s">
        <v>1104</v>
      </c>
      <c r="D12" s="51">
        <v>1</v>
      </c>
    </row>
    <row r="13" spans="1:4">
      <c r="A13" t="s">
        <v>31</v>
      </c>
      <c r="B13">
        <v>80</v>
      </c>
      <c r="C13" t="s">
        <v>1104</v>
      </c>
      <c r="D13" s="51">
        <v>1</v>
      </c>
    </row>
    <row r="14" spans="1:4">
      <c r="A14" t="s">
        <v>31</v>
      </c>
      <c r="B14" t="s">
        <v>1103</v>
      </c>
      <c r="C14" t="s">
        <v>427</v>
      </c>
      <c r="D14" s="51">
        <v>1</v>
      </c>
    </row>
    <row r="15" spans="1:4">
      <c r="A15" t="s">
        <v>31</v>
      </c>
      <c r="B15" t="s">
        <v>1103</v>
      </c>
      <c r="C15" t="s">
        <v>1097</v>
      </c>
      <c r="D15" s="51">
        <v>1</v>
      </c>
    </row>
    <row r="16" spans="1:4">
      <c r="A16" t="s">
        <v>31</v>
      </c>
      <c r="B16" t="s">
        <v>1103</v>
      </c>
      <c r="C16" t="s">
        <v>416</v>
      </c>
      <c r="D16" s="51">
        <v>1</v>
      </c>
    </row>
    <row r="17" spans="1:4">
      <c r="A17" t="s">
        <v>31</v>
      </c>
      <c r="B17" t="s">
        <v>1103</v>
      </c>
      <c r="C17" t="s">
        <v>366</v>
      </c>
      <c r="D17" s="51">
        <v>1</v>
      </c>
    </row>
    <row r="18" spans="1:4">
      <c r="A18" t="s">
        <v>31</v>
      </c>
      <c r="B18" t="s">
        <v>1103</v>
      </c>
      <c r="C18" t="s">
        <v>379</v>
      </c>
      <c r="D18" s="51">
        <v>1</v>
      </c>
    </row>
    <row r="19" spans="1:4">
      <c r="A19" t="s">
        <v>31</v>
      </c>
      <c r="B19" t="s">
        <v>1103</v>
      </c>
      <c r="C19" t="s">
        <v>403</v>
      </c>
      <c r="D19" s="51">
        <v>1</v>
      </c>
    </row>
    <row r="20" spans="1:4">
      <c r="A20" t="s">
        <v>31</v>
      </c>
      <c r="B20" t="s">
        <v>1103</v>
      </c>
      <c r="C20" t="s">
        <v>391</v>
      </c>
      <c r="D20" s="51">
        <v>1</v>
      </c>
    </row>
    <row r="21" spans="1:4">
      <c r="A21" t="s">
        <v>31</v>
      </c>
      <c r="B21" t="s">
        <v>1103</v>
      </c>
      <c r="C21" t="s">
        <v>341</v>
      </c>
      <c r="D21" s="51">
        <v>1</v>
      </c>
    </row>
    <row r="22" spans="1:4">
      <c r="A22" t="s">
        <v>31</v>
      </c>
      <c r="B22" t="s">
        <v>1103</v>
      </c>
      <c r="C22" t="s">
        <v>1099</v>
      </c>
      <c r="D22" s="51">
        <v>1</v>
      </c>
    </row>
    <row r="23" spans="1:4">
      <c r="A23" t="s">
        <v>31</v>
      </c>
      <c r="B23" t="s">
        <v>1103</v>
      </c>
      <c r="C23" t="s">
        <v>353</v>
      </c>
      <c r="D23" s="51">
        <v>1</v>
      </c>
    </row>
    <row r="24" spans="1:4">
      <c r="A24" t="s">
        <v>31</v>
      </c>
      <c r="B24" t="s">
        <v>1103</v>
      </c>
      <c r="C24" t="s">
        <v>1098</v>
      </c>
      <c r="D24" s="51">
        <v>1</v>
      </c>
    </row>
    <row r="25" spans="1:4">
      <c r="A25" t="s">
        <v>1103</v>
      </c>
      <c r="B25" t="s">
        <v>1103</v>
      </c>
      <c r="C25" t="s">
        <v>1104</v>
      </c>
      <c r="D25" s="51">
        <v>1</v>
      </c>
    </row>
    <row r="26" spans="1:4">
      <c r="A26" t="s">
        <v>162</v>
      </c>
      <c r="B26">
        <v>0</v>
      </c>
      <c r="C26" t="s">
        <v>1104</v>
      </c>
      <c r="D26" s="51">
        <v>1</v>
      </c>
    </row>
    <row r="27" spans="1:4">
      <c r="A27" t="s">
        <v>162</v>
      </c>
      <c r="B27">
        <v>10</v>
      </c>
      <c r="C27" t="s">
        <v>1104</v>
      </c>
      <c r="D27" s="51">
        <v>1</v>
      </c>
    </row>
    <row r="28" spans="1:4">
      <c r="A28" t="s">
        <v>162</v>
      </c>
      <c r="B28">
        <v>20</v>
      </c>
      <c r="C28" t="s">
        <v>1104</v>
      </c>
      <c r="D28" s="51">
        <v>1</v>
      </c>
    </row>
    <row r="29" spans="1:4">
      <c r="A29" t="s">
        <v>162</v>
      </c>
      <c r="B29">
        <v>30</v>
      </c>
      <c r="C29" t="s">
        <v>1104</v>
      </c>
      <c r="D29" s="51">
        <v>1</v>
      </c>
    </row>
    <row r="30" spans="1:4">
      <c r="A30" t="s">
        <v>162</v>
      </c>
      <c r="B30">
        <v>40</v>
      </c>
      <c r="C30" t="s">
        <v>1104</v>
      </c>
      <c r="D30" s="51">
        <v>1</v>
      </c>
    </row>
    <row r="31" spans="1:4">
      <c r="A31" t="s">
        <v>162</v>
      </c>
      <c r="B31">
        <v>50</v>
      </c>
      <c r="C31" t="s">
        <v>1104</v>
      </c>
      <c r="D31" s="51">
        <v>1</v>
      </c>
    </row>
    <row r="32" spans="1:4">
      <c r="A32" t="s">
        <v>162</v>
      </c>
      <c r="B32">
        <v>60</v>
      </c>
      <c r="C32" t="s">
        <v>1104</v>
      </c>
      <c r="D32" s="51">
        <v>1</v>
      </c>
    </row>
    <row r="33" spans="1:4">
      <c r="A33" t="s">
        <v>162</v>
      </c>
      <c r="B33">
        <v>70</v>
      </c>
      <c r="C33" t="s">
        <v>1104</v>
      </c>
      <c r="D33" s="51">
        <v>1</v>
      </c>
    </row>
    <row r="34" spans="1:4">
      <c r="A34" t="s">
        <v>162</v>
      </c>
      <c r="B34">
        <v>80</v>
      </c>
      <c r="C34" t="s">
        <v>1104</v>
      </c>
      <c r="D34" s="51">
        <v>1</v>
      </c>
    </row>
    <row r="35" spans="1:4">
      <c r="A35" t="s">
        <v>162</v>
      </c>
      <c r="B35" t="s">
        <v>1103</v>
      </c>
      <c r="C35" t="s">
        <v>427</v>
      </c>
      <c r="D35" s="51">
        <v>1</v>
      </c>
    </row>
    <row r="36" spans="1:4">
      <c r="A36" t="s">
        <v>162</v>
      </c>
      <c r="B36" t="s">
        <v>1103</v>
      </c>
      <c r="C36" t="s">
        <v>1097</v>
      </c>
      <c r="D36" s="51">
        <v>1</v>
      </c>
    </row>
    <row r="37" spans="1:4">
      <c r="A37" t="s">
        <v>162</v>
      </c>
      <c r="B37" t="s">
        <v>1103</v>
      </c>
      <c r="C37" t="s">
        <v>416</v>
      </c>
      <c r="D37" s="51">
        <v>1</v>
      </c>
    </row>
    <row r="38" spans="1:4">
      <c r="A38" t="s">
        <v>162</v>
      </c>
      <c r="B38" t="s">
        <v>1103</v>
      </c>
      <c r="C38" t="s">
        <v>366</v>
      </c>
      <c r="D38" s="51">
        <v>1</v>
      </c>
    </row>
    <row r="39" spans="1:4">
      <c r="A39" t="s">
        <v>162</v>
      </c>
      <c r="B39" t="s">
        <v>1103</v>
      </c>
      <c r="C39" t="s">
        <v>379</v>
      </c>
      <c r="D39" s="51">
        <v>1</v>
      </c>
    </row>
    <row r="40" spans="1:4">
      <c r="A40" t="s">
        <v>162</v>
      </c>
      <c r="B40" t="s">
        <v>1103</v>
      </c>
      <c r="C40" t="s">
        <v>403</v>
      </c>
      <c r="D40" s="51">
        <v>1</v>
      </c>
    </row>
    <row r="41" spans="1:4">
      <c r="A41" t="s">
        <v>162</v>
      </c>
      <c r="B41" t="s">
        <v>1103</v>
      </c>
      <c r="C41" t="s">
        <v>391</v>
      </c>
      <c r="D41" s="51">
        <v>1</v>
      </c>
    </row>
    <row r="42" spans="1:4">
      <c r="A42" t="s">
        <v>162</v>
      </c>
      <c r="B42" t="s">
        <v>1103</v>
      </c>
      <c r="C42" t="s">
        <v>341</v>
      </c>
      <c r="D42" s="51">
        <v>1</v>
      </c>
    </row>
    <row r="43" spans="1:4">
      <c r="A43" t="s">
        <v>162</v>
      </c>
      <c r="B43" t="s">
        <v>1103</v>
      </c>
      <c r="C43" t="s">
        <v>1099</v>
      </c>
      <c r="D43" s="51">
        <v>1</v>
      </c>
    </row>
    <row r="44" spans="1:4">
      <c r="A44" t="s">
        <v>162</v>
      </c>
      <c r="B44" t="s">
        <v>1103</v>
      </c>
      <c r="C44" t="s">
        <v>353</v>
      </c>
      <c r="D44" s="51">
        <v>1</v>
      </c>
    </row>
    <row r="45" spans="1:4">
      <c r="A45" t="s">
        <v>162</v>
      </c>
      <c r="B45" t="s">
        <v>1103</v>
      </c>
      <c r="C45" t="s">
        <v>1098</v>
      </c>
      <c r="D45" s="51">
        <v>1</v>
      </c>
    </row>
    <row r="46" spans="1:4">
      <c r="A46" t="s">
        <v>1106</v>
      </c>
      <c r="B46" t="s">
        <v>1106</v>
      </c>
      <c r="C46" t="s">
        <v>1106</v>
      </c>
      <c r="D46" s="51"/>
    </row>
    <row r="47" spans="1:4">
      <c r="A47" t="s">
        <v>1107</v>
      </c>
      <c r="D47" s="51">
        <v>41</v>
      </c>
    </row>
    <row r="49" spans="4:4">
      <c r="D49">
        <f>MAX(D5:D46)</f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7"/>
  <sheetViews>
    <sheetView workbookViewId="0">
      <selection activeCell="B28" sqref="B28"/>
    </sheetView>
  </sheetViews>
  <sheetFormatPr defaultRowHeight="15"/>
  <cols>
    <col min="1" max="1" width="20.28515625" customWidth="1"/>
    <col min="2" max="2" width="17.85546875" bestFit="1" customWidth="1"/>
  </cols>
  <sheetData>
    <row r="3" spans="1:3">
      <c r="A3" s="49" t="s">
        <v>1105</v>
      </c>
      <c r="B3" t="s">
        <v>1359</v>
      </c>
    </row>
    <row r="4" spans="1:3">
      <c r="A4" s="50" t="s">
        <v>31</v>
      </c>
      <c r="B4" s="62">
        <v>999934.85</v>
      </c>
    </row>
    <row r="5" spans="1:3">
      <c r="A5" s="50" t="s">
        <v>1103</v>
      </c>
      <c r="B5" s="62">
        <v>1000120.6</v>
      </c>
      <c r="C5" t="s">
        <v>1360</v>
      </c>
    </row>
    <row r="6" spans="1:3">
      <c r="A6" s="50" t="s">
        <v>162</v>
      </c>
      <c r="B6" s="62">
        <v>1000059.05</v>
      </c>
    </row>
    <row r="7" spans="1:3">
      <c r="A7" s="50" t="s">
        <v>1107</v>
      </c>
      <c r="B7" s="62">
        <v>999999.96585365932</v>
      </c>
    </row>
    <row r="10" spans="1:3">
      <c r="A10" s="49" t="s">
        <v>1105</v>
      </c>
      <c r="B10" t="s">
        <v>1359</v>
      </c>
    </row>
    <row r="11" spans="1:3">
      <c r="A11" s="50">
        <v>0</v>
      </c>
      <c r="B11" s="62">
        <v>1000128.1</v>
      </c>
    </row>
    <row r="12" spans="1:3">
      <c r="A12" s="50">
        <v>10</v>
      </c>
      <c r="B12" s="62">
        <v>999919.85</v>
      </c>
    </row>
    <row r="13" spans="1:3">
      <c r="A13" s="50">
        <v>20</v>
      </c>
      <c r="B13" s="62">
        <v>999885.85</v>
      </c>
    </row>
    <row r="14" spans="1:3">
      <c r="A14" s="50">
        <v>30</v>
      </c>
      <c r="B14" s="62">
        <v>999856.85</v>
      </c>
    </row>
    <row r="15" spans="1:3">
      <c r="A15" s="50">
        <v>40</v>
      </c>
      <c r="B15" s="62">
        <v>999827.85</v>
      </c>
    </row>
    <row r="16" spans="1:3">
      <c r="A16" s="50">
        <v>50</v>
      </c>
      <c r="B16" s="62">
        <v>999798.85</v>
      </c>
    </row>
    <row r="17" spans="1:3">
      <c r="A17" s="50">
        <v>60</v>
      </c>
      <c r="B17" s="62">
        <v>999767.35</v>
      </c>
    </row>
    <row r="18" spans="1:3">
      <c r="A18" s="50">
        <v>70</v>
      </c>
      <c r="B18" s="62">
        <v>999735.85</v>
      </c>
    </row>
    <row r="19" spans="1:3">
      <c r="A19" s="50">
        <v>80</v>
      </c>
      <c r="B19" s="62">
        <v>999706.85</v>
      </c>
    </row>
    <row r="20" spans="1:3">
      <c r="A20" s="50" t="s">
        <v>1103</v>
      </c>
      <c r="B20" s="62">
        <v>1000119.2956521742</v>
      </c>
      <c r="C20" t="s">
        <v>1361</v>
      </c>
    </row>
    <row r="21" spans="1:3">
      <c r="A21" s="50" t="s">
        <v>1107</v>
      </c>
      <c r="B21" s="62">
        <v>999999.96585365932</v>
      </c>
    </row>
    <row r="24" spans="1:3">
      <c r="A24" s="49" t="s">
        <v>1105</v>
      </c>
      <c r="B24" t="s">
        <v>1359</v>
      </c>
    </row>
    <row r="25" spans="1:3">
      <c r="A25" s="50" t="s">
        <v>427</v>
      </c>
      <c r="B25" s="62">
        <v>1000056.6</v>
      </c>
    </row>
    <row r="26" spans="1:3">
      <c r="A26" s="50" t="s">
        <v>1097</v>
      </c>
      <c r="B26" s="62">
        <v>1000199.1</v>
      </c>
    </row>
    <row r="27" spans="1:3">
      <c r="A27" s="50" t="s">
        <v>416</v>
      </c>
      <c r="B27" s="62">
        <v>1000100.6</v>
      </c>
    </row>
    <row r="28" spans="1:3">
      <c r="A28" s="50" t="s">
        <v>366</v>
      </c>
      <c r="B28" s="62">
        <v>1000088.85</v>
      </c>
    </row>
    <row r="29" spans="1:3">
      <c r="A29" s="50" t="s">
        <v>379</v>
      </c>
      <c r="B29" s="62">
        <v>1000142.6</v>
      </c>
    </row>
    <row r="30" spans="1:3">
      <c r="A30" s="50" t="s">
        <v>403</v>
      </c>
      <c r="B30" s="62">
        <v>1000071.85</v>
      </c>
    </row>
    <row r="31" spans="1:3">
      <c r="A31" s="50" t="s">
        <v>391</v>
      </c>
      <c r="B31" s="62">
        <v>1000036.6</v>
      </c>
    </row>
    <row r="32" spans="1:3">
      <c r="A32" s="50" t="s">
        <v>1104</v>
      </c>
      <c r="B32" s="62">
        <v>999861.8631578947</v>
      </c>
      <c r="C32" t="s">
        <v>1362</v>
      </c>
    </row>
    <row r="33" spans="1:2">
      <c r="A33" s="50" t="s">
        <v>341</v>
      </c>
      <c r="B33" s="62">
        <v>1000109.85</v>
      </c>
    </row>
    <row r="34" spans="1:2">
      <c r="A34" s="50" t="s">
        <v>1099</v>
      </c>
      <c r="B34" s="62">
        <v>1000182.6</v>
      </c>
    </row>
    <row r="35" spans="1:2">
      <c r="A35" s="50" t="s">
        <v>353</v>
      </c>
      <c r="B35" s="62">
        <v>1000177.85</v>
      </c>
    </row>
    <row r="36" spans="1:2">
      <c r="A36" s="50" t="s">
        <v>1098</v>
      </c>
      <c r="B36" s="62">
        <v>1000145.1</v>
      </c>
    </row>
    <row r="37" spans="1:2">
      <c r="A37" s="50" t="s">
        <v>1107</v>
      </c>
      <c r="B37" s="62">
        <v>999999.96585365932</v>
      </c>
    </row>
  </sheetData>
  <conditionalFormatting pivot="1" sqref="B4:B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11:B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25:B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7" workbookViewId="0">
      <selection activeCell="A35" sqref="A35"/>
    </sheetView>
  </sheetViews>
  <sheetFormatPr defaultRowHeight="15"/>
  <cols>
    <col min="1" max="1" width="20.28515625" customWidth="1"/>
    <col min="2" max="2" width="17.85546875" customWidth="1"/>
    <col min="6" max="6" width="17.85546875" bestFit="1" customWidth="1"/>
  </cols>
  <sheetData>
    <row r="3" spans="1:7">
      <c r="A3" s="49" t="s">
        <v>1105</v>
      </c>
      <c r="B3" t="s">
        <v>1359</v>
      </c>
      <c r="E3" s="49" t="s">
        <v>1105</v>
      </c>
      <c r="F3" t="s">
        <v>1359</v>
      </c>
    </row>
    <row r="4" spans="1:7">
      <c r="A4" s="50" t="s">
        <v>31</v>
      </c>
      <c r="B4" s="63">
        <v>999999.97499999963</v>
      </c>
      <c r="E4" s="50" t="s">
        <v>31</v>
      </c>
      <c r="F4" s="62">
        <v>999999.97499999963</v>
      </c>
    </row>
    <row r="5" spans="1:7">
      <c r="A5" s="50" t="s">
        <v>1103</v>
      </c>
      <c r="B5" s="63">
        <v>999999.2</v>
      </c>
      <c r="C5" t="s">
        <v>1361</v>
      </c>
      <c r="E5" s="50" t="s">
        <v>1103</v>
      </c>
      <c r="F5" s="62">
        <v>999999.2</v>
      </c>
      <c r="G5" t="s">
        <v>1361</v>
      </c>
    </row>
    <row r="6" spans="1:7">
      <c r="A6" s="50" t="s">
        <v>162</v>
      </c>
      <c r="B6" s="63">
        <v>1000000.0249999997</v>
      </c>
      <c r="E6" s="50" t="s">
        <v>162</v>
      </c>
      <c r="F6" s="62">
        <v>1000000.0249999997</v>
      </c>
    </row>
    <row r="7" spans="1:7">
      <c r="A7" s="50" t="s">
        <v>1107</v>
      </c>
      <c r="B7" s="63">
        <v>999999.98048780498</v>
      </c>
      <c r="E7" s="50" t="s">
        <v>1107</v>
      </c>
      <c r="F7" s="62">
        <v>999999.98048780498</v>
      </c>
    </row>
    <row r="10" spans="1:7">
      <c r="A10" s="49" t="s">
        <v>1105</v>
      </c>
      <c r="B10" t="s">
        <v>1359</v>
      </c>
    </row>
    <row r="11" spans="1:7">
      <c r="A11" s="50">
        <v>0</v>
      </c>
      <c r="B11" s="62">
        <v>1000000.95</v>
      </c>
    </row>
    <row r="12" spans="1:7">
      <c r="A12" s="50">
        <v>10</v>
      </c>
      <c r="B12" s="62">
        <v>999995.45</v>
      </c>
    </row>
    <row r="13" spans="1:7">
      <c r="A13" s="50">
        <v>20</v>
      </c>
      <c r="B13" s="62">
        <v>999999.2</v>
      </c>
    </row>
    <row r="14" spans="1:7">
      <c r="A14" s="50">
        <v>30</v>
      </c>
      <c r="B14" s="62">
        <v>999999.2</v>
      </c>
    </row>
    <row r="15" spans="1:7">
      <c r="A15" s="50">
        <v>40</v>
      </c>
      <c r="B15" s="62">
        <v>999999.2</v>
      </c>
    </row>
    <row r="16" spans="1:7">
      <c r="A16" s="50">
        <v>50</v>
      </c>
      <c r="B16" s="62">
        <v>999999.2</v>
      </c>
    </row>
    <row r="17" spans="1:3">
      <c r="A17" s="50">
        <v>60</v>
      </c>
      <c r="B17" s="62">
        <v>999999.2</v>
      </c>
    </row>
    <row r="18" spans="1:3">
      <c r="A18" s="50">
        <v>70</v>
      </c>
      <c r="B18" s="62">
        <v>999999.2</v>
      </c>
    </row>
    <row r="19" spans="1:3">
      <c r="A19" s="50">
        <v>80</v>
      </c>
      <c r="B19" s="62">
        <v>999999.2</v>
      </c>
    </row>
    <row r="20" spans="1:3">
      <c r="A20" s="50" t="s">
        <v>1103</v>
      </c>
      <c r="B20" s="62">
        <v>1000000.7652173908</v>
      </c>
      <c r="C20" t="s">
        <v>1739</v>
      </c>
    </row>
    <row r="21" spans="1:3">
      <c r="A21" s="50" t="s">
        <v>1107</v>
      </c>
      <c r="B21" s="62">
        <v>999999.98048780498</v>
      </c>
    </row>
    <row r="24" spans="1:3">
      <c r="A24" s="49" t="s">
        <v>1105</v>
      </c>
      <c r="B24" t="s">
        <v>1359</v>
      </c>
    </row>
    <row r="25" spans="1:3">
      <c r="A25" s="50" t="s">
        <v>427</v>
      </c>
      <c r="B25" s="62">
        <v>999998.45</v>
      </c>
    </row>
    <row r="26" spans="1:3">
      <c r="A26" s="50" t="s">
        <v>1097</v>
      </c>
      <c r="B26" s="62">
        <v>1000000.95</v>
      </c>
    </row>
    <row r="27" spans="1:3">
      <c r="A27" s="50" t="s">
        <v>416</v>
      </c>
      <c r="B27" s="62">
        <v>1000005.7</v>
      </c>
    </row>
    <row r="28" spans="1:3">
      <c r="A28" s="50" t="s">
        <v>366</v>
      </c>
      <c r="B28" s="62">
        <v>1000002.45</v>
      </c>
    </row>
    <row r="29" spans="1:3">
      <c r="A29" s="50" t="s">
        <v>379</v>
      </c>
      <c r="B29" s="62">
        <v>1000003.7</v>
      </c>
    </row>
    <row r="30" spans="1:3">
      <c r="A30" s="50" t="s">
        <v>403</v>
      </c>
      <c r="B30" s="62">
        <v>999997.2</v>
      </c>
    </row>
    <row r="31" spans="1:3">
      <c r="A31" s="50" t="s">
        <v>391</v>
      </c>
      <c r="B31" s="62">
        <v>999996.2</v>
      </c>
    </row>
    <row r="32" spans="1:3">
      <c r="A32" s="50" t="s">
        <v>1104</v>
      </c>
      <c r="B32" s="62">
        <v>999998.98947368388</v>
      </c>
      <c r="C32" t="s">
        <v>1739</v>
      </c>
    </row>
    <row r="33" spans="1:2">
      <c r="A33" s="50" t="s">
        <v>341</v>
      </c>
      <c r="B33" s="62">
        <v>1000002.45</v>
      </c>
    </row>
    <row r="34" spans="1:2">
      <c r="A34" s="50" t="s">
        <v>1099</v>
      </c>
      <c r="B34" s="62">
        <v>1000001.45</v>
      </c>
    </row>
    <row r="35" spans="1:2">
      <c r="A35" s="50" t="s">
        <v>353</v>
      </c>
      <c r="B35" s="62">
        <v>1000001.7</v>
      </c>
    </row>
    <row r="36" spans="1:2">
      <c r="A36" s="50" t="s">
        <v>1098</v>
      </c>
      <c r="B36" s="62">
        <v>999998.95</v>
      </c>
    </row>
    <row r="37" spans="1:2">
      <c r="A37" s="50" t="s">
        <v>1107</v>
      </c>
      <c r="B37" s="62">
        <v>999999.98048780498</v>
      </c>
    </row>
  </sheetData>
  <conditionalFormatting pivot="1" sqref="B4:B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11:B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25:B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3"/>
  <sheetViews>
    <sheetView topLeftCell="AE1" zoomScaleNormal="100" workbookViewId="0">
      <selection activeCell="AU2" sqref="AU2:AX3"/>
    </sheetView>
  </sheetViews>
  <sheetFormatPr defaultRowHeight="15"/>
  <cols>
    <col min="1" max="1" width="8" style="48" bestFit="1" customWidth="1"/>
    <col min="2" max="2" width="12.28515625" style="48" bestFit="1" customWidth="1"/>
    <col min="3" max="3" width="21.28515625" style="48" bestFit="1" customWidth="1"/>
    <col min="4" max="18" width="7" bestFit="1" customWidth="1"/>
    <col min="19" max="19" width="9.140625" bestFit="1" customWidth="1"/>
    <col min="21" max="35" width="5.85546875" bestFit="1" customWidth="1"/>
    <col min="37" max="37" width="11.28515625" bestFit="1" customWidth="1"/>
    <col min="38" max="38" width="8" bestFit="1" customWidth="1"/>
    <col min="39" max="39" width="12.28515625" bestFit="1" customWidth="1"/>
    <col min="40" max="40" width="21.28515625" bestFit="1" customWidth="1"/>
    <col min="42" max="42" width="12" bestFit="1" customWidth="1"/>
    <col min="43" max="43" width="14.7109375" bestFit="1" customWidth="1"/>
  </cols>
  <sheetData>
    <row r="1" spans="1:54">
      <c r="C1" s="48" t="s">
        <v>1111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AP1">
        <v>0</v>
      </c>
      <c r="AQ1">
        <v>0</v>
      </c>
      <c r="AR1">
        <v>1</v>
      </c>
    </row>
    <row r="2" spans="1:54">
      <c r="A2" s="48" t="s">
        <v>1100</v>
      </c>
      <c r="B2" s="48" t="s">
        <v>1101</v>
      </c>
      <c r="C2" s="48" t="s">
        <v>1102</v>
      </c>
      <c r="D2">
        <v>2005</v>
      </c>
      <c r="E2">
        <v>2006</v>
      </c>
      <c r="F2">
        <v>2007</v>
      </c>
      <c r="G2">
        <v>2008</v>
      </c>
      <c r="H2">
        <v>2009</v>
      </c>
      <c r="I2">
        <v>2010</v>
      </c>
      <c r="J2">
        <v>2011</v>
      </c>
      <c r="K2">
        <v>2012</v>
      </c>
      <c r="L2">
        <v>2013</v>
      </c>
      <c r="M2">
        <v>2014</v>
      </c>
      <c r="N2">
        <v>2015</v>
      </c>
      <c r="O2">
        <v>2016</v>
      </c>
      <c r="P2">
        <v>2017</v>
      </c>
      <c r="Q2">
        <v>2018</v>
      </c>
      <c r="R2">
        <v>2019</v>
      </c>
      <c r="S2" t="s">
        <v>1110</v>
      </c>
      <c r="U2">
        <f>D2</f>
        <v>2005</v>
      </c>
      <c r="V2">
        <f t="shared" ref="V2:AG2" si="0">E2</f>
        <v>2006</v>
      </c>
      <c r="W2">
        <f t="shared" si="0"/>
        <v>2007</v>
      </c>
      <c r="X2">
        <f t="shared" si="0"/>
        <v>2008</v>
      </c>
      <c r="Y2">
        <f t="shared" si="0"/>
        <v>2009</v>
      </c>
      <c r="Z2">
        <f t="shared" si="0"/>
        <v>2010</v>
      </c>
      <c r="AA2">
        <f t="shared" si="0"/>
        <v>2011</v>
      </c>
      <c r="AB2">
        <f t="shared" si="0"/>
        <v>2012</v>
      </c>
      <c r="AC2">
        <f t="shared" si="0"/>
        <v>2013</v>
      </c>
      <c r="AD2">
        <f t="shared" si="0"/>
        <v>2014</v>
      </c>
      <c r="AE2">
        <f t="shared" si="0"/>
        <v>2015</v>
      </c>
      <c r="AF2">
        <f t="shared" si="0"/>
        <v>2016</v>
      </c>
      <c r="AG2">
        <f t="shared" si="0"/>
        <v>2017</v>
      </c>
      <c r="AH2">
        <f t="shared" ref="AH2" si="1">Q2</f>
        <v>2018</v>
      </c>
      <c r="AI2">
        <f t="shared" ref="AI2:AJ17" si="2">R2</f>
        <v>2019</v>
      </c>
      <c r="AJ2" t="str">
        <f t="shared" si="2"/>
        <v>Y0</v>
      </c>
      <c r="AK2" t="str">
        <f>model1!Q136</f>
        <v>Becslés</v>
      </c>
      <c r="AL2" t="str">
        <f>A2</f>
        <v>Nemek</v>
      </c>
      <c r="AM2" t="str">
        <f t="shared" ref="AM2:AN2" si="3">B2</f>
        <v>Kocsoportok</v>
      </c>
      <c r="AN2" t="str">
        <f t="shared" si="3"/>
        <v>Régiók</v>
      </c>
      <c r="AP2" t="s">
        <v>1624</v>
      </c>
      <c r="AQ2" t="s">
        <v>1625</v>
      </c>
      <c r="AR2" t="s">
        <v>1626</v>
      </c>
      <c r="AS2" t="s">
        <v>1110</v>
      </c>
      <c r="AU2" t="str">
        <f>AP2</f>
        <v>meredekség</v>
      </c>
      <c r="AV2" t="str">
        <f t="shared" ref="AV2:AX2" si="4">AQ2</f>
        <v>(max-min)/min</v>
      </c>
      <c r="AW2" t="str">
        <f t="shared" si="4"/>
        <v>szórás</v>
      </c>
      <c r="AX2" t="str">
        <f>AJ2</f>
        <v>Y0</v>
      </c>
      <c r="AY2" t="str">
        <f>model3!E136</f>
        <v>Becslés</v>
      </c>
      <c r="AZ2" t="str">
        <f>A2</f>
        <v>Nemek</v>
      </c>
      <c r="BA2" t="str">
        <f t="shared" ref="BA2:BB2" si="5">B2</f>
        <v>Kocsoportok</v>
      </c>
      <c r="BB2" t="str">
        <f t="shared" si="5"/>
        <v>Régiók</v>
      </c>
    </row>
    <row r="3" spans="1:54">
      <c r="A3" s="48" t="s">
        <v>1103</v>
      </c>
      <c r="B3" s="48" t="s">
        <v>1103</v>
      </c>
      <c r="C3" s="48" t="s">
        <v>1104</v>
      </c>
      <c r="D3">
        <v>72.760000000000005</v>
      </c>
      <c r="E3">
        <v>73.209999999999994</v>
      </c>
      <c r="F3">
        <v>73.3</v>
      </c>
      <c r="G3">
        <v>73.83</v>
      </c>
      <c r="H3">
        <v>74.03</v>
      </c>
      <c r="I3">
        <v>74.38</v>
      </c>
      <c r="J3">
        <v>74.67</v>
      </c>
      <c r="K3">
        <v>75</v>
      </c>
      <c r="L3">
        <v>75.47</v>
      </c>
      <c r="M3">
        <v>75.61</v>
      </c>
      <c r="N3">
        <v>75.44</v>
      </c>
      <c r="O3">
        <v>75.91</v>
      </c>
      <c r="P3">
        <v>75.77</v>
      </c>
      <c r="Q3">
        <v>75.94</v>
      </c>
      <c r="R3">
        <v>76.16</v>
      </c>
      <c r="S3">
        <v>1000000</v>
      </c>
      <c r="U3">
        <f>RANK(D3,D$3:D$43,D$1)</f>
        <v>13</v>
      </c>
      <c r="V3">
        <f t="shared" ref="V3:AI18" si="6">RANK(E3,E$3:E$43,E$1)</f>
        <v>13</v>
      </c>
      <c r="W3">
        <f t="shared" si="6"/>
        <v>13</v>
      </c>
      <c r="X3">
        <f t="shared" si="6"/>
        <v>13</v>
      </c>
      <c r="Y3">
        <f t="shared" si="6"/>
        <v>13</v>
      </c>
      <c r="Z3">
        <f t="shared" si="6"/>
        <v>13</v>
      </c>
      <c r="AA3">
        <f t="shared" si="6"/>
        <v>13</v>
      </c>
      <c r="AB3">
        <f t="shared" si="6"/>
        <v>13</v>
      </c>
      <c r="AC3">
        <f t="shared" si="6"/>
        <v>13</v>
      </c>
      <c r="AD3">
        <f t="shared" si="6"/>
        <v>13</v>
      </c>
      <c r="AE3">
        <f t="shared" si="6"/>
        <v>13</v>
      </c>
      <c r="AF3">
        <f t="shared" si="6"/>
        <v>13</v>
      </c>
      <c r="AG3">
        <f t="shared" si="6"/>
        <v>13</v>
      </c>
      <c r="AH3">
        <f t="shared" si="6"/>
        <v>13</v>
      </c>
      <c r="AI3">
        <f t="shared" si="6"/>
        <v>13</v>
      </c>
      <c r="AJ3">
        <f t="shared" si="2"/>
        <v>1000000</v>
      </c>
      <c r="AK3">
        <f>model1!Q137</f>
        <v>1000120.6</v>
      </c>
      <c r="AL3" t="str">
        <f t="shared" ref="AL3:AL43" si="7">A3</f>
        <v>Mind</v>
      </c>
      <c r="AM3" t="str">
        <f t="shared" ref="AM3:AM43" si="8">B3</f>
        <v>Mind</v>
      </c>
      <c r="AN3" t="str">
        <f t="shared" ref="AN3:AN43" si="9">C3</f>
        <v>HU</v>
      </c>
      <c r="AP3" s="64">
        <f>SLOPE(D3:R3,$D$2:$R$2)</f>
        <v>0.24407142857142838</v>
      </c>
      <c r="AQ3" s="69">
        <f>(MAX(D3:R3)-MIN(D3:R3))/MAX(D3:R3)</f>
        <v>4.4642857142857033E-2</v>
      </c>
      <c r="AR3" s="64">
        <f>STDEV(D3:R3)/AVERAGE(D3:R3)</f>
        <v>1.4964831303603595E-2</v>
      </c>
      <c r="AS3">
        <v>1000000</v>
      </c>
      <c r="AU3">
        <f>RANK(AP3,AP$3:AP$43,AP$1)</f>
        <v>17</v>
      </c>
      <c r="AV3">
        <f t="shared" ref="AV3:AV43" si="10">RANK(AQ3,AQ$3:AQ$43,AQ$1)</f>
        <v>26</v>
      </c>
      <c r="AW3">
        <f t="shared" ref="AW3:AW43" si="11">RANK(AR3,AR$3:AR$43,AR$1)</f>
        <v>16</v>
      </c>
      <c r="AX3">
        <f t="shared" ref="AX3:AX43" si="12">AJ3</f>
        <v>1000000</v>
      </c>
      <c r="AY3">
        <f>model3!E137</f>
        <v>999999.2</v>
      </c>
      <c r="AZ3" t="str">
        <f t="shared" ref="AZ3:AZ43" si="13">A3</f>
        <v>Mind</v>
      </c>
      <c r="BA3" t="str">
        <f t="shared" ref="BA3:BA43" si="14">B3</f>
        <v>Mind</v>
      </c>
      <c r="BB3" t="str">
        <f t="shared" ref="BB3:BB43" si="15">C3</f>
        <v>HU</v>
      </c>
    </row>
    <row r="4" spans="1:54">
      <c r="A4" s="48" t="s">
        <v>31</v>
      </c>
      <c r="B4" s="48">
        <f>oam1_1!A5</f>
        <v>0</v>
      </c>
      <c r="C4" s="48" t="s">
        <v>1104</v>
      </c>
      <c r="D4">
        <v>68.56</v>
      </c>
      <c r="E4">
        <v>69.03</v>
      </c>
      <c r="F4">
        <v>69.19</v>
      </c>
      <c r="G4">
        <v>69.790000000000006</v>
      </c>
      <c r="H4">
        <v>70.05</v>
      </c>
      <c r="I4">
        <v>70.5</v>
      </c>
      <c r="J4">
        <v>70.930000000000007</v>
      </c>
      <c r="K4">
        <v>71.45</v>
      </c>
      <c r="L4">
        <v>72.010000000000005</v>
      </c>
      <c r="M4">
        <v>72.13</v>
      </c>
      <c r="N4">
        <v>72.09</v>
      </c>
      <c r="O4">
        <v>72.430000000000007</v>
      </c>
      <c r="P4">
        <v>72.400000000000006</v>
      </c>
      <c r="Q4">
        <v>72.56</v>
      </c>
      <c r="R4">
        <v>72.86</v>
      </c>
      <c r="S4">
        <v>1000000</v>
      </c>
      <c r="U4">
        <f t="shared" ref="U4:U43" si="16">RANK(D4,D$3:D$43,D$1)</f>
        <v>20</v>
      </c>
      <c r="V4">
        <f t="shared" si="6"/>
        <v>20</v>
      </c>
      <c r="W4">
        <f t="shared" si="6"/>
        <v>20</v>
      </c>
      <c r="X4">
        <f t="shared" si="6"/>
        <v>20</v>
      </c>
      <c r="Y4">
        <f t="shared" si="6"/>
        <v>18</v>
      </c>
      <c r="Z4">
        <f t="shared" si="6"/>
        <v>18</v>
      </c>
      <c r="AA4">
        <f t="shared" si="6"/>
        <v>20</v>
      </c>
      <c r="AB4">
        <f t="shared" si="6"/>
        <v>18</v>
      </c>
      <c r="AC4">
        <f t="shared" si="6"/>
        <v>18</v>
      </c>
      <c r="AD4">
        <f t="shared" si="6"/>
        <v>19</v>
      </c>
      <c r="AE4">
        <f t="shared" si="6"/>
        <v>18</v>
      </c>
      <c r="AF4">
        <f t="shared" si="6"/>
        <v>18</v>
      </c>
      <c r="AG4">
        <f t="shared" si="6"/>
        <v>19</v>
      </c>
      <c r="AH4">
        <f t="shared" si="6"/>
        <v>18</v>
      </c>
      <c r="AI4">
        <f t="shared" si="6"/>
        <v>19</v>
      </c>
      <c r="AJ4">
        <f t="shared" si="2"/>
        <v>1000000</v>
      </c>
      <c r="AK4">
        <f>model1!Q138</f>
        <v>1000031.1</v>
      </c>
      <c r="AL4" t="str">
        <f t="shared" si="7"/>
        <v>férfi</v>
      </c>
      <c r="AM4">
        <f t="shared" si="8"/>
        <v>0</v>
      </c>
      <c r="AN4" t="str">
        <f t="shared" si="9"/>
        <v>HU</v>
      </c>
      <c r="AP4" s="64">
        <f t="shared" ref="AP4:AP43" si="17">SLOPE(D4:R4,$D$2:$R$2)</f>
        <v>0.31553571428571442</v>
      </c>
      <c r="AQ4" s="69">
        <f t="shared" ref="AQ4:AQ43" si="18">(MAX(D4:R4)-MIN(D4:R4))/MAX(D4:R4)</f>
        <v>5.9017293439472922E-2</v>
      </c>
      <c r="AR4" s="64">
        <f t="shared" ref="AR4:AR43" si="19">STDEV(D4:R4)/AVERAGE(D4:R4)</f>
        <v>2.0340851570963107E-2</v>
      </c>
      <c r="AS4">
        <v>1000000</v>
      </c>
      <c r="AU4">
        <f t="shared" ref="AU4:AU43" si="20">RANK(AP4,AP$3:AP$43,AP$1)</f>
        <v>6</v>
      </c>
      <c r="AV4">
        <f t="shared" si="10"/>
        <v>17</v>
      </c>
      <c r="AW4">
        <f t="shared" si="11"/>
        <v>26</v>
      </c>
      <c r="AX4">
        <f t="shared" si="12"/>
        <v>1000000</v>
      </c>
      <c r="AY4">
        <f>model3!E138</f>
        <v>999999.2</v>
      </c>
      <c r="AZ4" t="str">
        <f t="shared" si="13"/>
        <v>férfi</v>
      </c>
      <c r="BA4">
        <f t="shared" si="14"/>
        <v>0</v>
      </c>
      <c r="BB4" t="str">
        <f t="shared" si="15"/>
        <v>HU</v>
      </c>
    </row>
    <row r="5" spans="1:54">
      <c r="A5" s="48" t="s">
        <v>31</v>
      </c>
      <c r="B5" s="48">
        <f>oam1_1!A6</f>
        <v>10</v>
      </c>
      <c r="C5" s="48" t="s">
        <v>1104</v>
      </c>
      <c r="D5">
        <v>59.2</v>
      </c>
      <c r="E5">
        <v>59.6</v>
      </c>
      <c r="F5">
        <v>59.74</v>
      </c>
      <c r="G5">
        <v>60.34</v>
      </c>
      <c r="H5">
        <v>60.53</v>
      </c>
      <c r="I5">
        <v>60.99</v>
      </c>
      <c r="J5">
        <v>61.39</v>
      </c>
      <c r="K5">
        <v>61.87</v>
      </c>
      <c r="L5">
        <v>62.52</v>
      </c>
      <c r="M5">
        <v>62.6</v>
      </c>
      <c r="N5">
        <v>62.54</v>
      </c>
      <c r="O5">
        <v>62.84</v>
      </c>
      <c r="P5">
        <v>62.78</v>
      </c>
      <c r="Q5">
        <v>62.89</v>
      </c>
      <c r="R5">
        <v>63.27</v>
      </c>
      <c r="S5">
        <v>1000000</v>
      </c>
      <c r="U5">
        <f t="shared" si="16"/>
        <v>27</v>
      </c>
      <c r="V5">
        <f t="shared" si="6"/>
        <v>27</v>
      </c>
      <c r="W5">
        <f t="shared" si="6"/>
        <v>27</v>
      </c>
      <c r="X5">
        <f t="shared" si="6"/>
        <v>27</v>
      </c>
      <c r="Y5">
        <f t="shared" si="6"/>
        <v>27</v>
      </c>
      <c r="Z5">
        <f t="shared" si="6"/>
        <v>27</v>
      </c>
      <c r="AA5">
        <f t="shared" si="6"/>
        <v>27</v>
      </c>
      <c r="AB5">
        <f t="shared" si="6"/>
        <v>27</v>
      </c>
      <c r="AC5">
        <f t="shared" si="6"/>
        <v>27</v>
      </c>
      <c r="AD5">
        <f t="shared" si="6"/>
        <v>27</v>
      </c>
      <c r="AE5">
        <f t="shared" si="6"/>
        <v>27</v>
      </c>
      <c r="AF5">
        <f t="shared" si="6"/>
        <v>27</v>
      </c>
      <c r="AG5">
        <f t="shared" si="6"/>
        <v>27</v>
      </c>
      <c r="AH5">
        <f t="shared" si="6"/>
        <v>27</v>
      </c>
      <c r="AI5">
        <f t="shared" si="6"/>
        <v>27</v>
      </c>
      <c r="AJ5">
        <f t="shared" si="2"/>
        <v>1000000</v>
      </c>
      <c r="AK5">
        <f>model1!Q139</f>
        <v>999907.6</v>
      </c>
      <c r="AL5" t="str">
        <f t="shared" si="7"/>
        <v>férfi</v>
      </c>
      <c r="AM5">
        <f t="shared" si="8"/>
        <v>10</v>
      </c>
      <c r="AN5" t="str">
        <f t="shared" si="9"/>
        <v>HU</v>
      </c>
      <c r="AP5" s="64">
        <f t="shared" si="17"/>
        <v>0.29932142857142852</v>
      </c>
      <c r="AQ5" s="69">
        <f t="shared" si="18"/>
        <v>6.4327485380116955E-2</v>
      </c>
      <c r="AR5" s="64">
        <f t="shared" si="19"/>
        <v>2.2356461498328047E-2</v>
      </c>
      <c r="AS5">
        <v>1000000</v>
      </c>
      <c r="AU5">
        <f t="shared" si="20"/>
        <v>10</v>
      </c>
      <c r="AV5">
        <f t="shared" si="10"/>
        <v>10</v>
      </c>
      <c r="AW5">
        <f t="shared" si="11"/>
        <v>31</v>
      </c>
      <c r="AX5">
        <f t="shared" si="12"/>
        <v>1000000</v>
      </c>
      <c r="AY5">
        <f>model3!E139</f>
        <v>999999.2</v>
      </c>
      <c r="AZ5" t="str">
        <f t="shared" si="13"/>
        <v>férfi</v>
      </c>
      <c r="BA5">
        <f t="shared" si="14"/>
        <v>10</v>
      </c>
      <c r="BB5" t="str">
        <f t="shared" si="15"/>
        <v>HU</v>
      </c>
    </row>
    <row r="6" spans="1:54">
      <c r="A6" s="48" t="s">
        <v>31</v>
      </c>
      <c r="B6" s="48">
        <f>oam1_1!A7</f>
        <v>20</v>
      </c>
      <c r="C6" s="48" t="s">
        <v>1104</v>
      </c>
      <c r="D6">
        <v>49.37</v>
      </c>
      <c r="E6">
        <v>49.81</v>
      </c>
      <c r="F6">
        <v>49.94</v>
      </c>
      <c r="G6">
        <v>50.53</v>
      </c>
      <c r="H6">
        <v>50.71</v>
      </c>
      <c r="I6">
        <v>51.15</v>
      </c>
      <c r="J6">
        <v>51.55</v>
      </c>
      <c r="K6">
        <v>52.04</v>
      </c>
      <c r="L6">
        <v>52.66</v>
      </c>
      <c r="M6">
        <v>52.75</v>
      </c>
      <c r="N6">
        <v>52.68</v>
      </c>
      <c r="O6">
        <v>52.99</v>
      </c>
      <c r="P6">
        <v>52.93</v>
      </c>
      <c r="Q6">
        <v>53.01</v>
      </c>
      <c r="R6">
        <v>53.41</v>
      </c>
      <c r="S6">
        <v>1000000</v>
      </c>
      <c r="U6">
        <f t="shared" si="16"/>
        <v>29</v>
      </c>
      <c r="V6">
        <f t="shared" si="6"/>
        <v>29</v>
      </c>
      <c r="W6">
        <f t="shared" si="6"/>
        <v>29</v>
      </c>
      <c r="X6">
        <f t="shared" si="6"/>
        <v>29</v>
      </c>
      <c r="Y6">
        <f t="shared" si="6"/>
        <v>29</v>
      </c>
      <c r="Z6">
        <f t="shared" si="6"/>
        <v>29</v>
      </c>
      <c r="AA6">
        <f t="shared" si="6"/>
        <v>29</v>
      </c>
      <c r="AB6">
        <f t="shared" si="6"/>
        <v>29</v>
      </c>
      <c r="AC6">
        <f t="shared" si="6"/>
        <v>29</v>
      </c>
      <c r="AD6">
        <f t="shared" si="6"/>
        <v>29</v>
      </c>
      <c r="AE6">
        <f t="shared" si="6"/>
        <v>29</v>
      </c>
      <c r="AF6">
        <f t="shared" si="6"/>
        <v>29</v>
      </c>
      <c r="AG6">
        <f t="shared" si="6"/>
        <v>29</v>
      </c>
      <c r="AH6">
        <f t="shared" si="6"/>
        <v>29</v>
      </c>
      <c r="AI6">
        <f t="shared" si="6"/>
        <v>29</v>
      </c>
      <c r="AJ6">
        <f t="shared" si="2"/>
        <v>1000000</v>
      </c>
      <c r="AK6">
        <f>model1!Q140</f>
        <v>999878.6</v>
      </c>
      <c r="AL6" t="str">
        <f t="shared" si="7"/>
        <v>férfi</v>
      </c>
      <c r="AM6">
        <f t="shared" si="8"/>
        <v>20</v>
      </c>
      <c r="AN6" t="str">
        <f t="shared" si="9"/>
        <v>HU</v>
      </c>
      <c r="AP6" s="64">
        <f t="shared" si="17"/>
        <v>0.29460714285714279</v>
      </c>
      <c r="AQ6" s="69">
        <f t="shared" si="18"/>
        <v>7.5641265680584144E-2</v>
      </c>
      <c r="AR6" s="64">
        <f t="shared" si="19"/>
        <v>2.6200485475322999E-2</v>
      </c>
      <c r="AS6">
        <v>1000000</v>
      </c>
      <c r="AU6">
        <f t="shared" si="20"/>
        <v>14</v>
      </c>
      <c r="AV6">
        <f t="shared" si="10"/>
        <v>9</v>
      </c>
      <c r="AW6">
        <f t="shared" si="11"/>
        <v>35</v>
      </c>
      <c r="AX6">
        <f t="shared" si="12"/>
        <v>1000000</v>
      </c>
      <c r="AY6">
        <f>model3!E140</f>
        <v>999999.2</v>
      </c>
      <c r="AZ6" t="str">
        <f t="shared" si="13"/>
        <v>férfi</v>
      </c>
      <c r="BA6">
        <f t="shared" si="14"/>
        <v>20</v>
      </c>
      <c r="BB6" t="str">
        <f t="shared" si="15"/>
        <v>HU</v>
      </c>
    </row>
    <row r="7" spans="1:54">
      <c r="A7" s="48" t="s">
        <v>31</v>
      </c>
      <c r="B7" s="48">
        <f>oam1_1!A8</f>
        <v>30</v>
      </c>
      <c r="C7" s="48" t="s">
        <v>1104</v>
      </c>
      <c r="D7">
        <v>39.78</v>
      </c>
      <c r="E7">
        <v>40.21</v>
      </c>
      <c r="F7">
        <v>40.32</v>
      </c>
      <c r="G7">
        <v>40.909999999999997</v>
      </c>
      <c r="H7">
        <v>41.07</v>
      </c>
      <c r="I7">
        <v>41.46</v>
      </c>
      <c r="J7">
        <v>41.87</v>
      </c>
      <c r="K7">
        <v>42.39</v>
      </c>
      <c r="L7">
        <v>42.94</v>
      </c>
      <c r="M7">
        <v>43.05</v>
      </c>
      <c r="N7">
        <v>43</v>
      </c>
      <c r="O7">
        <v>43.29</v>
      </c>
      <c r="P7">
        <v>43.24</v>
      </c>
      <c r="Q7">
        <v>43.32</v>
      </c>
      <c r="R7">
        <v>43.71</v>
      </c>
      <c r="S7">
        <v>1000000</v>
      </c>
      <c r="U7">
        <f t="shared" si="16"/>
        <v>31</v>
      </c>
      <c r="V7">
        <f t="shared" si="6"/>
        <v>31</v>
      </c>
      <c r="W7">
        <f t="shared" si="6"/>
        <v>31</v>
      </c>
      <c r="X7">
        <f t="shared" si="6"/>
        <v>31</v>
      </c>
      <c r="Y7">
        <f t="shared" si="6"/>
        <v>31</v>
      </c>
      <c r="Z7">
        <f t="shared" si="6"/>
        <v>31</v>
      </c>
      <c r="AA7">
        <f t="shared" si="6"/>
        <v>31</v>
      </c>
      <c r="AB7">
        <f t="shared" si="6"/>
        <v>31</v>
      </c>
      <c r="AC7">
        <f t="shared" si="6"/>
        <v>31</v>
      </c>
      <c r="AD7">
        <f t="shared" si="6"/>
        <v>31</v>
      </c>
      <c r="AE7">
        <f t="shared" si="6"/>
        <v>31</v>
      </c>
      <c r="AF7">
        <f t="shared" si="6"/>
        <v>31</v>
      </c>
      <c r="AG7">
        <f t="shared" si="6"/>
        <v>31</v>
      </c>
      <c r="AH7">
        <f t="shared" si="6"/>
        <v>31</v>
      </c>
      <c r="AI7">
        <f t="shared" si="6"/>
        <v>31</v>
      </c>
      <c r="AJ7">
        <f t="shared" si="2"/>
        <v>1000000</v>
      </c>
      <c r="AK7">
        <f>model1!Q141</f>
        <v>999849.6</v>
      </c>
      <c r="AL7" t="str">
        <f t="shared" si="7"/>
        <v>férfi</v>
      </c>
      <c r="AM7">
        <f t="shared" si="8"/>
        <v>30</v>
      </c>
      <c r="AN7" t="str">
        <f t="shared" si="9"/>
        <v>HU</v>
      </c>
      <c r="AP7" s="64">
        <f t="shared" si="17"/>
        <v>0.28689285714285717</v>
      </c>
      <c r="AQ7" s="69">
        <f t="shared" si="18"/>
        <v>8.9910775566231976E-2</v>
      </c>
      <c r="AR7" s="64">
        <f t="shared" si="19"/>
        <v>3.134157945149766E-2</v>
      </c>
      <c r="AS7">
        <v>1000000</v>
      </c>
      <c r="AU7">
        <f t="shared" si="20"/>
        <v>15</v>
      </c>
      <c r="AV7">
        <f t="shared" si="10"/>
        <v>5</v>
      </c>
      <c r="AW7">
        <f t="shared" si="11"/>
        <v>37</v>
      </c>
      <c r="AX7">
        <f t="shared" si="12"/>
        <v>1000000</v>
      </c>
      <c r="AY7">
        <f>model3!E141</f>
        <v>999999.2</v>
      </c>
      <c r="AZ7" t="str">
        <f t="shared" si="13"/>
        <v>férfi</v>
      </c>
      <c r="BA7">
        <f t="shared" si="14"/>
        <v>30</v>
      </c>
      <c r="BB7" t="str">
        <f t="shared" si="15"/>
        <v>HU</v>
      </c>
    </row>
    <row r="8" spans="1:54">
      <c r="A8" s="48" t="s">
        <v>31</v>
      </c>
      <c r="B8" s="48">
        <f>oam1_1!A9</f>
        <v>40</v>
      </c>
      <c r="C8" s="48" t="s">
        <v>1104</v>
      </c>
      <c r="D8">
        <v>30.48</v>
      </c>
      <c r="E8">
        <v>30.9</v>
      </c>
      <c r="F8">
        <v>30.98</v>
      </c>
      <c r="G8">
        <v>31.48</v>
      </c>
      <c r="H8">
        <v>31.64</v>
      </c>
      <c r="I8">
        <v>31.99</v>
      </c>
      <c r="J8">
        <v>32.32</v>
      </c>
      <c r="K8">
        <v>32.85</v>
      </c>
      <c r="L8">
        <v>33.36</v>
      </c>
      <c r="M8">
        <v>33.49</v>
      </c>
      <c r="N8">
        <v>33.46</v>
      </c>
      <c r="O8">
        <v>33.71</v>
      </c>
      <c r="P8">
        <v>33.700000000000003</v>
      </c>
      <c r="Q8">
        <v>33.78</v>
      </c>
      <c r="R8">
        <v>34.15</v>
      </c>
      <c r="S8">
        <v>1000000</v>
      </c>
      <c r="U8">
        <f t="shared" si="16"/>
        <v>33</v>
      </c>
      <c r="V8">
        <f t="shared" si="6"/>
        <v>33</v>
      </c>
      <c r="W8">
        <f t="shared" si="6"/>
        <v>33</v>
      </c>
      <c r="X8">
        <f t="shared" si="6"/>
        <v>33</v>
      </c>
      <c r="Y8">
        <f t="shared" si="6"/>
        <v>33</v>
      </c>
      <c r="Z8">
        <f t="shared" si="6"/>
        <v>33</v>
      </c>
      <c r="AA8">
        <f t="shared" si="6"/>
        <v>33</v>
      </c>
      <c r="AB8">
        <f t="shared" si="6"/>
        <v>33</v>
      </c>
      <c r="AC8">
        <f t="shared" si="6"/>
        <v>33</v>
      </c>
      <c r="AD8">
        <f t="shared" si="6"/>
        <v>33</v>
      </c>
      <c r="AE8">
        <f t="shared" si="6"/>
        <v>33</v>
      </c>
      <c r="AF8">
        <f t="shared" si="6"/>
        <v>33</v>
      </c>
      <c r="AG8">
        <f t="shared" si="6"/>
        <v>33</v>
      </c>
      <c r="AH8">
        <f t="shared" si="6"/>
        <v>33</v>
      </c>
      <c r="AI8">
        <f t="shared" si="6"/>
        <v>33</v>
      </c>
      <c r="AJ8">
        <f t="shared" si="2"/>
        <v>1000000</v>
      </c>
      <c r="AK8">
        <f>model1!Q142</f>
        <v>999820.6</v>
      </c>
      <c r="AL8" t="str">
        <f t="shared" si="7"/>
        <v>férfi</v>
      </c>
      <c r="AM8">
        <f t="shared" si="8"/>
        <v>40</v>
      </c>
      <c r="AN8" t="str">
        <f t="shared" si="9"/>
        <v>HU</v>
      </c>
      <c r="AP8" s="64">
        <f t="shared" si="17"/>
        <v>0.26782142857142865</v>
      </c>
      <c r="AQ8" s="69">
        <f t="shared" si="18"/>
        <v>0.10746705710102485</v>
      </c>
      <c r="AR8" s="64">
        <f t="shared" si="19"/>
        <v>3.7632886962369029E-2</v>
      </c>
      <c r="AS8">
        <v>1000000</v>
      </c>
      <c r="AU8">
        <f t="shared" si="20"/>
        <v>16</v>
      </c>
      <c r="AV8">
        <f t="shared" si="10"/>
        <v>3</v>
      </c>
      <c r="AW8">
        <f t="shared" si="11"/>
        <v>41</v>
      </c>
      <c r="AX8">
        <f t="shared" si="12"/>
        <v>1000000</v>
      </c>
      <c r="AY8">
        <f>model3!E142</f>
        <v>999999.2</v>
      </c>
      <c r="AZ8" t="str">
        <f t="shared" si="13"/>
        <v>férfi</v>
      </c>
      <c r="BA8">
        <f t="shared" si="14"/>
        <v>40</v>
      </c>
      <c r="BB8" t="str">
        <f t="shared" si="15"/>
        <v>HU</v>
      </c>
    </row>
    <row r="9" spans="1:54">
      <c r="A9" s="48" t="s">
        <v>31</v>
      </c>
      <c r="B9" s="48">
        <f>oam1_1!A10</f>
        <v>50</v>
      </c>
      <c r="C9" s="48" t="s">
        <v>1104</v>
      </c>
      <c r="D9">
        <v>22.58</v>
      </c>
      <c r="E9">
        <v>22.83</v>
      </c>
      <c r="F9">
        <v>22.89</v>
      </c>
      <c r="G9">
        <v>23.23</v>
      </c>
      <c r="H9">
        <v>23.26</v>
      </c>
      <c r="I9">
        <v>23.53</v>
      </c>
      <c r="J9">
        <v>23.7</v>
      </c>
      <c r="K9">
        <v>24.16</v>
      </c>
      <c r="L9">
        <v>24.55</v>
      </c>
      <c r="M9">
        <v>24.61</v>
      </c>
      <c r="N9">
        <v>24.55</v>
      </c>
      <c r="O9">
        <v>24.73</v>
      </c>
      <c r="P9">
        <v>24.68</v>
      </c>
      <c r="Q9">
        <v>24.76</v>
      </c>
      <c r="R9">
        <v>25.09</v>
      </c>
      <c r="S9">
        <v>1000000</v>
      </c>
      <c r="U9">
        <f t="shared" si="16"/>
        <v>35</v>
      </c>
      <c r="V9">
        <f t="shared" si="6"/>
        <v>35</v>
      </c>
      <c r="W9">
        <f t="shared" si="6"/>
        <v>35</v>
      </c>
      <c r="X9">
        <f t="shared" si="6"/>
        <v>35</v>
      </c>
      <c r="Y9">
        <f t="shared" si="6"/>
        <v>35</v>
      </c>
      <c r="Z9">
        <f t="shared" si="6"/>
        <v>35</v>
      </c>
      <c r="AA9">
        <f t="shared" si="6"/>
        <v>35</v>
      </c>
      <c r="AB9">
        <f t="shared" si="6"/>
        <v>35</v>
      </c>
      <c r="AC9">
        <f t="shared" si="6"/>
        <v>35</v>
      </c>
      <c r="AD9">
        <f t="shared" si="6"/>
        <v>35</v>
      </c>
      <c r="AE9">
        <f t="shared" si="6"/>
        <v>35</v>
      </c>
      <c r="AF9">
        <f t="shared" si="6"/>
        <v>35</v>
      </c>
      <c r="AG9">
        <f t="shared" si="6"/>
        <v>35</v>
      </c>
      <c r="AH9">
        <f t="shared" si="6"/>
        <v>35</v>
      </c>
      <c r="AI9">
        <f t="shared" si="6"/>
        <v>35</v>
      </c>
      <c r="AJ9">
        <f t="shared" si="2"/>
        <v>1000000</v>
      </c>
      <c r="AK9">
        <f>model1!Q143</f>
        <v>999791.6</v>
      </c>
      <c r="AL9" t="str">
        <f t="shared" si="7"/>
        <v>férfi</v>
      </c>
      <c r="AM9">
        <f t="shared" si="8"/>
        <v>50</v>
      </c>
      <c r="AN9" t="str">
        <f t="shared" si="9"/>
        <v>HU</v>
      </c>
      <c r="AP9" s="64">
        <f t="shared" si="17"/>
        <v>0.18207142857142866</v>
      </c>
      <c r="AQ9" s="69">
        <f t="shared" si="18"/>
        <v>0.10003985651654052</v>
      </c>
      <c r="AR9" s="64">
        <f t="shared" si="19"/>
        <v>3.4915397473732408E-2</v>
      </c>
      <c r="AS9">
        <v>1000000</v>
      </c>
      <c r="AU9">
        <f t="shared" si="20"/>
        <v>19</v>
      </c>
      <c r="AV9">
        <f t="shared" si="10"/>
        <v>4</v>
      </c>
      <c r="AW9">
        <f t="shared" si="11"/>
        <v>40</v>
      </c>
      <c r="AX9">
        <f t="shared" si="12"/>
        <v>1000000</v>
      </c>
      <c r="AY9">
        <f>model3!E143</f>
        <v>999999.2</v>
      </c>
      <c r="AZ9" t="str">
        <f t="shared" si="13"/>
        <v>férfi</v>
      </c>
      <c r="BA9">
        <f t="shared" si="14"/>
        <v>50</v>
      </c>
      <c r="BB9" t="str">
        <f t="shared" si="15"/>
        <v>HU</v>
      </c>
    </row>
    <row r="10" spans="1:54">
      <c r="A10" s="48" t="s">
        <v>31</v>
      </c>
      <c r="B10" s="48">
        <f>oam1_1!A11</f>
        <v>60</v>
      </c>
      <c r="C10" s="48" t="s">
        <v>1104</v>
      </c>
      <c r="D10">
        <v>16.04</v>
      </c>
      <c r="E10">
        <v>16.3</v>
      </c>
      <c r="F10">
        <v>16.309999999999999</v>
      </c>
      <c r="G10">
        <v>16.579999999999998</v>
      </c>
      <c r="H10">
        <v>16.61</v>
      </c>
      <c r="I10">
        <v>16.79</v>
      </c>
      <c r="J10">
        <v>16.88</v>
      </c>
      <c r="K10">
        <v>17.14</v>
      </c>
      <c r="L10">
        <v>17.39</v>
      </c>
      <c r="M10">
        <v>17.440000000000001</v>
      </c>
      <c r="N10">
        <v>17.28</v>
      </c>
      <c r="O10">
        <v>17.43</v>
      </c>
      <c r="P10">
        <v>17.28</v>
      </c>
      <c r="Q10">
        <v>17.350000000000001</v>
      </c>
      <c r="R10">
        <v>17.57</v>
      </c>
      <c r="S10">
        <v>1000000</v>
      </c>
      <c r="U10">
        <f t="shared" si="16"/>
        <v>37</v>
      </c>
      <c r="V10">
        <f t="shared" si="6"/>
        <v>37</v>
      </c>
      <c r="W10">
        <f t="shared" si="6"/>
        <v>37</v>
      </c>
      <c r="X10">
        <f t="shared" si="6"/>
        <v>37</v>
      </c>
      <c r="Y10">
        <f t="shared" si="6"/>
        <v>37</v>
      </c>
      <c r="Z10">
        <f t="shared" si="6"/>
        <v>37</v>
      </c>
      <c r="AA10">
        <f t="shared" si="6"/>
        <v>37</v>
      </c>
      <c r="AB10">
        <f t="shared" si="6"/>
        <v>37</v>
      </c>
      <c r="AC10">
        <f t="shared" si="6"/>
        <v>37</v>
      </c>
      <c r="AD10">
        <f t="shared" si="6"/>
        <v>37</v>
      </c>
      <c r="AE10">
        <f t="shared" si="6"/>
        <v>37</v>
      </c>
      <c r="AF10">
        <f t="shared" si="6"/>
        <v>37</v>
      </c>
      <c r="AG10">
        <f t="shared" si="6"/>
        <v>37</v>
      </c>
      <c r="AH10">
        <f t="shared" si="6"/>
        <v>37</v>
      </c>
      <c r="AI10">
        <f t="shared" si="6"/>
        <v>37</v>
      </c>
      <c r="AJ10">
        <f t="shared" si="2"/>
        <v>1000000</v>
      </c>
      <c r="AK10">
        <f>model1!Q144</f>
        <v>999757.6</v>
      </c>
      <c r="AL10" t="str">
        <f t="shared" si="7"/>
        <v>férfi</v>
      </c>
      <c r="AM10">
        <f t="shared" si="8"/>
        <v>60</v>
      </c>
      <c r="AN10" t="str">
        <f t="shared" si="9"/>
        <v>HU</v>
      </c>
      <c r="AP10" s="64">
        <f t="shared" si="17"/>
        <v>0.10385714285714301</v>
      </c>
      <c r="AQ10" s="69">
        <f t="shared" si="18"/>
        <v>8.7080250426864042E-2</v>
      </c>
      <c r="AR10" s="64">
        <f t="shared" si="19"/>
        <v>2.907640390336837E-2</v>
      </c>
      <c r="AS10">
        <v>1000000</v>
      </c>
      <c r="AU10">
        <f t="shared" si="20"/>
        <v>35</v>
      </c>
      <c r="AV10">
        <f t="shared" si="10"/>
        <v>6</v>
      </c>
      <c r="AW10">
        <f t="shared" si="11"/>
        <v>36</v>
      </c>
      <c r="AX10">
        <f t="shared" si="12"/>
        <v>1000000</v>
      </c>
      <c r="AY10">
        <f>model3!E144</f>
        <v>999999.2</v>
      </c>
      <c r="AZ10" t="str">
        <f t="shared" si="13"/>
        <v>férfi</v>
      </c>
      <c r="BA10">
        <f t="shared" si="14"/>
        <v>60</v>
      </c>
      <c r="BB10" t="str">
        <f t="shared" si="15"/>
        <v>HU</v>
      </c>
    </row>
    <row r="11" spans="1:54">
      <c r="A11" s="48" t="s">
        <v>31</v>
      </c>
      <c r="B11" s="48">
        <f>oam1_1!A12</f>
        <v>70</v>
      </c>
      <c r="C11" s="48" t="s">
        <v>1104</v>
      </c>
      <c r="D11">
        <v>10.43</v>
      </c>
      <c r="E11">
        <v>10.73</v>
      </c>
      <c r="F11">
        <v>10.62</v>
      </c>
      <c r="G11">
        <v>10.9</v>
      </c>
      <c r="H11">
        <v>10.95</v>
      </c>
      <c r="I11">
        <v>11.05</v>
      </c>
      <c r="J11">
        <v>11.14</v>
      </c>
      <c r="K11">
        <v>11.23</v>
      </c>
      <c r="L11">
        <v>11.37</v>
      </c>
      <c r="M11">
        <v>11.5</v>
      </c>
      <c r="N11">
        <v>11.36</v>
      </c>
      <c r="O11">
        <v>11.58</v>
      </c>
      <c r="P11">
        <v>11.46</v>
      </c>
      <c r="Q11">
        <v>11.56</v>
      </c>
      <c r="R11">
        <v>11.73</v>
      </c>
      <c r="S11">
        <v>1000000</v>
      </c>
      <c r="U11">
        <f t="shared" si="16"/>
        <v>39</v>
      </c>
      <c r="V11">
        <f t="shared" si="6"/>
        <v>39</v>
      </c>
      <c r="W11">
        <f t="shared" si="6"/>
        <v>39</v>
      </c>
      <c r="X11">
        <f t="shared" si="6"/>
        <v>39</v>
      </c>
      <c r="Y11">
        <f t="shared" si="6"/>
        <v>39</v>
      </c>
      <c r="Z11">
        <f t="shared" si="6"/>
        <v>39</v>
      </c>
      <c r="AA11">
        <f t="shared" si="6"/>
        <v>39</v>
      </c>
      <c r="AB11">
        <f t="shared" si="6"/>
        <v>39</v>
      </c>
      <c r="AC11">
        <f t="shared" si="6"/>
        <v>39</v>
      </c>
      <c r="AD11">
        <f t="shared" si="6"/>
        <v>39</v>
      </c>
      <c r="AE11">
        <f t="shared" si="6"/>
        <v>39</v>
      </c>
      <c r="AF11">
        <f t="shared" si="6"/>
        <v>39</v>
      </c>
      <c r="AG11">
        <f t="shared" si="6"/>
        <v>39</v>
      </c>
      <c r="AH11">
        <f t="shared" si="6"/>
        <v>39</v>
      </c>
      <c r="AI11">
        <f t="shared" si="6"/>
        <v>39</v>
      </c>
      <c r="AJ11">
        <f t="shared" si="2"/>
        <v>1000000</v>
      </c>
      <c r="AK11">
        <f>model1!Q145</f>
        <v>999728.6</v>
      </c>
      <c r="AL11" t="str">
        <f t="shared" si="7"/>
        <v>férfi</v>
      </c>
      <c r="AM11">
        <f t="shared" si="8"/>
        <v>70</v>
      </c>
      <c r="AN11" t="str">
        <f t="shared" si="9"/>
        <v>HU</v>
      </c>
      <c r="AP11" s="64">
        <f t="shared" si="17"/>
        <v>8.3428571428571477E-2</v>
      </c>
      <c r="AQ11" s="69">
        <f t="shared" si="18"/>
        <v>0.1108269394714408</v>
      </c>
      <c r="AR11" s="64">
        <f t="shared" si="19"/>
        <v>3.4549578540494903E-2</v>
      </c>
      <c r="AS11">
        <v>1000000</v>
      </c>
      <c r="AU11">
        <f t="shared" si="20"/>
        <v>37</v>
      </c>
      <c r="AV11">
        <f t="shared" si="10"/>
        <v>1</v>
      </c>
      <c r="AW11">
        <f t="shared" si="11"/>
        <v>39</v>
      </c>
      <c r="AX11">
        <f t="shared" si="12"/>
        <v>1000000</v>
      </c>
      <c r="AY11">
        <f>model3!E145</f>
        <v>999999.2</v>
      </c>
      <c r="AZ11" t="str">
        <f t="shared" si="13"/>
        <v>férfi</v>
      </c>
      <c r="BA11">
        <f t="shared" si="14"/>
        <v>70</v>
      </c>
      <c r="BB11" t="str">
        <f t="shared" si="15"/>
        <v>HU</v>
      </c>
    </row>
    <row r="12" spans="1:54">
      <c r="A12" s="48" t="s">
        <v>31</v>
      </c>
      <c r="B12" s="48">
        <f>oam1_1!A13</f>
        <v>80</v>
      </c>
      <c r="C12" s="48" t="s">
        <v>1104</v>
      </c>
      <c r="D12">
        <v>5.97</v>
      </c>
      <c r="E12">
        <v>6.08</v>
      </c>
      <c r="F12">
        <v>6.05</v>
      </c>
      <c r="G12">
        <v>6.19</v>
      </c>
      <c r="H12">
        <v>6.24</v>
      </c>
      <c r="I12">
        <v>6.31</v>
      </c>
      <c r="J12">
        <v>6.4</v>
      </c>
      <c r="K12">
        <v>6.35</v>
      </c>
      <c r="L12">
        <v>6.35</v>
      </c>
      <c r="M12">
        <v>6.45</v>
      </c>
      <c r="N12">
        <v>6.4</v>
      </c>
      <c r="O12">
        <v>6.55</v>
      </c>
      <c r="P12">
        <v>6.44</v>
      </c>
      <c r="Q12">
        <v>6.55</v>
      </c>
      <c r="R12">
        <v>6.71</v>
      </c>
      <c r="S12">
        <v>1000000</v>
      </c>
      <c r="U12">
        <f t="shared" si="16"/>
        <v>41</v>
      </c>
      <c r="V12">
        <f t="shared" si="6"/>
        <v>41</v>
      </c>
      <c r="W12">
        <f t="shared" si="6"/>
        <v>41</v>
      </c>
      <c r="X12">
        <f t="shared" si="6"/>
        <v>41</v>
      </c>
      <c r="Y12">
        <f t="shared" si="6"/>
        <v>41</v>
      </c>
      <c r="Z12">
        <f t="shared" si="6"/>
        <v>41</v>
      </c>
      <c r="AA12">
        <f t="shared" si="6"/>
        <v>41</v>
      </c>
      <c r="AB12">
        <f t="shared" si="6"/>
        <v>41</v>
      </c>
      <c r="AC12">
        <f t="shared" si="6"/>
        <v>41</v>
      </c>
      <c r="AD12">
        <f t="shared" si="6"/>
        <v>41</v>
      </c>
      <c r="AE12">
        <f t="shared" si="6"/>
        <v>41</v>
      </c>
      <c r="AF12">
        <f t="shared" si="6"/>
        <v>41</v>
      </c>
      <c r="AG12">
        <f t="shared" si="6"/>
        <v>41</v>
      </c>
      <c r="AH12">
        <f t="shared" si="6"/>
        <v>41</v>
      </c>
      <c r="AI12">
        <f t="shared" si="6"/>
        <v>41</v>
      </c>
      <c r="AJ12">
        <f t="shared" si="2"/>
        <v>1000000</v>
      </c>
      <c r="AK12">
        <f>model1!Q146</f>
        <v>999699.6</v>
      </c>
      <c r="AL12" t="str">
        <f t="shared" si="7"/>
        <v>férfi</v>
      </c>
      <c r="AM12">
        <f t="shared" si="8"/>
        <v>80</v>
      </c>
      <c r="AN12" t="str">
        <f t="shared" si="9"/>
        <v>HU</v>
      </c>
      <c r="AP12" s="64">
        <f t="shared" si="17"/>
        <v>4.3214285714285719E-2</v>
      </c>
      <c r="AQ12" s="69">
        <f t="shared" si="18"/>
        <v>0.11028315946348737</v>
      </c>
      <c r="AR12" s="64">
        <f t="shared" si="19"/>
        <v>3.2023421370405786E-2</v>
      </c>
      <c r="AS12">
        <v>1000000</v>
      </c>
      <c r="AU12">
        <f t="shared" si="20"/>
        <v>40</v>
      </c>
      <c r="AV12">
        <f t="shared" si="10"/>
        <v>2</v>
      </c>
      <c r="AW12">
        <f t="shared" si="11"/>
        <v>38</v>
      </c>
      <c r="AX12">
        <f t="shared" si="12"/>
        <v>1000000</v>
      </c>
      <c r="AY12">
        <f>model3!E146</f>
        <v>999999.2</v>
      </c>
      <c r="AZ12" t="str">
        <f t="shared" si="13"/>
        <v>férfi</v>
      </c>
      <c r="BA12">
        <f t="shared" si="14"/>
        <v>80</v>
      </c>
      <c r="BB12" t="str">
        <f t="shared" si="15"/>
        <v>HU</v>
      </c>
    </row>
    <row r="13" spans="1:54">
      <c r="A13" s="48" t="s">
        <v>162</v>
      </c>
      <c r="B13" s="48">
        <f>oam1_1!A15</f>
        <v>0</v>
      </c>
      <c r="C13" s="48" t="s">
        <v>1104</v>
      </c>
      <c r="D13">
        <v>76.930000000000007</v>
      </c>
      <c r="E13">
        <v>77.349999999999994</v>
      </c>
      <c r="F13">
        <v>77.34</v>
      </c>
      <c r="G13">
        <v>77.760000000000005</v>
      </c>
      <c r="H13">
        <v>77.89</v>
      </c>
      <c r="I13">
        <v>78.11</v>
      </c>
      <c r="J13">
        <v>78.23</v>
      </c>
      <c r="K13">
        <v>78.38</v>
      </c>
      <c r="L13">
        <v>78.73</v>
      </c>
      <c r="M13">
        <v>78.91</v>
      </c>
      <c r="N13">
        <v>78.61</v>
      </c>
      <c r="O13">
        <v>79.209999999999994</v>
      </c>
      <c r="P13">
        <v>78.989999999999995</v>
      </c>
      <c r="Q13">
        <v>79.19</v>
      </c>
      <c r="R13">
        <v>79.33</v>
      </c>
      <c r="S13">
        <v>1000000</v>
      </c>
      <c r="U13">
        <f t="shared" si="16"/>
        <v>6</v>
      </c>
      <c r="V13">
        <f t="shared" si="6"/>
        <v>7</v>
      </c>
      <c r="W13">
        <f t="shared" si="6"/>
        <v>7</v>
      </c>
      <c r="X13">
        <f t="shared" si="6"/>
        <v>5</v>
      </c>
      <c r="Y13">
        <f t="shared" si="6"/>
        <v>6</v>
      </c>
      <c r="Z13">
        <f t="shared" si="6"/>
        <v>8</v>
      </c>
      <c r="AA13">
        <f t="shared" si="6"/>
        <v>6</v>
      </c>
      <c r="AB13">
        <f t="shared" si="6"/>
        <v>7</v>
      </c>
      <c r="AC13">
        <f t="shared" si="6"/>
        <v>5</v>
      </c>
      <c r="AD13">
        <f t="shared" si="6"/>
        <v>5</v>
      </c>
      <c r="AE13">
        <f t="shared" si="6"/>
        <v>5</v>
      </c>
      <c r="AF13">
        <f t="shared" si="6"/>
        <v>6</v>
      </c>
      <c r="AG13">
        <f t="shared" si="6"/>
        <v>5</v>
      </c>
      <c r="AH13">
        <f t="shared" si="6"/>
        <v>7</v>
      </c>
      <c r="AI13">
        <f t="shared" si="6"/>
        <v>7</v>
      </c>
      <c r="AJ13">
        <f t="shared" si="2"/>
        <v>1000000</v>
      </c>
      <c r="AK13">
        <f>model1!Q147</f>
        <v>1000225.1</v>
      </c>
      <c r="AL13" t="str">
        <f t="shared" si="7"/>
        <v>nő</v>
      </c>
      <c r="AM13">
        <f t="shared" si="8"/>
        <v>0</v>
      </c>
      <c r="AN13" t="str">
        <f t="shared" si="9"/>
        <v>HU</v>
      </c>
      <c r="AP13" s="64">
        <f t="shared" si="17"/>
        <v>0.16482142857142809</v>
      </c>
      <c r="AQ13" s="69">
        <f t="shared" si="18"/>
        <v>3.0253371990419657E-2</v>
      </c>
      <c r="AR13" s="64">
        <f t="shared" si="19"/>
        <v>9.6530744843880863E-3</v>
      </c>
      <c r="AS13">
        <v>1000000</v>
      </c>
      <c r="AU13">
        <f t="shared" si="20"/>
        <v>23</v>
      </c>
      <c r="AV13">
        <f t="shared" si="10"/>
        <v>35</v>
      </c>
      <c r="AW13">
        <f t="shared" si="11"/>
        <v>6</v>
      </c>
      <c r="AX13">
        <f t="shared" si="12"/>
        <v>1000000</v>
      </c>
      <c r="AY13">
        <f>model3!E147</f>
        <v>1000002.7</v>
      </c>
      <c r="AZ13" t="str">
        <f t="shared" si="13"/>
        <v>nő</v>
      </c>
      <c r="BA13">
        <f t="shared" si="14"/>
        <v>0</v>
      </c>
      <c r="BB13" t="str">
        <f t="shared" si="15"/>
        <v>HU</v>
      </c>
    </row>
    <row r="14" spans="1:54">
      <c r="A14" s="48" t="s">
        <v>162</v>
      </c>
      <c r="B14" s="48">
        <f>oam1_1!A16</f>
        <v>10</v>
      </c>
      <c r="C14" s="48" t="s">
        <v>1104</v>
      </c>
      <c r="D14">
        <v>67.48</v>
      </c>
      <c r="E14">
        <v>67.86</v>
      </c>
      <c r="F14">
        <v>67.900000000000006</v>
      </c>
      <c r="G14">
        <v>68.25</v>
      </c>
      <c r="H14">
        <v>68.37</v>
      </c>
      <c r="I14">
        <v>68.599999999999994</v>
      </c>
      <c r="J14">
        <v>68.7</v>
      </c>
      <c r="K14">
        <v>68.87</v>
      </c>
      <c r="L14">
        <v>69.150000000000006</v>
      </c>
      <c r="M14">
        <v>69.31</v>
      </c>
      <c r="N14">
        <v>69.02</v>
      </c>
      <c r="O14">
        <v>69.58</v>
      </c>
      <c r="P14">
        <v>69.349999999999994</v>
      </c>
      <c r="Q14">
        <v>69.52</v>
      </c>
      <c r="R14">
        <v>69.67</v>
      </c>
      <c r="S14">
        <v>1000000</v>
      </c>
      <c r="U14">
        <f t="shared" si="16"/>
        <v>24</v>
      </c>
      <c r="V14">
        <f t="shared" si="6"/>
        <v>25</v>
      </c>
      <c r="W14">
        <f t="shared" si="6"/>
        <v>25</v>
      </c>
      <c r="X14">
        <f t="shared" si="6"/>
        <v>25</v>
      </c>
      <c r="Y14">
        <f t="shared" si="6"/>
        <v>25</v>
      </c>
      <c r="Z14">
        <f t="shared" si="6"/>
        <v>26</v>
      </c>
      <c r="AA14">
        <f t="shared" si="6"/>
        <v>26</v>
      </c>
      <c r="AB14">
        <f t="shared" si="6"/>
        <v>26</v>
      </c>
      <c r="AC14">
        <f t="shared" si="6"/>
        <v>26</v>
      </c>
      <c r="AD14">
        <f t="shared" si="6"/>
        <v>26</v>
      </c>
      <c r="AE14">
        <f t="shared" si="6"/>
        <v>26</v>
      </c>
      <c r="AF14">
        <f t="shared" si="6"/>
        <v>26</v>
      </c>
      <c r="AG14">
        <f t="shared" si="6"/>
        <v>26</v>
      </c>
      <c r="AH14">
        <f t="shared" si="6"/>
        <v>26</v>
      </c>
      <c r="AI14">
        <f t="shared" si="6"/>
        <v>26</v>
      </c>
      <c r="AJ14">
        <f t="shared" si="2"/>
        <v>1000000</v>
      </c>
      <c r="AK14">
        <f>model1!Q148</f>
        <v>999932.1</v>
      </c>
      <c r="AL14" t="str">
        <f t="shared" si="7"/>
        <v>nő</v>
      </c>
      <c r="AM14">
        <f t="shared" si="8"/>
        <v>10</v>
      </c>
      <c r="AN14" t="str">
        <f t="shared" si="9"/>
        <v>HU</v>
      </c>
      <c r="AP14" s="64">
        <f t="shared" si="17"/>
        <v>0.14885714285714247</v>
      </c>
      <c r="AQ14" s="69">
        <f t="shared" si="18"/>
        <v>3.1433902684082068E-2</v>
      </c>
      <c r="AR14" s="64">
        <f t="shared" si="19"/>
        <v>9.9730144943395247E-3</v>
      </c>
      <c r="AS14">
        <v>1000000</v>
      </c>
      <c r="AU14">
        <f t="shared" si="20"/>
        <v>30</v>
      </c>
      <c r="AV14">
        <f t="shared" si="10"/>
        <v>33</v>
      </c>
      <c r="AW14">
        <f t="shared" si="11"/>
        <v>11</v>
      </c>
      <c r="AX14">
        <f t="shared" si="12"/>
        <v>1000000</v>
      </c>
      <c r="AY14">
        <f>model3!E148</f>
        <v>999991.7</v>
      </c>
      <c r="AZ14" t="str">
        <f t="shared" si="13"/>
        <v>nő</v>
      </c>
      <c r="BA14">
        <f t="shared" si="14"/>
        <v>10</v>
      </c>
      <c r="BB14" t="str">
        <f t="shared" si="15"/>
        <v>HU</v>
      </c>
    </row>
    <row r="15" spans="1:54">
      <c r="A15" s="48" t="s">
        <v>162</v>
      </c>
      <c r="B15" s="48">
        <f>oam1_1!A17</f>
        <v>20</v>
      </c>
      <c r="C15" s="48" t="s">
        <v>1104</v>
      </c>
      <c r="D15">
        <v>57.59</v>
      </c>
      <c r="E15">
        <v>57.97</v>
      </c>
      <c r="F15">
        <v>58.02</v>
      </c>
      <c r="G15">
        <v>58.37</v>
      </c>
      <c r="H15">
        <v>58.49</v>
      </c>
      <c r="I15">
        <v>58.69</v>
      </c>
      <c r="J15">
        <v>58.79</v>
      </c>
      <c r="K15">
        <v>58.96</v>
      </c>
      <c r="L15">
        <v>59.25</v>
      </c>
      <c r="M15">
        <v>59.38</v>
      </c>
      <c r="N15">
        <v>59.09</v>
      </c>
      <c r="O15">
        <v>59.66</v>
      </c>
      <c r="P15">
        <v>59.44</v>
      </c>
      <c r="Q15">
        <v>59.6</v>
      </c>
      <c r="R15">
        <v>59.76</v>
      </c>
      <c r="S15">
        <v>1000000</v>
      </c>
      <c r="U15">
        <f t="shared" si="16"/>
        <v>28</v>
      </c>
      <c r="V15">
        <f t="shared" si="6"/>
        <v>28</v>
      </c>
      <c r="W15">
        <f t="shared" si="6"/>
        <v>28</v>
      </c>
      <c r="X15">
        <f t="shared" si="6"/>
        <v>28</v>
      </c>
      <c r="Y15">
        <f t="shared" si="6"/>
        <v>28</v>
      </c>
      <c r="Z15">
        <f t="shared" si="6"/>
        <v>28</v>
      </c>
      <c r="AA15">
        <f t="shared" si="6"/>
        <v>28</v>
      </c>
      <c r="AB15">
        <f t="shared" si="6"/>
        <v>28</v>
      </c>
      <c r="AC15">
        <f t="shared" si="6"/>
        <v>28</v>
      </c>
      <c r="AD15">
        <f t="shared" si="6"/>
        <v>28</v>
      </c>
      <c r="AE15">
        <f t="shared" si="6"/>
        <v>28</v>
      </c>
      <c r="AF15">
        <f t="shared" si="6"/>
        <v>28</v>
      </c>
      <c r="AG15">
        <f t="shared" si="6"/>
        <v>28</v>
      </c>
      <c r="AH15">
        <f t="shared" si="6"/>
        <v>28</v>
      </c>
      <c r="AI15">
        <f t="shared" si="6"/>
        <v>28</v>
      </c>
      <c r="AJ15">
        <f t="shared" si="2"/>
        <v>1000000</v>
      </c>
      <c r="AK15">
        <f>model1!Q149</f>
        <v>999893.1</v>
      </c>
      <c r="AL15" t="str">
        <f t="shared" si="7"/>
        <v>nő</v>
      </c>
      <c r="AM15">
        <f t="shared" si="8"/>
        <v>20</v>
      </c>
      <c r="AN15" t="str">
        <f t="shared" si="9"/>
        <v>HU</v>
      </c>
      <c r="AP15" s="64">
        <f t="shared" si="17"/>
        <v>0.14596428571428557</v>
      </c>
      <c r="AQ15" s="69">
        <f t="shared" si="18"/>
        <v>3.6311914323962427E-2</v>
      </c>
      <c r="AR15" s="64">
        <f t="shared" si="19"/>
        <v>1.143011503707822E-2</v>
      </c>
      <c r="AS15">
        <v>1000000</v>
      </c>
      <c r="AU15">
        <f t="shared" si="20"/>
        <v>32</v>
      </c>
      <c r="AV15">
        <f t="shared" si="10"/>
        <v>28</v>
      </c>
      <c r="AW15">
        <f t="shared" si="11"/>
        <v>13</v>
      </c>
      <c r="AX15">
        <f t="shared" si="12"/>
        <v>1000000</v>
      </c>
      <c r="AY15">
        <f>model3!E149</f>
        <v>999999.2</v>
      </c>
      <c r="AZ15" t="str">
        <f t="shared" si="13"/>
        <v>nő</v>
      </c>
      <c r="BA15">
        <f t="shared" si="14"/>
        <v>20</v>
      </c>
      <c r="BB15" t="str">
        <f t="shared" si="15"/>
        <v>HU</v>
      </c>
    </row>
    <row r="16" spans="1:54">
      <c r="A16" s="48" t="s">
        <v>162</v>
      </c>
      <c r="B16" s="48">
        <f>oam1_1!A18</f>
        <v>30</v>
      </c>
      <c r="C16" s="48" t="s">
        <v>1104</v>
      </c>
      <c r="D16">
        <v>47.76</v>
      </c>
      <c r="E16">
        <v>48.14</v>
      </c>
      <c r="F16">
        <v>48.18</v>
      </c>
      <c r="G16">
        <v>48.52</v>
      </c>
      <c r="H16">
        <v>48.63</v>
      </c>
      <c r="I16">
        <v>48.83</v>
      </c>
      <c r="J16">
        <v>48.94</v>
      </c>
      <c r="K16">
        <v>49.09</v>
      </c>
      <c r="L16">
        <v>49.39</v>
      </c>
      <c r="M16">
        <v>49.51</v>
      </c>
      <c r="N16">
        <v>49.24</v>
      </c>
      <c r="O16">
        <v>49.8</v>
      </c>
      <c r="P16">
        <v>49.55</v>
      </c>
      <c r="Q16">
        <v>49.76</v>
      </c>
      <c r="R16">
        <v>49.89</v>
      </c>
      <c r="S16">
        <v>1000000</v>
      </c>
      <c r="U16">
        <f t="shared" si="16"/>
        <v>30</v>
      </c>
      <c r="V16">
        <f t="shared" si="6"/>
        <v>30</v>
      </c>
      <c r="W16">
        <f t="shared" si="6"/>
        <v>30</v>
      </c>
      <c r="X16">
        <f t="shared" si="6"/>
        <v>30</v>
      </c>
      <c r="Y16">
        <f t="shared" si="6"/>
        <v>30</v>
      </c>
      <c r="Z16">
        <f t="shared" si="6"/>
        <v>30</v>
      </c>
      <c r="AA16">
        <f t="shared" si="6"/>
        <v>30</v>
      </c>
      <c r="AB16">
        <f t="shared" si="6"/>
        <v>30</v>
      </c>
      <c r="AC16">
        <f t="shared" si="6"/>
        <v>30</v>
      </c>
      <c r="AD16">
        <f t="shared" si="6"/>
        <v>30</v>
      </c>
      <c r="AE16">
        <f t="shared" si="6"/>
        <v>30</v>
      </c>
      <c r="AF16">
        <f t="shared" si="6"/>
        <v>30</v>
      </c>
      <c r="AG16">
        <f t="shared" si="6"/>
        <v>30</v>
      </c>
      <c r="AH16">
        <f t="shared" si="6"/>
        <v>30</v>
      </c>
      <c r="AI16">
        <f t="shared" si="6"/>
        <v>30</v>
      </c>
      <c r="AJ16">
        <f t="shared" si="2"/>
        <v>1000000</v>
      </c>
      <c r="AK16">
        <f>model1!Q150</f>
        <v>999864.1</v>
      </c>
      <c r="AL16" t="str">
        <f t="shared" si="7"/>
        <v>nő</v>
      </c>
      <c r="AM16">
        <f t="shared" si="8"/>
        <v>30</v>
      </c>
      <c r="AN16" t="str">
        <f t="shared" si="9"/>
        <v>HU</v>
      </c>
      <c r="AP16" s="64">
        <f t="shared" si="17"/>
        <v>0.1437142857142856</v>
      </c>
      <c r="AQ16" s="69">
        <f t="shared" si="18"/>
        <v>4.2693926638604981E-2</v>
      </c>
      <c r="AR16" s="64">
        <f t="shared" si="19"/>
        <v>1.3506591140188276E-2</v>
      </c>
      <c r="AS16">
        <v>1000000</v>
      </c>
      <c r="AU16">
        <f t="shared" si="20"/>
        <v>33</v>
      </c>
      <c r="AV16">
        <f t="shared" si="10"/>
        <v>27</v>
      </c>
      <c r="AW16">
        <f t="shared" si="11"/>
        <v>15</v>
      </c>
      <c r="AX16">
        <f t="shared" si="12"/>
        <v>1000000</v>
      </c>
      <c r="AY16">
        <f>model3!E150</f>
        <v>999999.2</v>
      </c>
      <c r="AZ16" t="str">
        <f t="shared" si="13"/>
        <v>nő</v>
      </c>
      <c r="BA16">
        <f t="shared" si="14"/>
        <v>30</v>
      </c>
      <c r="BB16" t="str">
        <f t="shared" si="15"/>
        <v>HU</v>
      </c>
    </row>
    <row r="17" spans="1:54">
      <c r="A17" s="48" t="s">
        <v>162</v>
      </c>
      <c r="B17" s="48">
        <f>oam1_1!A19</f>
        <v>40</v>
      </c>
      <c r="C17" s="48" t="s">
        <v>1104</v>
      </c>
      <c r="D17">
        <v>38.119999999999997</v>
      </c>
      <c r="E17">
        <v>38.47</v>
      </c>
      <c r="F17">
        <v>38.51</v>
      </c>
      <c r="G17">
        <v>38.83</v>
      </c>
      <c r="H17">
        <v>38.93</v>
      </c>
      <c r="I17">
        <v>39.090000000000003</v>
      </c>
      <c r="J17">
        <v>39.19</v>
      </c>
      <c r="K17">
        <v>39.340000000000003</v>
      </c>
      <c r="L17">
        <v>39.630000000000003</v>
      </c>
      <c r="M17">
        <v>39.76</v>
      </c>
      <c r="N17">
        <v>39.479999999999997</v>
      </c>
      <c r="O17">
        <v>40.049999999999997</v>
      </c>
      <c r="P17">
        <v>39.82</v>
      </c>
      <c r="Q17">
        <v>40.01</v>
      </c>
      <c r="R17">
        <v>40.15</v>
      </c>
      <c r="S17">
        <v>1000000</v>
      </c>
      <c r="U17">
        <f t="shared" si="16"/>
        <v>32</v>
      </c>
      <c r="V17">
        <f t="shared" si="6"/>
        <v>32</v>
      </c>
      <c r="W17">
        <f t="shared" si="6"/>
        <v>32</v>
      </c>
      <c r="X17">
        <f t="shared" si="6"/>
        <v>32</v>
      </c>
      <c r="Y17">
        <f t="shared" si="6"/>
        <v>32</v>
      </c>
      <c r="Z17">
        <f t="shared" si="6"/>
        <v>32</v>
      </c>
      <c r="AA17">
        <f t="shared" si="6"/>
        <v>32</v>
      </c>
      <c r="AB17">
        <f t="shared" si="6"/>
        <v>32</v>
      </c>
      <c r="AC17">
        <f t="shared" si="6"/>
        <v>32</v>
      </c>
      <c r="AD17">
        <f t="shared" si="6"/>
        <v>32</v>
      </c>
      <c r="AE17">
        <f t="shared" si="6"/>
        <v>32</v>
      </c>
      <c r="AF17">
        <f t="shared" si="6"/>
        <v>32</v>
      </c>
      <c r="AG17">
        <f t="shared" si="6"/>
        <v>32</v>
      </c>
      <c r="AH17">
        <f t="shared" si="6"/>
        <v>32</v>
      </c>
      <c r="AI17">
        <f t="shared" si="6"/>
        <v>32</v>
      </c>
      <c r="AJ17">
        <f t="shared" si="2"/>
        <v>1000000</v>
      </c>
      <c r="AK17">
        <f>model1!Q151</f>
        <v>999835.1</v>
      </c>
      <c r="AL17" t="str">
        <f t="shared" si="7"/>
        <v>nő</v>
      </c>
      <c r="AM17">
        <f t="shared" si="8"/>
        <v>40</v>
      </c>
      <c r="AN17" t="str">
        <f t="shared" si="9"/>
        <v>HU</v>
      </c>
      <c r="AP17" s="64">
        <f t="shared" si="17"/>
        <v>0.13682142857142857</v>
      </c>
      <c r="AQ17" s="69">
        <f t="shared" si="18"/>
        <v>5.0560398505604016E-2</v>
      </c>
      <c r="AR17" s="64">
        <f t="shared" si="19"/>
        <v>1.5998902918587347E-2</v>
      </c>
      <c r="AS17">
        <v>1000000</v>
      </c>
      <c r="AU17">
        <f t="shared" si="20"/>
        <v>34</v>
      </c>
      <c r="AV17">
        <f t="shared" si="10"/>
        <v>24</v>
      </c>
      <c r="AW17">
        <f t="shared" si="11"/>
        <v>18</v>
      </c>
      <c r="AX17">
        <f t="shared" si="12"/>
        <v>1000000</v>
      </c>
      <c r="AY17">
        <f>model3!E151</f>
        <v>999999.2</v>
      </c>
      <c r="AZ17" t="str">
        <f t="shared" si="13"/>
        <v>nő</v>
      </c>
      <c r="BA17">
        <f t="shared" si="14"/>
        <v>40</v>
      </c>
      <c r="BB17" t="str">
        <f t="shared" si="15"/>
        <v>HU</v>
      </c>
    </row>
    <row r="18" spans="1:54">
      <c r="A18" s="48" t="s">
        <v>162</v>
      </c>
      <c r="B18" s="48">
        <f>oam1_1!A20</f>
        <v>50</v>
      </c>
      <c r="C18" s="48" t="s">
        <v>1104</v>
      </c>
      <c r="D18">
        <v>29.14</v>
      </c>
      <c r="E18">
        <v>29.44</v>
      </c>
      <c r="F18">
        <v>29.5</v>
      </c>
      <c r="G18">
        <v>29.73</v>
      </c>
      <c r="H18">
        <v>29.82</v>
      </c>
      <c r="I18">
        <v>29.89</v>
      </c>
      <c r="J18">
        <v>29.98</v>
      </c>
      <c r="K18">
        <v>30.08</v>
      </c>
      <c r="L18">
        <v>30.33</v>
      </c>
      <c r="M18">
        <v>30.42</v>
      </c>
      <c r="N18">
        <v>30.12</v>
      </c>
      <c r="O18">
        <v>30.65</v>
      </c>
      <c r="P18">
        <v>30.41</v>
      </c>
      <c r="Q18">
        <v>30.59</v>
      </c>
      <c r="R18">
        <v>30.69</v>
      </c>
      <c r="S18">
        <v>1000000</v>
      </c>
      <c r="U18">
        <f t="shared" si="16"/>
        <v>34</v>
      </c>
      <c r="V18">
        <f t="shared" si="6"/>
        <v>34</v>
      </c>
      <c r="W18">
        <f t="shared" si="6"/>
        <v>34</v>
      </c>
      <c r="X18">
        <f t="shared" si="6"/>
        <v>34</v>
      </c>
      <c r="Y18">
        <f t="shared" si="6"/>
        <v>34</v>
      </c>
      <c r="Z18">
        <f t="shared" si="6"/>
        <v>34</v>
      </c>
      <c r="AA18">
        <f t="shared" si="6"/>
        <v>34</v>
      </c>
      <c r="AB18">
        <f t="shared" si="6"/>
        <v>34</v>
      </c>
      <c r="AC18">
        <f t="shared" si="6"/>
        <v>34</v>
      </c>
      <c r="AD18">
        <f t="shared" si="6"/>
        <v>34</v>
      </c>
      <c r="AE18">
        <f t="shared" si="6"/>
        <v>34</v>
      </c>
      <c r="AF18">
        <f t="shared" si="6"/>
        <v>34</v>
      </c>
      <c r="AG18">
        <f t="shared" si="6"/>
        <v>34</v>
      </c>
      <c r="AH18">
        <f t="shared" si="6"/>
        <v>34</v>
      </c>
      <c r="AI18">
        <f t="shared" si="6"/>
        <v>34</v>
      </c>
      <c r="AJ18">
        <f t="shared" ref="AJ18:AJ43" si="21">S18</f>
        <v>1000000</v>
      </c>
      <c r="AK18">
        <f>model1!Q152</f>
        <v>999806.1</v>
      </c>
      <c r="AL18" t="str">
        <f t="shared" si="7"/>
        <v>nő</v>
      </c>
      <c r="AM18">
        <f t="shared" si="8"/>
        <v>50</v>
      </c>
      <c r="AN18" t="str">
        <f t="shared" si="9"/>
        <v>HU</v>
      </c>
      <c r="AP18" s="64">
        <f t="shared" si="17"/>
        <v>0.10103571428571426</v>
      </c>
      <c r="AQ18" s="69">
        <f t="shared" si="18"/>
        <v>5.0505050505050525E-2</v>
      </c>
      <c r="AR18" s="64">
        <f t="shared" si="19"/>
        <v>1.5658651589798667E-2</v>
      </c>
      <c r="AS18">
        <v>1000000</v>
      </c>
      <c r="AU18">
        <f t="shared" si="20"/>
        <v>36</v>
      </c>
      <c r="AV18">
        <f t="shared" si="10"/>
        <v>25</v>
      </c>
      <c r="AW18">
        <f t="shared" si="11"/>
        <v>17</v>
      </c>
      <c r="AX18">
        <f t="shared" si="12"/>
        <v>1000000</v>
      </c>
      <c r="AY18">
        <f>model3!E152</f>
        <v>999999.2</v>
      </c>
      <c r="AZ18" t="str">
        <f t="shared" si="13"/>
        <v>nő</v>
      </c>
      <c r="BA18">
        <f t="shared" si="14"/>
        <v>50</v>
      </c>
      <c r="BB18" t="str">
        <f t="shared" si="15"/>
        <v>HU</v>
      </c>
    </row>
    <row r="19" spans="1:54">
      <c r="A19" s="48" t="s">
        <v>162</v>
      </c>
      <c r="B19" s="48">
        <f>oam1_1!A21</f>
        <v>60</v>
      </c>
      <c r="C19" s="48" t="s">
        <v>1104</v>
      </c>
      <c r="D19">
        <v>20.85</v>
      </c>
      <c r="E19">
        <v>21.13</v>
      </c>
      <c r="F19">
        <v>21.23</v>
      </c>
      <c r="G19">
        <v>21.44</v>
      </c>
      <c r="H19">
        <v>21.51</v>
      </c>
      <c r="I19">
        <v>21.56</v>
      </c>
      <c r="J19">
        <v>21.64</v>
      </c>
      <c r="K19">
        <v>21.66</v>
      </c>
      <c r="L19">
        <v>21.85</v>
      </c>
      <c r="M19">
        <v>21.93</v>
      </c>
      <c r="N19">
        <v>21.69</v>
      </c>
      <c r="O19">
        <v>22.09</v>
      </c>
      <c r="P19">
        <v>21.88</v>
      </c>
      <c r="Q19">
        <v>21.97</v>
      </c>
      <c r="R19">
        <v>22.04</v>
      </c>
      <c r="S19">
        <v>1000000</v>
      </c>
      <c r="U19">
        <f t="shared" si="16"/>
        <v>36</v>
      </c>
      <c r="V19">
        <f t="shared" ref="V19:V43" si="22">RANK(E19,E$3:E$43,E$1)</f>
        <v>36</v>
      </c>
      <c r="W19">
        <f t="shared" ref="W19:W43" si="23">RANK(F19,F$3:F$43,F$1)</f>
        <v>36</v>
      </c>
      <c r="X19">
        <f t="shared" ref="X19:X43" si="24">RANK(G19,G$3:G$43,G$1)</f>
        <v>36</v>
      </c>
      <c r="Y19">
        <f t="shared" ref="Y19:Y43" si="25">RANK(H19,H$3:H$43,H$1)</f>
        <v>36</v>
      </c>
      <c r="Z19">
        <f t="shared" ref="Z19:Z43" si="26">RANK(I19,I$3:I$43,I$1)</f>
        <v>36</v>
      </c>
      <c r="AA19">
        <f t="shared" ref="AA19:AA43" si="27">RANK(J19,J$3:J$43,J$1)</f>
        <v>36</v>
      </c>
      <c r="AB19">
        <f t="shared" ref="AB19:AB43" si="28">RANK(K19,K$3:K$43,K$1)</f>
        <v>36</v>
      </c>
      <c r="AC19">
        <f t="shared" ref="AC19:AC43" si="29">RANK(L19,L$3:L$43,L$1)</f>
        <v>36</v>
      </c>
      <c r="AD19">
        <f t="shared" ref="AD19:AD43" si="30">RANK(M19,M$3:M$43,M$1)</f>
        <v>36</v>
      </c>
      <c r="AE19">
        <f t="shared" ref="AE19:AE43" si="31">RANK(N19,N$3:N$43,N$1)</f>
        <v>36</v>
      </c>
      <c r="AF19">
        <f t="shared" ref="AF19:AF43" si="32">RANK(O19,O$3:O$43,O$1)</f>
        <v>36</v>
      </c>
      <c r="AG19">
        <f t="shared" ref="AG19:AG43" si="33">RANK(P19,P$3:P$43,P$1)</f>
        <v>36</v>
      </c>
      <c r="AH19">
        <f t="shared" ref="AH19:AH43" si="34">RANK(Q19,Q$3:Q$43,Q$1)</f>
        <v>36</v>
      </c>
      <c r="AI19">
        <f t="shared" ref="AI19:AI43" si="35">RANK(R19,R$3:R$43,R$1)</f>
        <v>36</v>
      </c>
      <c r="AJ19">
        <f t="shared" si="21"/>
        <v>1000000</v>
      </c>
      <c r="AK19">
        <f>model1!Q153</f>
        <v>999777.1</v>
      </c>
      <c r="AL19" t="str">
        <f t="shared" si="7"/>
        <v>nő</v>
      </c>
      <c r="AM19">
        <f t="shared" si="8"/>
        <v>60</v>
      </c>
      <c r="AN19" t="str">
        <f t="shared" si="9"/>
        <v>HU</v>
      </c>
      <c r="AP19" s="64">
        <f t="shared" si="17"/>
        <v>7.3964285714285621E-2</v>
      </c>
      <c r="AQ19" s="69">
        <f t="shared" si="18"/>
        <v>5.613399728383877E-2</v>
      </c>
      <c r="AR19" s="64">
        <f t="shared" si="19"/>
        <v>1.6458856848308709E-2</v>
      </c>
      <c r="AS19">
        <v>1000000</v>
      </c>
      <c r="AU19">
        <f t="shared" si="20"/>
        <v>38</v>
      </c>
      <c r="AV19">
        <f t="shared" si="10"/>
        <v>21</v>
      </c>
      <c r="AW19">
        <f t="shared" si="11"/>
        <v>19</v>
      </c>
      <c r="AX19">
        <f t="shared" si="12"/>
        <v>1000000</v>
      </c>
      <c r="AY19">
        <f>model3!E153</f>
        <v>999999.2</v>
      </c>
      <c r="AZ19" t="str">
        <f t="shared" si="13"/>
        <v>nő</v>
      </c>
      <c r="BA19">
        <f t="shared" si="14"/>
        <v>60</v>
      </c>
      <c r="BB19" t="str">
        <f t="shared" si="15"/>
        <v>HU</v>
      </c>
    </row>
    <row r="20" spans="1:54">
      <c r="A20" s="48" t="s">
        <v>162</v>
      </c>
      <c r="B20" s="48">
        <f>oam1_1!A22</f>
        <v>70</v>
      </c>
      <c r="C20" s="48" t="s">
        <v>1104</v>
      </c>
      <c r="D20">
        <v>13.19</v>
      </c>
      <c r="E20">
        <v>13.49</v>
      </c>
      <c r="F20">
        <v>13.59</v>
      </c>
      <c r="G20">
        <v>13.75</v>
      </c>
      <c r="H20">
        <v>13.83</v>
      </c>
      <c r="I20">
        <v>13.82</v>
      </c>
      <c r="J20">
        <v>13.96</v>
      </c>
      <c r="K20">
        <v>13.93</v>
      </c>
      <c r="L20">
        <v>14.12</v>
      </c>
      <c r="M20">
        <v>14.24</v>
      </c>
      <c r="N20">
        <v>14.04</v>
      </c>
      <c r="O20">
        <v>14.39</v>
      </c>
      <c r="P20">
        <v>14.21</v>
      </c>
      <c r="Q20">
        <v>14.29</v>
      </c>
      <c r="R20">
        <v>14.35</v>
      </c>
      <c r="S20">
        <v>1000000</v>
      </c>
      <c r="U20">
        <f t="shared" si="16"/>
        <v>38</v>
      </c>
      <c r="V20">
        <f t="shared" si="22"/>
        <v>38</v>
      </c>
      <c r="W20">
        <f t="shared" si="23"/>
        <v>38</v>
      </c>
      <c r="X20">
        <f t="shared" si="24"/>
        <v>38</v>
      </c>
      <c r="Y20">
        <f t="shared" si="25"/>
        <v>38</v>
      </c>
      <c r="Z20">
        <f t="shared" si="26"/>
        <v>38</v>
      </c>
      <c r="AA20">
        <f t="shared" si="27"/>
        <v>38</v>
      </c>
      <c r="AB20">
        <f t="shared" si="28"/>
        <v>38</v>
      </c>
      <c r="AC20">
        <f t="shared" si="29"/>
        <v>38</v>
      </c>
      <c r="AD20">
        <f t="shared" si="30"/>
        <v>38</v>
      </c>
      <c r="AE20">
        <f t="shared" si="31"/>
        <v>38</v>
      </c>
      <c r="AF20">
        <f t="shared" si="32"/>
        <v>38</v>
      </c>
      <c r="AG20">
        <f t="shared" si="33"/>
        <v>38</v>
      </c>
      <c r="AH20">
        <f t="shared" si="34"/>
        <v>38</v>
      </c>
      <c r="AI20">
        <f t="shared" si="35"/>
        <v>38</v>
      </c>
      <c r="AJ20">
        <f t="shared" si="21"/>
        <v>1000000</v>
      </c>
      <c r="AK20">
        <f>model1!Q154</f>
        <v>999743.1</v>
      </c>
      <c r="AL20" t="str">
        <f t="shared" si="7"/>
        <v>nő</v>
      </c>
      <c r="AM20">
        <f t="shared" si="8"/>
        <v>70</v>
      </c>
      <c r="AN20" t="str">
        <f t="shared" si="9"/>
        <v>HU</v>
      </c>
      <c r="AP20" s="64">
        <f t="shared" si="17"/>
        <v>7.2178571428571425E-2</v>
      </c>
      <c r="AQ20" s="69">
        <f t="shared" si="18"/>
        <v>8.3391243919388541E-2</v>
      </c>
      <c r="AR20" s="64">
        <f t="shared" si="19"/>
        <v>2.4603000850448205E-2</v>
      </c>
      <c r="AS20">
        <v>1000000</v>
      </c>
      <c r="AU20">
        <f t="shared" si="20"/>
        <v>39</v>
      </c>
      <c r="AV20">
        <f t="shared" si="10"/>
        <v>7</v>
      </c>
      <c r="AW20">
        <f t="shared" si="11"/>
        <v>34</v>
      </c>
      <c r="AX20">
        <f t="shared" si="12"/>
        <v>1000000</v>
      </c>
      <c r="AY20">
        <f>model3!E154</f>
        <v>999999.2</v>
      </c>
      <c r="AZ20" t="str">
        <f t="shared" si="13"/>
        <v>nő</v>
      </c>
      <c r="BA20">
        <f t="shared" si="14"/>
        <v>70</v>
      </c>
      <c r="BB20" t="str">
        <f t="shared" si="15"/>
        <v>HU</v>
      </c>
    </row>
    <row r="21" spans="1:54">
      <c r="A21" s="48" t="s">
        <v>162</v>
      </c>
      <c r="B21" s="48">
        <f>oam1_1!A23</f>
        <v>80</v>
      </c>
      <c r="C21" s="48" t="s">
        <v>1104</v>
      </c>
      <c r="D21">
        <v>7.04</v>
      </c>
      <c r="E21">
        <v>7.18</v>
      </c>
      <c r="F21">
        <v>7.23</v>
      </c>
      <c r="G21">
        <v>7.33</v>
      </c>
      <c r="H21">
        <v>7.39</v>
      </c>
      <c r="I21">
        <v>7.36</v>
      </c>
      <c r="J21">
        <v>7.45</v>
      </c>
      <c r="K21">
        <v>7.37</v>
      </c>
      <c r="L21">
        <v>7.48</v>
      </c>
      <c r="M21">
        <v>7.59</v>
      </c>
      <c r="N21">
        <v>7.42</v>
      </c>
      <c r="O21">
        <v>7.68</v>
      </c>
      <c r="P21">
        <v>7.56</v>
      </c>
      <c r="Q21">
        <v>7.59</v>
      </c>
      <c r="R21">
        <v>7.65</v>
      </c>
      <c r="S21">
        <v>1000000</v>
      </c>
      <c r="U21">
        <f t="shared" si="16"/>
        <v>40</v>
      </c>
      <c r="V21">
        <f t="shared" si="22"/>
        <v>40</v>
      </c>
      <c r="W21">
        <f t="shared" si="23"/>
        <v>40</v>
      </c>
      <c r="X21">
        <f t="shared" si="24"/>
        <v>40</v>
      </c>
      <c r="Y21">
        <f t="shared" si="25"/>
        <v>40</v>
      </c>
      <c r="Z21">
        <f t="shared" si="26"/>
        <v>40</v>
      </c>
      <c r="AA21">
        <f t="shared" si="27"/>
        <v>40</v>
      </c>
      <c r="AB21">
        <f t="shared" si="28"/>
        <v>40</v>
      </c>
      <c r="AC21">
        <f t="shared" si="29"/>
        <v>40</v>
      </c>
      <c r="AD21">
        <f t="shared" si="30"/>
        <v>40</v>
      </c>
      <c r="AE21">
        <f t="shared" si="31"/>
        <v>40</v>
      </c>
      <c r="AF21">
        <f t="shared" si="32"/>
        <v>40</v>
      </c>
      <c r="AG21">
        <f t="shared" si="33"/>
        <v>40</v>
      </c>
      <c r="AH21">
        <f t="shared" si="34"/>
        <v>40</v>
      </c>
      <c r="AI21">
        <f t="shared" si="35"/>
        <v>40</v>
      </c>
      <c r="AJ21">
        <f t="shared" si="21"/>
        <v>1000000</v>
      </c>
      <c r="AK21">
        <f>model1!Q155</f>
        <v>999714.1</v>
      </c>
      <c r="AL21" t="str">
        <f t="shared" si="7"/>
        <v>nő</v>
      </c>
      <c r="AM21">
        <f t="shared" si="8"/>
        <v>80</v>
      </c>
      <c r="AN21" t="str">
        <f t="shared" si="9"/>
        <v>HU</v>
      </c>
      <c r="AP21" s="64">
        <f t="shared" si="17"/>
        <v>3.6999999999999991E-2</v>
      </c>
      <c r="AQ21" s="69">
        <f t="shared" si="18"/>
        <v>8.3333333333333301E-2</v>
      </c>
      <c r="AR21" s="64">
        <f t="shared" si="19"/>
        <v>2.430710242780711E-2</v>
      </c>
      <c r="AS21">
        <v>1000000</v>
      </c>
      <c r="AU21">
        <f t="shared" si="20"/>
        <v>41</v>
      </c>
      <c r="AV21">
        <f t="shared" si="10"/>
        <v>8</v>
      </c>
      <c r="AW21">
        <f t="shared" si="11"/>
        <v>33</v>
      </c>
      <c r="AX21">
        <f t="shared" si="12"/>
        <v>1000000</v>
      </c>
      <c r="AY21">
        <f>model3!E155</f>
        <v>999999.2</v>
      </c>
      <c r="AZ21" t="str">
        <f t="shared" si="13"/>
        <v>nő</v>
      </c>
      <c r="BA21">
        <f t="shared" si="14"/>
        <v>80</v>
      </c>
      <c r="BB21" t="str">
        <f t="shared" si="15"/>
        <v>HU</v>
      </c>
    </row>
    <row r="22" spans="1:54">
      <c r="A22" s="48" t="s">
        <v>31</v>
      </c>
      <c r="B22" s="48" t="s">
        <v>1103</v>
      </c>
      <c r="C22" s="48" t="s">
        <v>1097</v>
      </c>
      <c r="D22">
        <v>70.489999999999995</v>
      </c>
      <c r="E22">
        <v>70.739999999999995</v>
      </c>
      <c r="F22">
        <v>71.22</v>
      </c>
      <c r="G22">
        <v>71.47</v>
      </c>
      <c r="H22">
        <v>71.91</v>
      </c>
      <c r="I22">
        <v>72.41</v>
      </c>
      <c r="J22">
        <v>72.48</v>
      </c>
      <c r="K22">
        <v>73.58</v>
      </c>
      <c r="L22">
        <v>73.94</v>
      </c>
      <c r="M22">
        <v>74.14</v>
      </c>
      <c r="N22">
        <v>73.86</v>
      </c>
      <c r="O22">
        <v>74.290000000000006</v>
      </c>
      <c r="P22">
        <v>74.27</v>
      </c>
      <c r="Q22">
        <v>74.48</v>
      </c>
      <c r="R22">
        <v>75</v>
      </c>
      <c r="S22">
        <v>1000000</v>
      </c>
      <c r="U22">
        <f t="shared" si="16"/>
        <v>14</v>
      </c>
      <c r="V22">
        <f t="shared" si="22"/>
        <v>14</v>
      </c>
      <c r="W22">
        <f t="shared" si="23"/>
        <v>14</v>
      </c>
      <c r="X22">
        <f t="shared" si="24"/>
        <v>14</v>
      </c>
      <c r="Y22">
        <f t="shared" si="25"/>
        <v>14</v>
      </c>
      <c r="Z22">
        <f t="shared" si="26"/>
        <v>14</v>
      </c>
      <c r="AA22">
        <f t="shared" si="27"/>
        <v>14</v>
      </c>
      <c r="AB22">
        <f t="shared" si="28"/>
        <v>14</v>
      </c>
      <c r="AC22">
        <f t="shared" si="29"/>
        <v>14</v>
      </c>
      <c r="AD22">
        <f t="shared" si="30"/>
        <v>14</v>
      </c>
      <c r="AE22">
        <f t="shared" si="31"/>
        <v>14</v>
      </c>
      <c r="AF22">
        <f t="shared" si="32"/>
        <v>14</v>
      </c>
      <c r="AG22">
        <f t="shared" si="33"/>
        <v>14</v>
      </c>
      <c r="AH22">
        <f t="shared" si="34"/>
        <v>14</v>
      </c>
      <c r="AI22">
        <f t="shared" si="35"/>
        <v>14</v>
      </c>
      <c r="AJ22">
        <f t="shared" si="21"/>
        <v>1000000</v>
      </c>
      <c r="AK22">
        <f>model1!Q156</f>
        <v>1000106.1</v>
      </c>
      <c r="AL22" t="str">
        <f t="shared" si="7"/>
        <v>férfi</v>
      </c>
      <c r="AM22" t="str">
        <f t="shared" si="8"/>
        <v>Mind</v>
      </c>
      <c r="AN22" t="str">
        <f t="shared" si="9"/>
        <v>Budapesta</v>
      </c>
      <c r="AP22" s="64">
        <f t="shared" si="17"/>
        <v>0.32610714285714326</v>
      </c>
      <c r="AQ22" s="69">
        <f t="shared" si="18"/>
        <v>6.01333333333334E-2</v>
      </c>
      <c r="AR22" s="64">
        <f t="shared" si="19"/>
        <v>2.0533913833497137E-2</v>
      </c>
      <c r="AS22">
        <v>1000000</v>
      </c>
      <c r="AU22">
        <f t="shared" si="20"/>
        <v>3</v>
      </c>
      <c r="AV22">
        <f t="shared" si="10"/>
        <v>14</v>
      </c>
      <c r="AW22">
        <f t="shared" si="11"/>
        <v>28</v>
      </c>
      <c r="AX22">
        <f t="shared" si="12"/>
        <v>1000000</v>
      </c>
      <c r="AY22">
        <f>model3!E156</f>
        <v>1000002.7</v>
      </c>
      <c r="AZ22" t="str">
        <f t="shared" si="13"/>
        <v>férfi</v>
      </c>
      <c r="BA22" t="str">
        <f t="shared" si="14"/>
        <v>Mind</v>
      </c>
      <c r="BB22" t="str">
        <f t="shared" si="15"/>
        <v>Budapesta</v>
      </c>
    </row>
    <row r="23" spans="1:54">
      <c r="A23" s="48" t="s">
        <v>31</v>
      </c>
      <c r="B23" s="48" t="s">
        <v>1103</v>
      </c>
      <c r="C23" s="48" t="s">
        <v>1098</v>
      </c>
      <c r="D23">
        <v>69.010000000000005</v>
      </c>
      <c r="E23">
        <v>69.2</v>
      </c>
      <c r="F23">
        <v>69.489999999999995</v>
      </c>
      <c r="G23">
        <v>70.41</v>
      </c>
      <c r="H23">
        <v>70.62</v>
      </c>
      <c r="I23">
        <v>71.290000000000006</v>
      </c>
      <c r="J23">
        <v>71.84</v>
      </c>
      <c r="K23">
        <v>71.94</v>
      </c>
      <c r="L23">
        <v>72.290000000000006</v>
      </c>
      <c r="M23">
        <v>72.510000000000005</v>
      </c>
      <c r="N23">
        <v>72.73</v>
      </c>
      <c r="O23">
        <v>72.98</v>
      </c>
      <c r="P23">
        <v>73.03</v>
      </c>
      <c r="Q23">
        <v>73.03</v>
      </c>
      <c r="R23">
        <v>73.63</v>
      </c>
      <c r="S23">
        <v>1000000</v>
      </c>
      <c r="U23">
        <f t="shared" si="16"/>
        <v>17</v>
      </c>
      <c r="V23">
        <f t="shared" si="22"/>
        <v>17</v>
      </c>
      <c r="W23">
        <f t="shared" si="23"/>
        <v>17</v>
      </c>
      <c r="X23">
        <f t="shared" si="24"/>
        <v>17</v>
      </c>
      <c r="Y23">
        <f t="shared" si="25"/>
        <v>17</v>
      </c>
      <c r="Z23">
        <f t="shared" si="26"/>
        <v>16</v>
      </c>
      <c r="AA23">
        <f t="shared" si="27"/>
        <v>16</v>
      </c>
      <c r="AB23">
        <f t="shared" si="28"/>
        <v>16</v>
      </c>
      <c r="AC23">
        <f t="shared" si="29"/>
        <v>16</v>
      </c>
      <c r="AD23">
        <f t="shared" si="30"/>
        <v>17</v>
      </c>
      <c r="AE23">
        <f t="shared" si="31"/>
        <v>17</v>
      </c>
      <c r="AF23">
        <f t="shared" si="32"/>
        <v>16</v>
      </c>
      <c r="AG23">
        <f t="shared" si="33"/>
        <v>16</v>
      </c>
      <c r="AH23">
        <f t="shared" si="34"/>
        <v>17</v>
      </c>
      <c r="AI23">
        <f t="shared" si="35"/>
        <v>17</v>
      </c>
      <c r="AJ23">
        <f t="shared" si="21"/>
        <v>1000000</v>
      </c>
      <c r="AK23">
        <f>model1!Q157</f>
        <v>1000063.6</v>
      </c>
      <c r="AL23" t="str">
        <f t="shared" si="7"/>
        <v>férfi</v>
      </c>
      <c r="AM23" t="str">
        <f t="shared" si="8"/>
        <v>Mind</v>
      </c>
      <c r="AN23" t="str">
        <f t="shared" si="9"/>
        <v>Pestb</v>
      </c>
      <c r="AP23" s="64">
        <f t="shared" si="17"/>
        <v>0.33042857142857135</v>
      </c>
      <c r="AQ23" s="69">
        <f t="shared" si="18"/>
        <v>6.2746163248675685E-2</v>
      </c>
      <c r="AR23" s="64">
        <f t="shared" si="19"/>
        <v>2.1201664088711221E-2</v>
      </c>
      <c r="AS23">
        <v>1000000</v>
      </c>
      <c r="AU23">
        <f t="shared" si="20"/>
        <v>2</v>
      </c>
      <c r="AV23">
        <f t="shared" si="10"/>
        <v>12</v>
      </c>
      <c r="AW23">
        <f t="shared" si="11"/>
        <v>29</v>
      </c>
      <c r="AX23">
        <f t="shared" si="12"/>
        <v>1000000</v>
      </c>
      <c r="AY23">
        <f>model3!E157</f>
        <v>1000004.2</v>
      </c>
      <c r="AZ23" t="str">
        <f t="shared" si="13"/>
        <v>férfi</v>
      </c>
      <c r="BA23" t="str">
        <f t="shared" si="14"/>
        <v>Mind</v>
      </c>
      <c r="BB23" t="str">
        <f t="shared" si="15"/>
        <v>Pestb</v>
      </c>
    </row>
    <row r="24" spans="1:54">
      <c r="A24" s="48" t="s">
        <v>31</v>
      </c>
      <c r="B24" s="48" t="s">
        <v>1103</v>
      </c>
      <c r="C24" s="48" t="s">
        <v>1099</v>
      </c>
      <c r="D24">
        <v>69.92</v>
      </c>
      <c r="E24">
        <v>70.13</v>
      </c>
      <c r="F24">
        <v>70.540000000000006</v>
      </c>
      <c r="G24">
        <v>71.06</v>
      </c>
      <c r="H24">
        <v>71.39</v>
      </c>
      <c r="I24">
        <v>71.97</v>
      </c>
      <c r="J24">
        <v>72.25</v>
      </c>
      <c r="K24">
        <v>72.92</v>
      </c>
      <c r="L24">
        <v>73.260000000000005</v>
      </c>
      <c r="M24">
        <v>73.47</v>
      </c>
      <c r="N24">
        <v>73.400000000000006</v>
      </c>
      <c r="O24">
        <v>73.760000000000005</v>
      </c>
      <c r="P24">
        <v>73.760000000000005</v>
      </c>
      <c r="Q24">
        <v>73.86</v>
      </c>
      <c r="R24">
        <v>74.41</v>
      </c>
      <c r="S24">
        <v>1000000</v>
      </c>
      <c r="U24">
        <f t="shared" si="16"/>
        <v>15</v>
      </c>
      <c r="V24">
        <f t="shared" si="22"/>
        <v>15</v>
      </c>
      <c r="W24">
        <f t="shared" si="23"/>
        <v>15</v>
      </c>
      <c r="X24">
        <f t="shared" si="24"/>
        <v>15</v>
      </c>
      <c r="Y24">
        <f t="shared" si="25"/>
        <v>15</v>
      </c>
      <c r="Z24">
        <f t="shared" si="26"/>
        <v>15</v>
      </c>
      <c r="AA24">
        <f t="shared" si="27"/>
        <v>15</v>
      </c>
      <c r="AB24">
        <f t="shared" si="28"/>
        <v>15</v>
      </c>
      <c r="AC24">
        <f t="shared" si="29"/>
        <v>15</v>
      </c>
      <c r="AD24">
        <f t="shared" si="30"/>
        <v>15</v>
      </c>
      <c r="AE24">
        <f t="shared" si="31"/>
        <v>15</v>
      </c>
      <c r="AF24">
        <f t="shared" si="32"/>
        <v>15</v>
      </c>
      <c r="AG24">
        <f t="shared" si="33"/>
        <v>15</v>
      </c>
      <c r="AH24">
        <f t="shared" si="34"/>
        <v>15</v>
      </c>
      <c r="AI24">
        <f t="shared" si="35"/>
        <v>15</v>
      </c>
      <c r="AJ24">
        <f t="shared" si="21"/>
        <v>1000000</v>
      </c>
      <c r="AK24">
        <f>model1!Q158</f>
        <v>1000091.6</v>
      </c>
      <c r="AL24" t="str">
        <f t="shared" si="7"/>
        <v>férfi</v>
      </c>
      <c r="AM24" t="str">
        <f t="shared" si="8"/>
        <v>Mind</v>
      </c>
      <c r="AN24" t="str">
        <f t="shared" si="9"/>
        <v>Közép-Magyarországc</v>
      </c>
      <c r="AP24" s="64">
        <f t="shared" si="17"/>
        <v>0.32410714285714293</v>
      </c>
      <c r="AQ24" s="69">
        <f t="shared" si="18"/>
        <v>6.034135196882133E-2</v>
      </c>
      <c r="AR24" s="64">
        <f t="shared" si="19"/>
        <v>2.048855189999119E-2</v>
      </c>
      <c r="AS24">
        <v>1000000</v>
      </c>
      <c r="AU24">
        <f t="shared" si="20"/>
        <v>4</v>
      </c>
      <c r="AV24">
        <f t="shared" si="10"/>
        <v>13</v>
      </c>
      <c r="AW24">
        <f t="shared" si="11"/>
        <v>27</v>
      </c>
      <c r="AX24">
        <f t="shared" si="12"/>
        <v>1000000</v>
      </c>
      <c r="AY24">
        <f>model3!E158</f>
        <v>1000003.7</v>
      </c>
      <c r="AZ24" t="str">
        <f t="shared" si="13"/>
        <v>férfi</v>
      </c>
      <c r="BA24" t="str">
        <f t="shared" si="14"/>
        <v>Mind</v>
      </c>
      <c r="BB24" t="str">
        <f t="shared" si="15"/>
        <v>Közép-Magyarországc</v>
      </c>
    </row>
    <row r="25" spans="1:54">
      <c r="A25" s="48" t="s">
        <v>31</v>
      </c>
      <c r="B25" s="48" t="s">
        <v>1103</v>
      </c>
      <c r="C25" s="48" t="s">
        <v>341</v>
      </c>
      <c r="D25">
        <v>68.66</v>
      </c>
      <c r="E25">
        <v>68.760000000000005</v>
      </c>
      <c r="F25">
        <v>69.2</v>
      </c>
      <c r="G25">
        <v>69.61</v>
      </c>
      <c r="H25">
        <v>69.739999999999995</v>
      </c>
      <c r="I25">
        <v>70.349999999999994</v>
      </c>
      <c r="J25">
        <v>70.97</v>
      </c>
      <c r="K25">
        <v>71.22</v>
      </c>
      <c r="L25">
        <v>71.73</v>
      </c>
      <c r="M25">
        <v>72.13</v>
      </c>
      <c r="N25">
        <v>71.64</v>
      </c>
      <c r="O25">
        <v>72.13</v>
      </c>
      <c r="P25">
        <v>72.2</v>
      </c>
      <c r="Q25">
        <v>72.27</v>
      </c>
      <c r="R25">
        <v>72.48</v>
      </c>
      <c r="S25">
        <v>1000000</v>
      </c>
      <c r="U25">
        <f t="shared" si="16"/>
        <v>19</v>
      </c>
      <c r="V25">
        <f t="shared" si="22"/>
        <v>21</v>
      </c>
      <c r="W25">
        <f t="shared" si="23"/>
        <v>19</v>
      </c>
      <c r="X25">
        <f t="shared" si="24"/>
        <v>22</v>
      </c>
      <c r="Y25">
        <f t="shared" si="25"/>
        <v>21</v>
      </c>
      <c r="Z25">
        <f t="shared" si="26"/>
        <v>20</v>
      </c>
      <c r="AA25">
        <f t="shared" si="27"/>
        <v>19</v>
      </c>
      <c r="AB25">
        <f t="shared" si="28"/>
        <v>20</v>
      </c>
      <c r="AC25">
        <f t="shared" si="29"/>
        <v>21</v>
      </c>
      <c r="AD25">
        <f t="shared" si="30"/>
        <v>19</v>
      </c>
      <c r="AE25">
        <f t="shared" si="31"/>
        <v>21</v>
      </c>
      <c r="AF25">
        <f t="shared" si="32"/>
        <v>21</v>
      </c>
      <c r="AG25">
        <f t="shared" si="33"/>
        <v>21</v>
      </c>
      <c r="AH25">
        <f t="shared" si="34"/>
        <v>22</v>
      </c>
      <c r="AI25">
        <f t="shared" si="35"/>
        <v>21</v>
      </c>
      <c r="AJ25">
        <f t="shared" si="21"/>
        <v>1000000</v>
      </c>
      <c r="AK25">
        <f>model1!Q159</f>
        <v>1000006.6</v>
      </c>
      <c r="AL25" t="str">
        <f t="shared" si="7"/>
        <v>férfi</v>
      </c>
      <c r="AM25" t="str">
        <f t="shared" si="8"/>
        <v>Mind</v>
      </c>
      <c r="AN25" t="str">
        <f t="shared" si="9"/>
        <v>Közép-Dunántúl</v>
      </c>
      <c r="AP25" s="64">
        <f t="shared" si="17"/>
        <v>0.2960714285714286</v>
      </c>
      <c r="AQ25" s="69">
        <f t="shared" si="18"/>
        <v>5.2704194260485747E-2</v>
      </c>
      <c r="AR25" s="64">
        <f t="shared" si="19"/>
        <v>1.9310014791396383E-2</v>
      </c>
      <c r="AS25">
        <v>1000000</v>
      </c>
      <c r="AU25">
        <f t="shared" si="20"/>
        <v>12</v>
      </c>
      <c r="AV25">
        <f t="shared" si="10"/>
        <v>23</v>
      </c>
      <c r="AW25">
        <f t="shared" si="11"/>
        <v>21</v>
      </c>
      <c r="AX25">
        <f t="shared" si="12"/>
        <v>1000000</v>
      </c>
      <c r="AY25">
        <f>model3!E159</f>
        <v>999999.2</v>
      </c>
      <c r="AZ25" t="str">
        <f t="shared" si="13"/>
        <v>férfi</v>
      </c>
      <c r="BA25" t="str">
        <f t="shared" si="14"/>
        <v>Mind</v>
      </c>
      <c r="BB25" t="str">
        <f t="shared" si="15"/>
        <v>Közép-Dunántúl</v>
      </c>
    </row>
    <row r="26" spans="1:54">
      <c r="A26" s="48" t="s">
        <v>31</v>
      </c>
      <c r="B26" s="48" t="s">
        <v>1103</v>
      </c>
      <c r="C26" s="48" t="s">
        <v>353</v>
      </c>
      <c r="D26">
        <v>69.400000000000006</v>
      </c>
      <c r="E26">
        <v>70.12</v>
      </c>
      <c r="F26">
        <v>69.790000000000006</v>
      </c>
      <c r="G26">
        <v>70.47</v>
      </c>
      <c r="H26">
        <v>70.7</v>
      </c>
      <c r="I26">
        <v>71.14</v>
      </c>
      <c r="J26">
        <v>71.33</v>
      </c>
      <c r="K26">
        <v>71.569999999999993</v>
      </c>
      <c r="L26">
        <v>72.17</v>
      </c>
      <c r="M26">
        <v>72.56</v>
      </c>
      <c r="N26">
        <v>72.98</v>
      </c>
      <c r="O26">
        <v>72.8</v>
      </c>
      <c r="P26">
        <v>72.7</v>
      </c>
      <c r="Q26">
        <v>73.040000000000006</v>
      </c>
      <c r="R26">
        <v>73.78</v>
      </c>
      <c r="S26">
        <v>1000000</v>
      </c>
      <c r="U26">
        <f t="shared" si="16"/>
        <v>16</v>
      </c>
      <c r="V26">
        <f t="shared" si="22"/>
        <v>16</v>
      </c>
      <c r="W26">
        <f t="shared" si="23"/>
        <v>16</v>
      </c>
      <c r="X26">
        <f t="shared" si="24"/>
        <v>16</v>
      </c>
      <c r="Y26">
        <f t="shared" si="25"/>
        <v>16</v>
      </c>
      <c r="Z26">
        <f t="shared" si="26"/>
        <v>17</v>
      </c>
      <c r="AA26">
        <f t="shared" si="27"/>
        <v>17</v>
      </c>
      <c r="AB26">
        <f t="shared" si="28"/>
        <v>17</v>
      </c>
      <c r="AC26">
        <f t="shared" si="29"/>
        <v>17</v>
      </c>
      <c r="AD26">
        <f t="shared" si="30"/>
        <v>16</v>
      </c>
      <c r="AE26">
        <f t="shared" si="31"/>
        <v>16</v>
      </c>
      <c r="AF26">
        <f t="shared" si="32"/>
        <v>17</v>
      </c>
      <c r="AG26">
        <f t="shared" si="33"/>
        <v>17</v>
      </c>
      <c r="AH26">
        <f t="shared" si="34"/>
        <v>16</v>
      </c>
      <c r="AI26">
        <f t="shared" si="35"/>
        <v>16</v>
      </c>
      <c r="AJ26">
        <f t="shared" si="21"/>
        <v>1000000</v>
      </c>
      <c r="AK26">
        <f>model1!Q160</f>
        <v>1000066.1</v>
      </c>
      <c r="AL26" t="str">
        <f t="shared" si="7"/>
        <v>férfi</v>
      </c>
      <c r="AM26" t="str">
        <f t="shared" si="8"/>
        <v>Mind</v>
      </c>
      <c r="AN26" t="str">
        <f t="shared" si="9"/>
        <v>Nyugat-Dunántúl</v>
      </c>
      <c r="AP26" s="64">
        <f t="shared" si="17"/>
        <v>0.29489285714285701</v>
      </c>
      <c r="AQ26" s="69">
        <f t="shared" si="18"/>
        <v>5.9365681756573536E-2</v>
      </c>
      <c r="AR26" s="64">
        <f t="shared" si="19"/>
        <v>1.8760165783217445E-2</v>
      </c>
      <c r="AS26">
        <v>1000000</v>
      </c>
      <c r="AU26">
        <f t="shared" si="20"/>
        <v>13</v>
      </c>
      <c r="AV26">
        <f t="shared" si="10"/>
        <v>16</v>
      </c>
      <c r="AW26">
        <f t="shared" si="11"/>
        <v>20</v>
      </c>
      <c r="AX26">
        <f t="shared" si="12"/>
        <v>1000000</v>
      </c>
      <c r="AY26">
        <f>model3!E160</f>
        <v>999999.2</v>
      </c>
      <c r="AZ26" t="str">
        <f t="shared" si="13"/>
        <v>férfi</v>
      </c>
      <c r="BA26" t="str">
        <f t="shared" si="14"/>
        <v>Mind</v>
      </c>
      <c r="BB26" t="str">
        <f t="shared" si="15"/>
        <v>Nyugat-Dunántúl</v>
      </c>
    </row>
    <row r="27" spans="1:54">
      <c r="A27" s="48" t="s">
        <v>31</v>
      </c>
      <c r="B27" s="48" t="s">
        <v>1103</v>
      </c>
      <c r="C27" s="48" t="s">
        <v>366</v>
      </c>
      <c r="D27">
        <v>68.33</v>
      </c>
      <c r="E27">
        <v>68.55</v>
      </c>
      <c r="F27">
        <v>68.86</v>
      </c>
      <c r="G27">
        <v>69.87</v>
      </c>
      <c r="H27">
        <v>69.59</v>
      </c>
      <c r="I27">
        <v>69.88</v>
      </c>
      <c r="J27">
        <v>70.849999999999994</v>
      </c>
      <c r="K27">
        <v>70.97</v>
      </c>
      <c r="L27">
        <v>71.62</v>
      </c>
      <c r="M27">
        <v>71.83</v>
      </c>
      <c r="N27">
        <v>71.55</v>
      </c>
      <c r="O27">
        <v>71.900000000000006</v>
      </c>
      <c r="P27">
        <v>72.31</v>
      </c>
      <c r="Q27">
        <v>72.290000000000006</v>
      </c>
      <c r="R27">
        <v>72.41</v>
      </c>
      <c r="S27">
        <v>1000000</v>
      </c>
      <c r="U27">
        <f t="shared" si="16"/>
        <v>22</v>
      </c>
      <c r="V27">
        <f t="shared" si="22"/>
        <v>22</v>
      </c>
      <c r="W27">
        <f t="shared" si="23"/>
        <v>22</v>
      </c>
      <c r="X27">
        <f t="shared" si="24"/>
        <v>19</v>
      </c>
      <c r="Y27">
        <f t="shared" si="25"/>
        <v>22</v>
      </c>
      <c r="Z27">
        <f t="shared" si="26"/>
        <v>22</v>
      </c>
      <c r="AA27">
        <f t="shared" si="27"/>
        <v>21</v>
      </c>
      <c r="AB27">
        <f t="shared" si="28"/>
        <v>22</v>
      </c>
      <c r="AC27">
        <f t="shared" si="29"/>
        <v>22</v>
      </c>
      <c r="AD27">
        <f t="shared" si="30"/>
        <v>21</v>
      </c>
      <c r="AE27">
        <f t="shared" si="31"/>
        <v>22</v>
      </c>
      <c r="AF27">
        <f t="shared" si="32"/>
        <v>22</v>
      </c>
      <c r="AG27">
        <f t="shared" si="33"/>
        <v>20</v>
      </c>
      <c r="AH27">
        <f t="shared" si="34"/>
        <v>21</v>
      </c>
      <c r="AI27">
        <f t="shared" si="35"/>
        <v>22</v>
      </c>
      <c r="AJ27">
        <f t="shared" si="21"/>
        <v>1000000</v>
      </c>
      <c r="AK27">
        <f>model1!Q161</f>
        <v>999993.1</v>
      </c>
      <c r="AL27" t="str">
        <f t="shared" si="7"/>
        <v>férfi</v>
      </c>
      <c r="AM27" t="str">
        <f t="shared" si="8"/>
        <v>Mind</v>
      </c>
      <c r="AN27" t="str">
        <f t="shared" si="9"/>
        <v>Dél-Dunántúl</v>
      </c>
      <c r="AP27" s="64">
        <f t="shared" si="17"/>
        <v>0.31042857142857166</v>
      </c>
      <c r="AQ27" s="69">
        <f t="shared" si="18"/>
        <v>5.6345808589973741E-2</v>
      </c>
      <c r="AR27" s="64">
        <f t="shared" si="19"/>
        <v>2.0223538060190119E-2</v>
      </c>
      <c r="AS27">
        <v>1000000</v>
      </c>
      <c r="AU27">
        <f t="shared" si="20"/>
        <v>7</v>
      </c>
      <c r="AV27">
        <f t="shared" si="10"/>
        <v>19</v>
      </c>
      <c r="AW27">
        <f t="shared" si="11"/>
        <v>24</v>
      </c>
      <c r="AX27">
        <f t="shared" si="12"/>
        <v>1000000</v>
      </c>
      <c r="AY27">
        <f>model3!E161</f>
        <v>1000003.2</v>
      </c>
      <c r="AZ27" t="str">
        <f t="shared" si="13"/>
        <v>férfi</v>
      </c>
      <c r="BA27" t="str">
        <f t="shared" si="14"/>
        <v>Mind</v>
      </c>
      <c r="BB27" t="str">
        <f t="shared" si="15"/>
        <v>Dél-Dunántúl</v>
      </c>
    </row>
    <row r="28" spans="1:54">
      <c r="A28" s="48" t="s">
        <v>31</v>
      </c>
      <c r="B28" s="48" t="s">
        <v>1103</v>
      </c>
      <c r="C28" s="48" t="s">
        <v>379</v>
      </c>
      <c r="D28">
        <v>68.790000000000006</v>
      </c>
      <c r="E28">
        <v>69.13</v>
      </c>
      <c r="F28">
        <v>69.290000000000006</v>
      </c>
      <c r="G28">
        <v>69.97</v>
      </c>
      <c r="H28">
        <v>70.010000000000005</v>
      </c>
      <c r="I28">
        <v>70.459999999999994</v>
      </c>
      <c r="J28">
        <v>71.06</v>
      </c>
      <c r="K28">
        <v>71.260000000000005</v>
      </c>
      <c r="L28">
        <v>71.84</v>
      </c>
      <c r="M28">
        <v>72.180000000000007</v>
      </c>
      <c r="N28">
        <v>72.040000000000006</v>
      </c>
      <c r="O28">
        <v>72.290000000000006</v>
      </c>
      <c r="P28">
        <v>72.41</v>
      </c>
      <c r="Q28">
        <v>72.540000000000006</v>
      </c>
      <c r="R28">
        <v>72.89</v>
      </c>
      <c r="S28">
        <v>1000000</v>
      </c>
      <c r="U28">
        <f t="shared" si="16"/>
        <v>18</v>
      </c>
      <c r="V28">
        <f t="shared" si="22"/>
        <v>19</v>
      </c>
      <c r="W28">
        <f t="shared" si="23"/>
        <v>18</v>
      </c>
      <c r="X28">
        <f t="shared" si="24"/>
        <v>18</v>
      </c>
      <c r="Y28">
        <f t="shared" si="25"/>
        <v>19</v>
      </c>
      <c r="Z28">
        <f t="shared" si="26"/>
        <v>19</v>
      </c>
      <c r="AA28">
        <f t="shared" si="27"/>
        <v>18</v>
      </c>
      <c r="AB28">
        <f t="shared" si="28"/>
        <v>19</v>
      </c>
      <c r="AC28">
        <f t="shared" si="29"/>
        <v>20</v>
      </c>
      <c r="AD28">
        <f t="shared" si="30"/>
        <v>18</v>
      </c>
      <c r="AE28">
        <f t="shared" si="31"/>
        <v>19</v>
      </c>
      <c r="AF28">
        <f t="shared" si="32"/>
        <v>19</v>
      </c>
      <c r="AG28">
        <f t="shared" si="33"/>
        <v>18</v>
      </c>
      <c r="AH28">
        <f t="shared" si="34"/>
        <v>19</v>
      </c>
      <c r="AI28">
        <f t="shared" si="35"/>
        <v>18</v>
      </c>
      <c r="AJ28">
        <f t="shared" si="21"/>
        <v>1000000</v>
      </c>
      <c r="AK28">
        <f>model1!Q162</f>
        <v>1000034.1</v>
      </c>
      <c r="AL28" t="str">
        <f t="shared" si="7"/>
        <v>férfi</v>
      </c>
      <c r="AM28" t="str">
        <f t="shared" si="8"/>
        <v>Mind</v>
      </c>
      <c r="AN28" t="str">
        <f t="shared" si="9"/>
        <v>Dunántúl</v>
      </c>
      <c r="AP28" s="64">
        <f t="shared" si="17"/>
        <v>0.30125000000000013</v>
      </c>
      <c r="AQ28" s="69">
        <f t="shared" si="18"/>
        <v>5.6249142543558707E-2</v>
      </c>
      <c r="AR28" s="64">
        <f t="shared" si="19"/>
        <v>1.9318044705210077E-2</v>
      </c>
      <c r="AS28">
        <v>1000000</v>
      </c>
      <c r="AU28">
        <f t="shared" si="20"/>
        <v>9</v>
      </c>
      <c r="AV28">
        <f t="shared" si="10"/>
        <v>20</v>
      </c>
      <c r="AW28">
        <f t="shared" si="11"/>
        <v>22</v>
      </c>
      <c r="AX28">
        <f t="shared" si="12"/>
        <v>1000000</v>
      </c>
      <c r="AY28">
        <f>model3!E162</f>
        <v>1000002.7</v>
      </c>
      <c r="AZ28" t="str">
        <f t="shared" si="13"/>
        <v>férfi</v>
      </c>
      <c r="BA28" t="str">
        <f t="shared" si="14"/>
        <v>Mind</v>
      </c>
      <c r="BB28" t="str">
        <f t="shared" si="15"/>
        <v>Dunántúl</v>
      </c>
    </row>
    <row r="29" spans="1:54">
      <c r="A29" s="48" t="s">
        <v>31</v>
      </c>
      <c r="B29" s="48" t="s">
        <v>1103</v>
      </c>
      <c r="C29" s="48" t="s">
        <v>391</v>
      </c>
      <c r="D29">
        <v>66.84</v>
      </c>
      <c r="E29">
        <v>67.37</v>
      </c>
      <c r="F29">
        <v>67.540000000000006</v>
      </c>
      <c r="G29">
        <v>67.900000000000006</v>
      </c>
      <c r="H29">
        <v>68.37</v>
      </c>
      <c r="I29">
        <v>68.73</v>
      </c>
      <c r="J29">
        <v>68.72</v>
      </c>
      <c r="K29">
        <v>69.680000000000007</v>
      </c>
      <c r="L29">
        <v>70.2</v>
      </c>
      <c r="M29">
        <v>70.52</v>
      </c>
      <c r="N29">
        <v>70.62</v>
      </c>
      <c r="O29">
        <v>70.790000000000006</v>
      </c>
      <c r="P29">
        <v>70.5</v>
      </c>
      <c r="Q29">
        <v>70.56</v>
      </c>
      <c r="R29">
        <v>70.61</v>
      </c>
      <c r="S29">
        <v>1000000</v>
      </c>
      <c r="U29">
        <f t="shared" si="16"/>
        <v>26</v>
      </c>
      <c r="V29">
        <f t="shared" si="22"/>
        <v>26</v>
      </c>
      <c r="W29">
        <f t="shared" si="23"/>
        <v>26</v>
      </c>
      <c r="X29">
        <f t="shared" si="24"/>
        <v>26</v>
      </c>
      <c r="Y29">
        <f t="shared" si="25"/>
        <v>25</v>
      </c>
      <c r="Z29">
        <f t="shared" si="26"/>
        <v>25</v>
      </c>
      <c r="AA29">
        <f t="shared" si="27"/>
        <v>25</v>
      </c>
      <c r="AB29">
        <f t="shared" si="28"/>
        <v>25</v>
      </c>
      <c r="AC29">
        <f t="shared" si="29"/>
        <v>25</v>
      </c>
      <c r="AD29">
        <f t="shared" si="30"/>
        <v>25</v>
      </c>
      <c r="AE29">
        <f t="shared" si="31"/>
        <v>25</v>
      </c>
      <c r="AF29">
        <f t="shared" si="32"/>
        <v>25</v>
      </c>
      <c r="AG29">
        <f t="shared" si="33"/>
        <v>25</v>
      </c>
      <c r="AH29">
        <f t="shared" si="34"/>
        <v>25</v>
      </c>
      <c r="AI29">
        <f t="shared" si="35"/>
        <v>25</v>
      </c>
      <c r="AJ29">
        <f t="shared" si="21"/>
        <v>1000000</v>
      </c>
      <c r="AK29">
        <f>model1!Q163</f>
        <v>999938.1</v>
      </c>
      <c r="AL29" t="str">
        <f t="shared" si="7"/>
        <v>férfi</v>
      </c>
      <c r="AM29" t="str">
        <f t="shared" si="8"/>
        <v>Mind</v>
      </c>
      <c r="AN29" t="str">
        <f t="shared" si="9"/>
        <v>Észak-Magyarország</v>
      </c>
      <c r="AP29" s="64">
        <f t="shared" si="17"/>
        <v>0.29892857142857115</v>
      </c>
      <c r="AQ29" s="69">
        <f t="shared" si="18"/>
        <v>5.579884164430008E-2</v>
      </c>
      <c r="AR29" s="64">
        <f t="shared" si="19"/>
        <v>2.023080284112129E-2</v>
      </c>
      <c r="AS29">
        <v>1000000</v>
      </c>
      <c r="AU29">
        <f t="shared" si="20"/>
        <v>11</v>
      </c>
      <c r="AV29">
        <f t="shared" si="10"/>
        <v>22</v>
      </c>
      <c r="AW29">
        <f t="shared" si="11"/>
        <v>25</v>
      </c>
      <c r="AX29">
        <f t="shared" si="12"/>
        <v>1000000</v>
      </c>
      <c r="AY29">
        <f>model3!E163</f>
        <v>999993.2</v>
      </c>
      <c r="AZ29" t="str">
        <f t="shared" si="13"/>
        <v>férfi</v>
      </c>
      <c r="BA29" t="str">
        <f t="shared" si="14"/>
        <v>Mind</v>
      </c>
      <c r="BB29" t="str">
        <f t="shared" si="15"/>
        <v>Észak-Magyarország</v>
      </c>
    </row>
    <row r="30" spans="1:54">
      <c r="A30" s="48" t="s">
        <v>31</v>
      </c>
      <c r="B30" s="48" t="s">
        <v>1103</v>
      </c>
      <c r="C30" s="48" t="s">
        <v>403</v>
      </c>
      <c r="D30">
        <v>67.34</v>
      </c>
      <c r="E30">
        <v>68.11</v>
      </c>
      <c r="F30">
        <v>68.19</v>
      </c>
      <c r="G30">
        <v>68.760000000000005</v>
      </c>
      <c r="H30">
        <v>69.290000000000006</v>
      </c>
      <c r="I30">
        <v>69.59</v>
      </c>
      <c r="J30">
        <v>70.23</v>
      </c>
      <c r="K30">
        <v>70.83</v>
      </c>
      <c r="L30">
        <v>71.510000000000005</v>
      </c>
      <c r="M30">
        <v>71.23</v>
      </c>
      <c r="N30">
        <v>71.31</v>
      </c>
      <c r="O30">
        <v>71.81</v>
      </c>
      <c r="P30">
        <v>71.88</v>
      </c>
      <c r="Q30">
        <v>71.86</v>
      </c>
      <c r="R30">
        <v>71.8</v>
      </c>
      <c r="S30">
        <v>1000000</v>
      </c>
      <c r="U30">
        <f t="shared" si="16"/>
        <v>25</v>
      </c>
      <c r="V30">
        <f t="shared" si="22"/>
        <v>24</v>
      </c>
      <c r="W30">
        <f t="shared" si="23"/>
        <v>24</v>
      </c>
      <c r="X30">
        <f t="shared" si="24"/>
        <v>24</v>
      </c>
      <c r="Y30">
        <f t="shared" si="25"/>
        <v>23</v>
      </c>
      <c r="Z30">
        <f t="shared" si="26"/>
        <v>23</v>
      </c>
      <c r="AA30">
        <f t="shared" si="27"/>
        <v>23</v>
      </c>
      <c r="AB30">
        <f t="shared" si="28"/>
        <v>23</v>
      </c>
      <c r="AC30">
        <f t="shared" si="29"/>
        <v>23</v>
      </c>
      <c r="AD30">
        <f t="shared" si="30"/>
        <v>23</v>
      </c>
      <c r="AE30">
        <f t="shared" si="31"/>
        <v>23</v>
      </c>
      <c r="AF30">
        <f t="shared" si="32"/>
        <v>23</v>
      </c>
      <c r="AG30">
        <f t="shared" si="33"/>
        <v>22</v>
      </c>
      <c r="AH30">
        <f t="shared" si="34"/>
        <v>23</v>
      </c>
      <c r="AI30">
        <f t="shared" si="35"/>
        <v>23</v>
      </c>
      <c r="AJ30">
        <f t="shared" si="21"/>
        <v>1000000</v>
      </c>
      <c r="AK30">
        <f>model1!Q164</f>
        <v>999967.6</v>
      </c>
      <c r="AL30" t="str">
        <f t="shared" si="7"/>
        <v>férfi</v>
      </c>
      <c r="AM30" t="str">
        <f t="shared" si="8"/>
        <v>Mind</v>
      </c>
      <c r="AN30" t="str">
        <f t="shared" si="9"/>
        <v>Észak-Alföld</v>
      </c>
      <c r="AP30" s="64">
        <f t="shared" si="17"/>
        <v>0.33924999999999972</v>
      </c>
      <c r="AQ30" s="69">
        <f t="shared" si="18"/>
        <v>6.3160823594880247E-2</v>
      </c>
      <c r="AR30" s="64">
        <f t="shared" si="19"/>
        <v>2.2495336237634219E-2</v>
      </c>
      <c r="AS30">
        <v>1000000</v>
      </c>
      <c r="AU30">
        <f t="shared" si="20"/>
        <v>1</v>
      </c>
      <c r="AV30">
        <f t="shared" si="10"/>
        <v>11</v>
      </c>
      <c r="AW30">
        <f t="shared" si="11"/>
        <v>32</v>
      </c>
      <c r="AX30">
        <f t="shared" si="12"/>
        <v>1000000</v>
      </c>
      <c r="AY30">
        <f>model3!E164</f>
        <v>999999.2</v>
      </c>
      <c r="AZ30" t="str">
        <f t="shared" si="13"/>
        <v>férfi</v>
      </c>
      <c r="BA30" t="str">
        <f t="shared" si="14"/>
        <v>Mind</v>
      </c>
      <c r="BB30" t="str">
        <f t="shared" si="15"/>
        <v>Észak-Alföld</v>
      </c>
    </row>
    <row r="31" spans="1:54">
      <c r="A31" s="48" t="s">
        <v>31</v>
      </c>
      <c r="B31" s="48" t="s">
        <v>1103</v>
      </c>
      <c r="C31" s="48" t="s">
        <v>416</v>
      </c>
      <c r="D31">
        <v>68.39</v>
      </c>
      <c r="E31">
        <v>69.150000000000006</v>
      </c>
      <c r="F31">
        <v>68.91</v>
      </c>
      <c r="G31">
        <v>69.709999999999994</v>
      </c>
      <c r="H31">
        <v>69.83</v>
      </c>
      <c r="I31">
        <v>70.2</v>
      </c>
      <c r="J31">
        <v>70.77</v>
      </c>
      <c r="K31">
        <v>71.13</v>
      </c>
      <c r="L31">
        <v>71.900000000000006</v>
      </c>
      <c r="M31">
        <v>71.709999999999994</v>
      </c>
      <c r="N31">
        <v>71.67</v>
      </c>
      <c r="O31">
        <v>72.22</v>
      </c>
      <c r="P31">
        <v>71.83</v>
      </c>
      <c r="Q31">
        <v>72.510000000000005</v>
      </c>
      <c r="R31">
        <v>72.739999999999995</v>
      </c>
      <c r="S31">
        <v>1000000</v>
      </c>
      <c r="U31">
        <f t="shared" si="16"/>
        <v>21</v>
      </c>
      <c r="V31">
        <f t="shared" si="22"/>
        <v>18</v>
      </c>
      <c r="W31">
        <f t="shared" si="23"/>
        <v>21</v>
      </c>
      <c r="X31">
        <f t="shared" si="24"/>
        <v>21</v>
      </c>
      <c r="Y31">
        <f t="shared" si="25"/>
        <v>20</v>
      </c>
      <c r="Z31">
        <f t="shared" si="26"/>
        <v>21</v>
      </c>
      <c r="AA31">
        <f t="shared" si="27"/>
        <v>22</v>
      </c>
      <c r="AB31">
        <f t="shared" si="28"/>
        <v>21</v>
      </c>
      <c r="AC31">
        <f t="shared" si="29"/>
        <v>19</v>
      </c>
      <c r="AD31">
        <f t="shared" si="30"/>
        <v>22</v>
      </c>
      <c r="AE31">
        <f t="shared" si="31"/>
        <v>20</v>
      </c>
      <c r="AF31">
        <f t="shared" si="32"/>
        <v>20</v>
      </c>
      <c r="AG31">
        <f t="shared" si="33"/>
        <v>23</v>
      </c>
      <c r="AH31">
        <f t="shared" si="34"/>
        <v>20</v>
      </c>
      <c r="AI31">
        <f t="shared" si="35"/>
        <v>20</v>
      </c>
      <c r="AJ31">
        <f t="shared" si="21"/>
        <v>1000000</v>
      </c>
      <c r="AK31">
        <f>model1!Q165</f>
        <v>1000005.6</v>
      </c>
      <c r="AL31" t="str">
        <f t="shared" si="7"/>
        <v>férfi</v>
      </c>
      <c r="AM31" t="str">
        <f t="shared" si="8"/>
        <v>Mind</v>
      </c>
      <c r="AN31" t="str">
        <f t="shared" si="9"/>
        <v>Dél-Alföld</v>
      </c>
      <c r="AP31" s="64">
        <f t="shared" si="17"/>
        <v>0.30328571428571421</v>
      </c>
      <c r="AQ31" s="69">
        <f t="shared" si="18"/>
        <v>5.9802034643937234E-2</v>
      </c>
      <c r="AR31" s="64">
        <f t="shared" si="19"/>
        <v>1.9686349356426915E-2</v>
      </c>
      <c r="AS31">
        <v>1000000</v>
      </c>
      <c r="AU31">
        <f t="shared" si="20"/>
        <v>8</v>
      </c>
      <c r="AV31">
        <f t="shared" si="10"/>
        <v>15</v>
      </c>
      <c r="AW31">
        <f t="shared" si="11"/>
        <v>23</v>
      </c>
      <c r="AX31">
        <f t="shared" si="12"/>
        <v>1000000</v>
      </c>
      <c r="AY31">
        <f>model3!E165</f>
        <v>1000005.2</v>
      </c>
      <c r="AZ31" t="str">
        <f t="shared" si="13"/>
        <v>férfi</v>
      </c>
      <c r="BA31" t="str">
        <f t="shared" si="14"/>
        <v>Mind</v>
      </c>
      <c r="BB31" t="str">
        <f t="shared" si="15"/>
        <v>Dél-Alföld</v>
      </c>
    </row>
    <row r="32" spans="1:54">
      <c r="A32" s="48" t="s">
        <v>31</v>
      </c>
      <c r="B32" s="48" t="s">
        <v>1103</v>
      </c>
      <c r="C32" s="48" t="s">
        <v>427</v>
      </c>
      <c r="D32">
        <v>67.52</v>
      </c>
      <c r="E32">
        <v>68.22</v>
      </c>
      <c r="F32">
        <v>68.23</v>
      </c>
      <c r="G32">
        <v>68.819999999999993</v>
      </c>
      <c r="H32">
        <v>69.19</v>
      </c>
      <c r="I32">
        <v>69.53</v>
      </c>
      <c r="J32">
        <v>68.94</v>
      </c>
      <c r="K32">
        <v>70.569999999999993</v>
      </c>
      <c r="L32">
        <v>71.239999999999995</v>
      </c>
      <c r="M32">
        <v>71.17</v>
      </c>
      <c r="N32">
        <v>71.22</v>
      </c>
      <c r="O32">
        <v>71.64</v>
      </c>
      <c r="P32">
        <v>71.45</v>
      </c>
      <c r="Q32">
        <v>71.680000000000007</v>
      </c>
      <c r="R32">
        <v>71.739999999999995</v>
      </c>
      <c r="S32">
        <v>1000000</v>
      </c>
      <c r="U32">
        <f t="shared" si="16"/>
        <v>23</v>
      </c>
      <c r="V32">
        <f t="shared" si="22"/>
        <v>23</v>
      </c>
      <c r="W32">
        <f t="shared" si="23"/>
        <v>23</v>
      </c>
      <c r="X32">
        <f t="shared" si="24"/>
        <v>23</v>
      </c>
      <c r="Y32">
        <f t="shared" si="25"/>
        <v>24</v>
      </c>
      <c r="Z32">
        <f t="shared" si="26"/>
        <v>24</v>
      </c>
      <c r="AA32">
        <f t="shared" si="27"/>
        <v>24</v>
      </c>
      <c r="AB32">
        <f t="shared" si="28"/>
        <v>24</v>
      </c>
      <c r="AC32">
        <f t="shared" si="29"/>
        <v>24</v>
      </c>
      <c r="AD32">
        <f t="shared" si="30"/>
        <v>24</v>
      </c>
      <c r="AE32">
        <f t="shared" si="31"/>
        <v>24</v>
      </c>
      <c r="AF32">
        <f t="shared" si="32"/>
        <v>24</v>
      </c>
      <c r="AG32">
        <f t="shared" si="33"/>
        <v>24</v>
      </c>
      <c r="AH32">
        <f t="shared" si="34"/>
        <v>24</v>
      </c>
      <c r="AI32">
        <f t="shared" si="35"/>
        <v>24</v>
      </c>
      <c r="AJ32">
        <f t="shared" si="21"/>
        <v>1000000</v>
      </c>
      <c r="AK32">
        <f>model1!Q166</f>
        <v>999959.6</v>
      </c>
      <c r="AL32" t="str">
        <f t="shared" si="7"/>
        <v>férfi</v>
      </c>
      <c r="AM32" t="str">
        <f t="shared" si="8"/>
        <v>Mind</v>
      </c>
      <c r="AN32" t="str">
        <f t="shared" si="9"/>
        <v>Alföld és Észak</v>
      </c>
      <c r="AP32" s="64">
        <f t="shared" si="17"/>
        <v>0.31910714285714309</v>
      </c>
      <c r="AQ32" s="69">
        <f t="shared" si="18"/>
        <v>5.8823529411764691E-2</v>
      </c>
      <c r="AR32" s="64">
        <f t="shared" si="19"/>
        <v>2.1274361300357949E-2</v>
      </c>
      <c r="AS32">
        <v>1000000</v>
      </c>
      <c r="AU32">
        <f t="shared" si="20"/>
        <v>5</v>
      </c>
      <c r="AV32">
        <f t="shared" si="10"/>
        <v>18</v>
      </c>
      <c r="AW32">
        <f t="shared" si="11"/>
        <v>30</v>
      </c>
      <c r="AX32">
        <f t="shared" si="12"/>
        <v>1000000</v>
      </c>
      <c r="AY32">
        <f>model3!E166</f>
        <v>999994.2</v>
      </c>
      <c r="AZ32" t="str">
        <f t="shared" si="13"/>
        <v>férfi</v>
      </c>
      <c r="BA32" t="str">
        <f t="shared" si="14"/>
        <v>Mind</v>
      </c>
      <c r="BB32" t="str">
        <f t="shared" si="15"/>
        <v>Alföld és Észak</v>
      </c>
    </row>
    <row r="33" spans="1:54">
      <c r="A33" s="48" t="s">
        <v>162</v>
      </c>
      <c r="B33" s="48" t="s">
        <v>1103</v>
      </c>
      <c r="C33" s="48" t="s">
        <v>1097</v>
      </c>
      <c r="D33">
        <v>77.66</v>
      </c>
      <c r="E33">
        <v>77.77</v>
      </c>
      <c r="F33">
        <v>77.849999999999994</v>
      </c>
      <c r="G33">
        <v>78.41</v>
      </c>
      <c r="H33">
        <v>78.72</v>
      </c>
      <c r="I33">
        <v>78.739999999999995</v>
      </c>
      <c r="J33">
        <v>78.92</v>
      </c>
      <c r="K33">
        <v>79.23</v>
      </c>
      <c r="L33">
        <v>79.39</v>
      </c>
      <c r="M33">
        <v>80.040000000000006</v>
      </c>
      <c r="N33">
        <v>79.599999999999994</v>
      </c>
      <c r="O33">
        <v>80.069999999999993</v>
      </c>
      <c r="P33">
        <v>80.06</v>
      </c>
      <c r="Q33">
        <v>80.12</v>
      </c>
      <c r="R33">
        <v>80.209999999999994</v>
      </c>
      <c r="S33">
        <v>1000000</v>
      </c>
      <c r="U33">
        <f t="shared" si="16"/>
        <v>2</v>
      </c>
      <c r="V33">
        <f t="shared" si="22"/>
        <v>2</v>
      </c>
      <c r="W33">
        <f t="shared" si="23"/>
        <v>2</v>
      </c>
      <c r="X33">
        <f t="shared" si="24"/>
        <v>2</v>
      </c>
      <c r="Y33">
        <f t="shared" si="25"/>
        <v>1</v>
      </c>
      <c r="Z33">
        <f t="shared" si="26"/>
        <v>1</v>
      </c>
      <c r="AA33">
        <f t="shared" si="27"/>
        <v>2</v>
      </c>
      <c r="AB33">
        <f t="shared" si="28"/>
        <v>1</v>
      </c>
      <c r="AC33">
        <f t="shared" si="29"/>
        <v>2</v>
      </c>
      <c r="AD33">
        <f t="shared" si="30"/>
        <v>1</v>
      </c>
      <c r="AE33">
        <f t="shared" si="31"/>
        <v>2</v>
      </c>
      <c r="AF33">
        <f t="shared" si="32"/>
        <v>1</v>
      </c>
      <c r="AG33">
        <f t="shared" si="33"/>
        <v>1</v>
      </c>
      <c r="AH33">
        <f t="shared" si="34"/>
        <v>1</v>
      </c>
      <c r="AI33">
        <f t="shared" si="35"/>
        <v>2</v>
      </c>
      <c r="AJ33">
        <f t="shared" si="21"/>
        <v>1000000</v>
      </c>
      <c r="AK33">
        <f>model1!Q167</f>
        <v>1000292.1</v>
      </c>
      <c r="AL33" t="str">
        <f t="shared" si="7"/>
        <v>nő</v>
      </c>
      <c r="AM33" t="str">
        <f t="shared" si="8"/>
        <v>Mind</v>
      </c>
      <c r="AN33" t="str">
        <f t="shared" si="9"/>
        <v>Budapesta</v>
      </c>
      <c r="AP33" s="64">
        <f t="shared" si="17"/>
        <v>0.19767857142857168</v>
      </c>
      <c r="AQ33" s="69">
        <f t="shared" si="18"/>
        <v>3.1791547188629816E-2</v>
      </c>
      <c r="AR33" s="64">
        <f t="shared" si="19"/>
        <v>1.1480807334055149E-2</v>
      </c>
      <c r="AS33">
        <v>1000000</v>
      </c>
      <c r="AU33">
        <f t="shared" si="20"/>
        <v>18</v>
      </c>
      <c r="AV33">
        <f t="shared" si="10"/>
        <v>31</v>
      </c>
      <c r="AW33">
        <f t="shared" si="11"/>
        <v>14</v>
      </c>
      <c r="AX33">
        <f t="shared" si="12"/>
        <v>1000000</v>
      </c>
      <c r="AY33">
        <f>model3!E167</f>
        <v>999999.2</v>
      </c>
      <c r="AZ33" t="str">
        <f t="shared" si="13"/>
        <v>nő</v>
      </c>
      <c r="BA33" t="str">
        <f t="shared" si="14"/>
        <v>Mind</v>
      </c>
      <c r="BB33" t="str">
        <f t="shared" si="15"/>
        <v>Budapesta</v>
      </c>
    </row>
    <row r="34" spans="1:54">
      <c r="A34" s="48" t="s">
        <v>162</v>
      </c>
      <c r="B34" s="48" t="s">
        <v>1103</v>
      </c>
      <c r="C34" s="48" t="s">
        <v>1098</v>
      </c>
      <c r="D34">
        <v>77.11</v>
      </c>
      <c r="E34">
        <v>77.319999999999993</v>
      </c>
      <c r="F34">
        <v>77.45</v>
      </c>
      <c r="G34">
        <v>77.510000000000005</v>
      </c>
      <c r="H34">
        <v>77.95</v>
      </c>
      <c r="I34">
        <v>78.41</v>
      </c>
      <c r="J34">
        <v>78.37</v>
      </c>
      <c r="K34">
        <v>78.22</v>
      </c>
      <c r="L34">
        <v>78.72</v>
      </c>
      <c r="M34">
        <v>79.180000000000007</v>
      </c>
      <c r="N34">
        <v>78.260000000000005</v>
      </c>
      <c r="O34">
        <v>79.31</v>
      </c>
      <c r="P34">
        <v>78.69</v>
      </c>
      <c r="Q34">
        <v>79.2</v>
      </c>
      <c r="R34">
        <v>79.400000000000006</v>
      </c>
      <c r="S34">
        <v>1000000</v>
      </c>
      <c r="U34">
        <f t="shared" si="16"/>
        <v>5</v>
      </c>
      <c r="V34">
        <f t="shared" si="22"/>
        <v>8</v>
      </c>
      <c r="W34">
        <f t="shared" si="23"/>
        <v>5</v>
      </c>
      <c r="X34">
        <f t="shared" si="24"/>
        <v>8</v>
      </c>
      <c r="Y34">
        <f t="shared" si="25"/>
        <v>5</v>
      </c>
      <c r="Z34">
        <f t="shared" si="26"/>
        <v>3</v>
      </c>
      <c r="AA34">
        <f t="shared" si="27"/>
        <v>5</v>
      </c>
      <c r="AB34">
        <f t="shared" si="28"/>
        <v>9</v>
      </c>
      <c r="AC34">
        <f t="shared" si="29"/>
        <v>6</v>
      </c>
      <c r="AD34">
        <f t="shared" si="30"/>
        <v>3</v>
      </c>
      <c r="AE34">
        <f t="shared" si="31"/>
        <v>8</v>
      </c>
      <c r="AF34">
        <f t="shared" si="32"/>
        <v>5</v>
      </c>
      <c r="AG34">
        <f t="shared" si="33"/>
        <v>8</v>
      </c>
      <c r="AH34">
        <f t="shared" si="34"/>
        <v>6</v>
      </c>
      <c r="AI34">
        <f t="shared" si="35"/>
        <v>6</v>
      </c>
      <c r="AJ34">
        <f t="shared" si="21"/>
        <v>1000000</v>
      </c>
      <c r="AK34">
        <f>model1!Q168</f>
        <v>1000226.6</v>
      </c>
      <c r="AL34" t="str">
        <f t="shared" si="7"/>
        <v>nő</v>
      </c>
      <c r="AM34" t="str">
        <f t="shared" si="8"/>
        <v>Mind</v>
      </c>
      <c r="AN34" t="str">
        <f t="shared" si="9"/>
        <v>Pestb</v>
      </c>
      <c r="AP34" s="64">
        <f t="shared" si="17"/>
        <v>0.15546428571428603</v>
      </c>
      <c r="AQ34" s="69">
        <f t="shared" si="18"/>
        <v>2.884130982367766E-2</v>
      </c>
      <c r="AR34" s="64">
        <f t="shared" si="19"/>
        <v>9.6430614297890096E-3</v>
      </c>
      <c r="AS34">
        <v>1000000</v>
      </c>
      <c r="AU34">
        <f t="shared" si="20"/>
        <v>29</v>
      </c>
      <c r="AV34">
        <f t="shared" si="10"/>
        <v>40</v>
      </c>
      <c r="AW34">
        <f t="shared" si="11"/>
        <v>5</v>
      </c>
      <c r="AX34">
        <f t="shared" si="12"/>
        <v>1000000</v>
      </c>
      <c r="AY34">
        <f>model3!E168</f>
        <v>999993.7</v>
      </c>
      <c r="AZ34" t="str">
        <f t="shared" si="13"/>
        <v>nő</v>
      </c>
      <c r="BA34" t="str">
        <f t="shared" si="14"/>
        <v>Mind</v>
      </c>
      <c r="BB34" t="str">
        <f t="shared" si="15"/>
        <v>Pestb</v>
      </c>
    </row>
    <row r="35" spans="1:54">
      <c r="A35" s="48" t="s">
        <v>162</v>
      </c>
      <c r="B35" s="48" t="s">
        <v>1103</v>
      </c>
      <c r="C35" s="48" t="s">
        <v>1099</v>
      </c>
      <c r="D35">
        <v>77.510000000000005</v>
      </c>
      <c r="E35">
        <v>77.64</v>
      </c>
      <c r="F35">
        <v>77.739999999999995</v>
      </c>
      <c r="G35">
        <v>78.08</v>
      </c>
      <c r="H35">
        <v>78.44</v>
      </c>
      <c r="I35">
        <v>78.64</v>
      </c>
      <c r="J35">
        <v>78.73</v>
      </c>
      <c r="K35">
        <v>78.849999999999994</v>
      </c>
      <c r="L35">
        <v>79.150000000000006</v>
      </c>
      <c r="M35">
        <v>79.709999999999994</v>
      </c>
      <c r="N35">
        <v>79.08</v>
      </c>
      <c r="O35">
        <v>79.77</v>
      </c>
      <c r="P35">
        <v>79.52</v>
      </c>
      <c r="Q35">
        <v>79.760000000000005</v>
      </c>
      <c r="R35">
        <v>79.89</v>
      </c>
      <c r="S35">
        <v>1000000</v>
      </c>
      <c r="U35">
        <f t="shared" si="16"/>
        <v>3</v>
      </c>
      <c r="V35">
        <f t="shared" si="22"/>
        <v>3</v>
      </c>
      <c r="W35">
        <f t="shared" si="23"/>
        <v>3</v>
      </c>
      <c r="X35">
        <f t="shared" si="24"/>
        <v>3</v>
      </c>
      <c r="Y35">
        <f t="shared" si="25"/>
        <v>3</v>
      </c>
      <c r="Z35">
        <f t="shared" si="26"/>
        <v>2</v>
      </c>
      <c r="AA35">
        <f t="shared" si="27"/>
        <v>3</v>
      </c>
      <c r="AB35">
        <f t="shared" si="28"/>
        <v>2</v>
      </c>
      <c r="AC35">
        <f t="shared" si="29"/>
        <v>3</v>
      </c>
      <c r="AD35">
        <f t="shared" si="30"/>
        <v>2</v>
      </c>
      <c r="AE35">
        <f t="shared" si="31"/>
        <v>3</v>
      </c>
      <c r="AF35">
        <f t="shared" si="32"/>
        <v>3</v>
      </c>
      <c r="AG35">
        <f t="shared" si="33"/>
        <v>3</v>
      </c>
      <c r="AH35">
        <f t="shared" si="34"/>
        <v>3</v>
      </c>
      <c r="AI35">
        <f t="shared" si="35"/>
        <v>3</v>
      </c>
      <c r="AJ35">
        <f t="shared" si="21"/>
        <v>1000000</v>
      </c>
      <c r="AK35">
        <f>model1!Q169</f>
        <v>1000273.6</v>
      </c>
      <c r="AL35" t="str">
        <f t="shared" si="7"/>
        <v>nő</v>
      </c>
      <c r="AM35" t="str">
        <f t="shared" si="8"/>
        <v>Mind</v>
      </c>
      <c r="AN35" t="str">
        <f t="shared" si="9"/>
        <v>Közép-Magyarországc</v>
      </c>
      <c r="AP35" s="64">
        <f t="shared" si="17"/>
        <v>0.1768571428571428</v>
      </c>
      <c r="AQ35" s="69">
        <f t="shared" si="18"/>
        <v>2.9790962573538558E-2</v>
      </c>
      <c r="AR35" s="64">
        <f t="shared" si="19"/>
        <v>1.0391300086567917E-2</v>
      </c>
      <c r="AS35">
        <v>1000000</v>
      </c>
      <c r="AU35">
        <f t="shared" si="20"/>
        <v>20</v>
      </c>
      <c r="AV35">
        <f t="shared" si="10"/>
        <v>37</v>
      </c>
      <c r="AW35">
        <f t="shared" si="11"/>
        <v>12</v>
      </c>
      <c r="AX35">
        <f t="shared" si="12"/>
        <v>1000000</v>
      </c>
      <c r="AY35">
        <f>model3!E169</f>
        <v>999999.2</v>
      </c>
      <c r="AZ35" t="str">
        <f t="shared" si="13"/>
        <v>nő</v>
      </c>
      <c r="BA35" t="str">
        <f t="shared" si="14"/>
        <v>Mind</v>
      </c>
      <c r="BB35" t="str">
        <f t="shared" si="15"/>
        <v>Közép-Magyarországc</v>
      </c>
    </row>
    <row r="36" spans="1:54">
      <c r="A36" s="48" t="s">
        <v>162</v>
      </c>
      <c r="B36" s="48" t="s">
        <v>1103</v>
      </c>
      <c r="C36" s="48" t="s">
        <v>341</v>
      </c>
      <c r="D36">
        <v>76.84</v>
      </c>
      <c r="E36">
        <v>77.37</v>
      </c>
      <c r="F36">
        <v>77.36</v>
      </c>
      <c r="G36">
        <v>77.72</v>
      </c>
      <c r="H36">
        <v>77.650000000000006</v>
      </c>
      <c r="I36">
        <v>78.31</v>
      </c>
      <c r="J36">
        <v>78.22</v>
      </c>
      <c r="K36">
        <v>78.39</v>
      </c>
      <c r="L36">
        <v>78.59</v>
      </c>
      <c r="M36">
        <v>78.84</v>
      </c>
      <c r="N36">
        <v>78.34</v>
      </c>
      <c r="O36">
        <v>79.209999999999994</v>
      </c>
      <c r="P36">
        <v>78.91</v>
      </c>
      <c r="Q36">
        <v>79.069999999999993</v>
      </c>
      <c r="R36">
        <v>79.52</v>
      </c>
      <c r="S36">
        <v>1000000</v>
      </c>
      <c r="U36">
        <f t="shared" si="16"/>
        <v>8</v>
      </c>
      <c r="V36">
        <f t="shared" si="22"/>
        <v>6</v>
      </c>
      <c r="W36">
        <f t="shared" si="23"/>
        <v>6</v>
      </c>
      <c r="X36">
        <f t="shared" si="24"/>
        <v>6</v>
      </c>
      <c r="Y36">
        <f t="shared" si="25"/>
        <v>9</v>
      </c>
      <c r="Z36">
        <f t="shared" si="26"/>
        <v>5</v>
      </c>
      <c r="AA36">
        <f t="shared" si="27"/>
        <v>7</v>
      </c>
      <c r="AB36">
        <f t="shared" si="28"/>
        <v>6</v>
      </c>
      <c r="AC36">
        <f t="shared" si="29"/>
        <v>9</v>
      </c>
      <c r="AD36">
        <f t="shared" si="30"/>
        <v>6</v>
      </c>
      <c r="AE36">
        <f t="shared" si="31"/>
        <v>7</v>
      </c>
      <c r="AF36">
        <f t="shared" si="32"/>
        <v>6</v>
      </c>
      <c r="AG36">
        <f t="shared" si="33"/>
        <v>6</v>
      </c>
      <c r="AH36">
        <f t="shared" si="34"/>
        <v>8</v>
      </c>
      <c r="AI36">
        <f t="shared" si="35"/>
        <v>5</v>
      </c>
      <c r="AJ36">
        <f t="shared" si="21"/>
        <v>1000000</v>
      </c>
      <c r="AK36">
        <f>model1!Q170</f>
        <v>1000213.1</v>
      </c>
      <c r="AL36" t="str">
        <f t="shared" si="7"/>
        <v>nő</v>
      </c>
      <c r="AM36" t="str">
        <f t="shared" si="8"/>
        <v>Mind</v>
      </c>
      <c r="AN36" t="str">
        <f t="shared" si="9"/>
        <v>Közép-Dunántúl</v>
      </c>
      <c r="AP36" s="64">
        <f t="shared" si="17"/>
        <v>0.16489285714285659</v>
      </c>
      <c r="AQ36" s="69">
        <f t="shared" si="18"/>
        <v>3.3702213279677977E-2</v>
      </c>
      <c r="AR36" s="64">
        <f t="shared" si="19"/>
        <v>9.8412896861395528E-3</v>
      </c>
      <c r="AS36">
        <v>1000000</v>
      </c>
      <c r="AU36">
        <f t="shared" si="20"/>
        <v>22</v>
      </c>
      <c r="AV36">
        <f t="shared" si="10"/>
        <v>30</v>
      </c>
      <c r="AW36">
        <f t="shared" si="11"/>
        <v>9</v>
      </c>
      <c r="AX36">
        <f t="shared" si="12"/>
        <v>1000000</v>
      </c>
      <c r="AY36">
        <f>model3!E170</f>
        <v>1000005.7</v>
      </c>
      <c r="AZ36" t="str">
        <f t="shared" si="13"/>
        <v>nő</v>
      </c>
      <c r="BA36" t="str">
        <f t="shared" si="14"/>
        <v>Mind</v>
      </c>
      <c r="BB36" t="str">
        <f t="shared" si="15"/>
        <v>Közép-Dunántúl</v>
      </c>
    </row>
    <row r="37" spans="1:54">
      <c r="A37" s="48" t="s">
        <v>162</v>
      </c>
      <c r="B37" s="48" t="s">
        <v>1103</v>
      </c>
      <c r="C37" s="48" t="s">
        <v>353</v>
      </c>
      <c r="D37">
        <v>77.709999999999994</v>
      </c>
      <c r="E37">
        <v>78.260000000000005</v>
      </c>
      <c r="F37">
        <v>78.09</v>
      </c>
      <c r="G37">
        <v>78.72</v>
      </c>
      <c r="H37">
        <v>78.62</v>
      </c>
      <c r="I37">
        <v>78.39</v>
      </c>
      <c r="J37">
        <v>78.95</v>
      </c>
      <c r="K37">
        <v>78.67</v>
      </c>
      <c r="L37">
        <v>79.569999999999993</v>
      </c>
      <c r="M37">
        <v>79.05</v>
      </c>
      <c r="N37">
        <v>79.63</v>
      </c>
      <c r="O37">
        <v>79.92</v>
      </c>
      <c r="P37">
        <v>79.900000000000006</v>
      </c>
      <c r="Q37">
        <v>79.819999999999993</v>
      </c>
      <c r="R37">
        <v>80.25</v>
      </c>
      <c r="S37">
        <v>1000000</v>
      </c>
      <c r="U37">
        <f t="shared" si="16"/>
        <v>1</v>
      </c>
      <c r="V37">
        <f t="shared" si="22"/>
        <v>1</v>
      </c>
      <c r="W37">
        <f t="shared" si="23"/>
        <v>1</v>
      </c>
      <c r="X37">
        <f t="shared" si="24"/>
        <v>1</v>
      </c>
      <c r="Y37">
        <f t="shared" si="25"/>
        <v>2</v>
      </c>
      <c r="Z37">
        <f t="shared" si="26"/>
        <v>4</v>
      </c>
      <c r="AA37">
        <f t="shared" si="27"/>
        <v>1</v>
      </c>
      <c r="AB37">
        <f t="shared" si="28"/>
        <v>3</v>
      </c>
      <c r="AC37">
        <f t="shared" si="29"/>
        <v>1</v>
      </c>
      <c r="AD37">
        <f t="shared" si="30"/>
        <v>4</v>
      </c>
      <c r="AE37">
        <f t="shared" si="31"/>
        <v>1</v>
      </c>
      <c r="AF37">
        <f t="shared" si="32"/>
        <v>2</v>
      </c>
      <c r="AG37">
        <f t="shared" si="33"/>
        <v>2</v>
      </c>
      <c r="AH37">
        <f t="shared" si="34"/>
        <v>2</v>
      </c>
      <c r="AI37">
        <f t="shared" si="35"/>
        <v>1</v>
      </c>
      <c r="AJ37">
        <f t="shared" si="21"/>
        <v>1000000</v>
      </c>
      <c r="AK37">
        <f>model1!Q171</f>
        <v>1000289.6</v>
      </c>
      <c r="AL37" t="str">
        <f t="shared" si="7"/>
        <v>nő</v>
      </c>
      <c r="AM37" t="str">
        <f t="shared" si="8"/>
        <v>Mind</v>
      </c>
      <c r="AN37" t="str">
        <f t="shared" si="9"/>
        <v>Nyugat-Dunántúl</v>
      </c>
      <c r="AP37" s="64">
        <f t="shared" si="17"/>
        <v>0.16414285714285698</v>
      </c>
      <c r="AQ37" s="69">
        <f t="shared" si="18"/>
        <v>3.1651090342679204E-2</v>
      </c>
      <c r="AR37" s="64">
        <f t="shared" si="19"/>
        <v>9.7663056309611265E-3</v>
      </c>
      <c r="AS37">
        <v>1000000</v>
      </c>
      <c r="AU37">
        <f t="shared" si="20"/>
        <v>24</v>
      </c>
      <c r="AV37">
        <f t="shared" si="10"/>
        <v>32</v>
      </c>
      <c r="AW37">
        <f t="shared" si="11"/>
        <v>8</v>
      </c>
      <c r="AX37">
        <f t="shared" si="12"/>
        <v>1000000</v>
      </c>
      <c r="AY37">
        <f>model3!E171</f>
        <v>1000004.2</v>
      </c>
      <c r="AZ37" t="str">
        <f t="shared" si="13"/>
        <v>nő</v>
      </c>
      <c r="BA37" t="str">
        <f t="shared" si="14"/>
        <v>Mind</v>
      </c>
      <c r="BB37" t="str">
        <f t="shared" si="15"/>
        <v>Nyugat-Dunántúl</v>
      </c>
    </row>
    <row r="38" spans="1:54">
      <c r="A38" s="48" t="s">
        <v>162</v>
      </c>
      <c r="B38" s="48" t="s">
        <v>1103</v>
      </c>
      <c r="C38" s="48" t="s">
        <v>366</v>
      </c>
      <c r="D38">
        <v>76.87</v>
      </c>
      <c r="E38">
        <v>77.06</v>
      </c>
      <c r="F38">
        <v>77.11</v>
      </c>
      <c r="G38">
        <v>77.400000000000006</v>
      </c>
      <c r="H38">
        <v>77.7</v>
      </c>
      <c r="I38">
        <v>77.84</v>
      </c>
      <c r="J38">
        <v>78.03</v>
      </c>
      <c r="K38">
        <v>78.27</v>
      </c>
      <c r="L38">
        <v>78.27</v>
      </c>
      <c r="M38">
        <v>78.59</v>
      </c>
      <c r="N38">
        <v>78.260000000000005</v>
      </c>
      <c r="O38">
        <v>79.19</v>
      </c>
      <c r="P38">
        <v>78.709999999999994</v>
      </c>
      <c r="Q38">
        <v>78.77</v>
      </c>
      <c r="R38">
        <v>79.03</v>
      </c>
      <c r="S38">
        <v>1000000</v>
      </c>
      <c r="U38">
        <f t="shared" si="16"/>
        <v>7</v>
      </c>
      <c r="V38">
        <f t="shared" si="22"/>
        <v>9</v>
      </c>
      <c r="W38">
        <f t="shared" si="23"/>
        <v>9</v>
      </c>
      <c r="X38">
        <f t="shared" si="24"/>
        <v>9</v>
      </c>
      <c r="Y38">
        <f t="shared" si="25"/>
        <v>8</v>
      </c>
      <c r="Z38">
        <f t="shared" si="26"/>
        <v>9</v>
      </c>
      <c r="AA38">
        <f t="shared" si="27"/>
        <v>8</v>
      </c>
      <c r="AB38">
        <f t="shared" si="28"/>
        <v>8</v>
      </c>
      <c r="AC38">
        <f t="shared" si="29"/>
        <v>11</v>
      </c>
      <c r="AD38">
        <f t="shared" si="30"/>
        <v>9</v>
      </c>
      <c r="AE38">
        <f t="shared" si="31"/>
        <v>8</v>
      </c>
      <c r="AF38">
        <f t="shared" si="32"/>
        <v>8</v>
      </c>
      <c r="AG38">
        <f t="shared" si="33"/>
        <v>7</v>
      </c>
      <c r="AH38">
        <f t="shared" si="34"/>
        <v>9</v>
      </c>
      <c r="AI38">
        <f t="shared" si="35"/>
        <v>9</v>
      </c>
      <c r="AJ38">
        <f t="shared" si="21"/>
        <v>1000000</v>
      </c>
      <c r="AK38">
        <f>model1!Q172</f>
        <v>1000184.6</v>
      </c>
      <c r="AL38" t="str">
        <f t="shared" si="7"/>
        <v>nő</v>
      </c>
      <c r="AM38" t="str">
        <f t="shared" si="8"/>
        <v>Mind</v>
      </c>
      <c r="AN38" t="str">
        <f t="shared" si="9"/>
        <v>Dél-Dunántúl</v>
      </c>
      <c r="AP38" s="64">
        <f t="shared" si="17"/>
        <v>0.15699999999999958</v>
      </c>
      <c r="AQ38" s="69">
        <f t="shared" si="18"/>
        <v>2.9296628362166854E-2</v>
      </c>
      <c r="AR38" s="64">
        <f t="shared" si="19"/>
        <v>9.3647937154130497E-3</v>
      </c>
      <c r="AS38">
        <v>1000000</v>
      </c>
      <c r="AU38">
        <f t="shared" si="20"/>
        <v>26</v>
      </c>
      <c r="AV38">
        <f t="shared" si="10"/>
        <v>39</v>
      </c>
      <c r="AW38">
        <f t="shared" si="11"/>
        <v>3</v>
      </c>
      <c r="AX38">
        <f t="shared" si="12"/>
        <v>1000000</v>
      </c>
      <c r="AY38">
        <f>model3!E172</f>
        <v>1000001.7</v>
      </c>
      <c r="AZ38" t="str">
        <f t="shared" si="13"/>
        <v>nő</v>
      </c>
      <c r="BA38" t="str">
        <f t="shared" si="14"/>
        <v>Mind</v>
      </c>
      <c r="BB38" t="str">
        <f t="shared" si="15"/>
        <v>Dél-Dunántúl</v>
      </c>
    </row>
    <row r="39" spans="1:54">
      <c r="A39" s="48" t="s">
        <v>162</v>
      </c>
      <c r="B39" s="48" t="s">
        <v>1103</v>
      </c>
      <c r="C39" s="48" t="s">
        <v>379</v>
      </c>
      <c r="D39">
        <v>77.12</v>
      </c>
      <c r="E39">
        <v>77.56</v>
      </c>
      <c r="F39">
        <v>77.52</v>
      </c>
      <c r="G39">
        <v>77.94</v>
      </c>
      <c r="H39">
        <v>77.989999999999995</v>
      </c>
      <c r="I39">
        <v>78.19</v>
      </c>
      <c r="J39">
        <v>78.400000000000006</v>
      </c>
      <c r="K39">
        <v>78.45</v>
      </c>
      <c r="L39">
        <v>78.81</v>
      </c>
      <c r="M39">
        <v>78.84</v>
      </c>
      <c r="N39">
        <v>78.739999999999995</v>
      </c>
      <c r="O39">
        <v>79.44</v>
      </c>
      <c r="P39">
        <v>79.180000000000007</v>
      </c>
      <c r="Q39">
        <v>79.22</v>
      </c>
      <c r="R39">
        <v>79.61</v>
      </c>
      <c r="S39">
        <v>1000000</v>
      </c>
      <c r="U39">
        <f t="shared" si="16"/>
        <v>4</v>
      </c>
      <c r="V39">
        <f t="shared" si="22"/>
        <v>4</v>
      </c>
      <c r="W39">
        <f t="shared" si="23"/>
        <v>4</v>
      </c>
      <c r="X39">
        <f t="shared" si="24"/>
        <v>4</v>
      </c>
      <c r="Y39">
        <f t="shared" si="25"/>
        <v>4</v>
      </c>
      <c r="Z39">
        <f t="shared" si="26"/>
        <v>6</v>
      </c>
      <c r="AA39">
        <f t="shared" si="27"/>
        <v>4</v>
      </c>
      <c r="AB39">
        <f t="shared" si="28"/>
        <v>4</v>
      </c>
      <c r="AC39">
        <f t="shared" si="29"/>
        <v>4</v>
      </c>
      <c r="AD39">
        <f t="shared" si="30"/>
        <v>6</v>
      </c>
      <c r="AE39">
        <f t="shared" si="31"/>
        <v>4</v>
      </c>
      <c r="AF39">
        <f t="shared" si="32"/>
        <v>4</v>
      </c>
      <c r="AG39">
        <f t="shared" si="33"/>
        <v>4</v>
      </c>
      <c r="AH39">
        <f t="shared" si="34"/>
        <v>5</v>
      </c>
      <c r="AI39">
        <f t="shared" si="35"/>
        <v>4</v>
      </c>
      <c r="AJ39">
        <f t="shared" si="21"/>
        <v>1000000</v>
      </c>
      <c r="AK39">
        <f>model1!Q173</f>
        <v>1000251.1</v>
      </c>
      <c r="AL39" t="str">
        <f t="shared" si="7"/>
        <v>nő</v>
      </c>
      <c r="AM39" t="str">
        <f t="shared" si="8"/>
        <v>Mind</v>
      </c>
      <c r="AN39" t="str">
        <f t="shared" si="9"/>
        <v>Dunántúl</v>
      </c>
      <c r="AP39" s="64">
        <f t="shared" si="17"/>
        <v>0.16303571428571431</v>
      </c>
      <c r="AQ39" s="69">
        <f t="shared" si="18"/>
        <v>3.1277477703805991E-2</v>
      </c>
      <c r="AR39" s="64">
        <f t="shared" si="19"/>
        <v>9.5005917409990617E-3</v>
      </c>
      <c r="AS39">
        <v>1000000</v>
      </c>
      <c r="AU39">
        <f t="shared" si="20"/>
        <v>25</v>
      </c>
      <c r="AV39">
        <f t="shared" si="10"/>
        <v>34</v>
      </c>
      <c r="AW39">
        <f t="shared" si="11"/>
        <v>4</v>
      </c>
      <c r="AX39">
        <f t="shared" si="12"/>
        <v>1000000</v>
      </c>
      <c r="AY39">
        <f>model3!E173</f>
        <v>1000004.7</v>
      </c>
      <c r="AZ39" t="str">
        <f t="shared" si="13"/>
        <v>nő</v>
      </c>
      <c r="BA39" t="str">
        <f t="shared" si="14"/>
        <v>Mind</v>
      </c>
      <c r="BB39" t="str">
        <f t="shared" si="15"/>
        <v>Dunántúl</v>
      </c>
    </row>
    <row r="40" spans="1:54">
      <c r="A40" s="48" t="s">
        <v>162</v>
      </c>
      <c r="B40" s="48" t="s">
        <v>1103</v>
      </c>
      <c r="C40" s="48" t="s">
        <v>391</v>
      </c>
      <c r="D40">
        <v>75.930000000000007</v>
      </c>
      <c r="E40">
        <v>76.39</v>
      </c>
      <c r="F40">
        <v>76.430000000000007</v>
      </c>
      <c r="G40">
        <v>77.05</v>
      </c>
      <c r="H40">
        <v>76.7</v>
      </c>
      <c r="I40">
        <v>77.16</v>
      </c>
      <c r="J40">
        <v>77.34</v>
      </c>
      <c r="K40">
        <v>77.25</v>
      </c>
      <c r="L40">
        <v>77.8</v>
      </c>
      <c r="M40">
        <v>77.97</v>
      </c>
      <c r="N40">
        <v>77.930000000000007</v>
      </c>
      <c r="O40">
        <v>77.989999999999995</v>
      </c>
      <c r="P40">
        <v>78.03</v>
      </c>
      <c r="Q40">
        <v>77.989999999999995</v>
      </c>
      <c r="R40">
        <v>77.98</v>
      </c>
      <c r="S40">
        <v>1000000</v>
      </c>
      <c r="U40">
        <f t="shared" si="16"/>
        <v>12</v>
      </c>
      <c r="V40">
        <f t="shared" si="22"/>
        <v>12</v>
      </c>
      <c r="W40">
        <f t="shared" si="23"/>
        <v>12</v>
      </c>
      <c r="X40">
        <f t="shared" si="24"/>
        <v>12</v>
      </c>
      <c r="Y40">
        <f t="shared" si="25"/>
        <v>12</v>
      </c>
      <c r="Z40">
        <f t="shared" si="26"/>
        <v>12</v>
      </c>
      <c r="AA40">
        <f t="shared" si="27"/>
        <v>12</v>
      </c>
      <c r="AB40">
        <f t="shared" si="28"/>
        <v>12</v>
      </c>
      <c r="AC40">
        <f t="shared" si="29"/>
        <v>12</v>
      </c>
      <c r="AD40">
        <f t="shared" si="30"/>
        <v>12</v>
      </c>
      <c r="AE40">
        <f t="shared" si="31"/>
        <v>12</v>
      </c>
      <c r="AF40">
        <f t="shared" si="32"/>
        <v>12</v>
      </c>
      <c r="AG40">
        <f t="shared" si="33"/>
        <v>12</v>
      </c>
      <c r="AH40">
        <f t="shared" si="34"/>
        <v>12</v>
      </c>
      <c r="AI40">
        <f t="shared" si="35"/>
        <v>12</v>
      </c>
      <c r="AJ40">
        <f t="shared" si="21"/>
        <v>1000000</v>
      </c>
      <c r="AK40">
        <f>model1!Q174</f>
        <v>1000135.1</v>
      </c>
      <c r="AL40" t="str">
        <f t="shared" si="7"/>
        <v>nő</v>
      </c>
      <c r="AM40" t="str">
        <f t="shared" si="8"/>
        <v>Mind</v>
      </c>
      <c r="AN40" t="str">
        <f t="shared" si="9"/>
        <v>Észak-Magyarország</v>
      </c>
      <c r="AP40" s="64">
        <f t="shared" si="17"/>
        <v>0.14814285714285685</v>
      </c>
      <c r="AQ40" s="69">
        <f t="shared" si="18"/>
        <v>2.6912725874663517E-2</v>
      </c>
      <c r="AR40" s="64">
        <f t="shared" si="19"/>
        <v>9.1038334463107284E-3</v>
      </c>
      <c r="AS40">
        <v>1000000</v>
      </c>
      <c r="AU40">
        <f t="shared" si="20"/>
        <v>31</v>
      </c>
      <c r="AV40">
        <f t="shared" si="10"/>
        <v>41</v>
      </c>
      <c r="AW40">
        <f t="shared" si="11"/>
        <v>1</v>
      </c>
      <c r="AX40">
        <f t="shared" si="12"/>
        <v>1000000</v>
      </c>
      <c r="AY40">
        <f>model3!E174</f>
        <v>999999.2</v>
      </c>
      <c r="AZ40" t="str">
        <f t="shared" si="13"/>
        <v>nő</v>
      </c>
      <c r="BA40" t="str">
        <f t="shared" si="14"/>
        <v>Mind</v>
      </c>
      <c r="BB40" t="str">
        <f t="shared" si="15"/>
        <v>Észak-Magyarország</v>
      </c>
    </row>
    <row r="41" spans="1:54">
      <c r="A41" s="48" t="s">
        <v>162</v>
      </c>
      <c r="B41" s="48" t="s">
        <v>1103</v>
      </c>
      <c r="C41" s="48" t="s">
        <v>403</v>
      </c>
      <c r="D41">
        <v>76.489999999999995</v>
      </c>
      <c r="E41">
        <v>77.040000000000006</v>
      </c>
      <c r="F41">
        <v>77</v>
      </c>
      <c r="G41">
        <v>77.400000000000006</v>
      </c>
      <c r="H41">
        <v>77.739999999999995</v>
      </c>
      <c r="I41">
        <v>77.69</v>
      </c>
      <c r="J41">
        <v>78.010000000000005</v>
      </c>
      <c r="K41">
        <v>78.44</v>
      </c>
      <c r="L41">
        <v>78.63</v>
      </c>
      <c r="M41">
        <v>78.52</v>
      </c>
      <c r="N41">
        <v>78.05</v>
      </c>
      <c r="O41">
        <v>78.87</v>
      </c>
      <c r="P41">
        <v>78.66</v>
      </c>
      <c r="Q41">
        <v>78.739999999999995</v>
      </c>
      <c r="R41">
        <v>78.790000000000006</v>
      </c>
      <c r="S41">
        <v>1000000</v>
      </c>
      <c r="U41">
        <f t="shared" si="16"/>
        <v>10</v>
      </c>
      <c r="V41">
        <f t="shared" si="22"/>
        <v>10</v>
      </c>
      <c r="W41">
        <f t="shared" si="23"/>
        <v>10</v>
      </c>
      <c r="X41">
        <f t="shared" si="24"/>
        <v>9</v>
      </c>
      <c r="Y41">
        <f t="shared" si="25"/>
        <v>7</v>
      </c>
      <c r="Z41">
        <f t="shared" si="26"/>
        <v>10</v>
      </c>
      <c r="AA41">
        <f t="shared" si="27"/>
        <v>9</v>
      </c>
      <c r="AB41">
        <f t="shared" si="28"/>
        <v>5</v>
      </c>
      <c r="AC41">
        <f t="shared" si="29"/>
        <v>8</v>
      </c>
      <c r="AD41">
        <f t="shared" si="30"/>
        <v>10</v>
      </c>
      <c r="AE41">
        <f t="shared" si="31"/>
        <v>11</v>
      </c>
      <c r="AF41">
        <f t="shared" si="32"/>
        <v>10</v>
      </c>
      <c r="AG41">
        <f t="shared" si="33"/>
        <v>9</v>
      </c>
      <c r="AH41">
        <f t="shared" si="34"/>
        <v>10</v>
      </c>
      <c r="AI41">
        <f t="shared" si="35"/>
        <v>10</v>
      </c>
      <c r="AJ41">
        <f t="shared" si="21"/>
        <v>1000000</v>
      </c>
      <c r="AK41">
        <f>model1!Q175</f>
        <v>1000176.1</v>
      </c>
      <c r="AL41" t="str">
        <f t="shared" si="7"/>
        <v>nő</v>
      </c>
      <c r="AM41" t="str">
        <f t="shared" si="8"/>
        <v>Mind</v>
      </c>
      <c r="AN41" t="str">
        <f t="shared" si="9"/>
        <v>Észak-Alföld</v>
      </c>
      <c r="AP41" s="64">
        <f t="shared" si="17"/>
        <v>0.15603571428571422</v>
      </c>
      <c r="AQ41" s="69">
        <f t="shared" si="18"/>
        <v>3.0176239381260423E-2</v>
      </c>
      <c r="AR41" s="64">
        <f t="shared" si="19"/>
        <v>9.662170550098088E-3</v>
      </c>
      <c r="AS41">
        <v>1000000</v>
      </c>
      <c r="AU41">
        <f t="shared" si="20"/>
        <v>28</v>
      </c>
      <c r="AV41">
        <f t="shared" si="10"/>
        <v>36</v>
      </c>
      <c r="AW41">
        <f t="shared" si="11"/>
        <v>7</v>
      </c>
      <c r="AX41">
        <f t="shared" si="12"/>
        <v>1000000</v>
      </c>
      <c r="AY41">
        <f>model3!E175</f>
        <v>999995.2</v>
      </c>
      <c r="AZ41" t="str">
        <f t="shared" si="13"/>
        <v>nő</v>
      </c>
      <c r="BA41" t="str">
        <f t="shared" si="14"/>
        <v>Mind</v>
      </c>
      <c r="BB41" t="str">
        <f t="shared" si="15"/>
        <v>Észak-Alföld</v>
      </c>
    </row>
    <row r="42" spans="1:54">
      <c r="A42" s="48" t="s">
        <v>162</v>
      </c>
      <c r="B42" s="48" t="s">
        <v>1103</v>
      </c>
      <c r="C42" s="48" t="s">
        <v>416</v>
      </c>
      <c r="D42">
        <v>76.69</v>
      </c>
      <c r="E42">
        <v>77.489999999999995</v>
      </c>
      <c r="F42">
        <v>77.27</v>
      </c>
      <c r="G42">
        <v>77.69</v>
      </c>
      <c r="H42">
        <v>77.62</v>
      </c>
      <c r="I42">
        <v>78.14</v>
      </c>
      <c r="J42">
        <v>77.72</v>
      </c>
      <c r="K42">
        <v>78.2</v>
      </c>
      <c r="L42">
        <v>78.66</v>
      </c>
      <c r="M42">
        <v>78.67</v>
      </c>
      <c r="N42">
        <v>78.5</v>
      </c>
      <c r="O42">
        <v>78.989999999999995</v>
      </c>
      <c r="P42">
        <v>78.650000000000006</v>
      </c>
      <c r="Q42">
        <v>79.42</v>
      </c>
      <c r="R42">
        <v>79.239999999999995</v>
      </c>
      <c r="S42">
        <v>1000000</v>
      </c>
      <c r="U42">
        <f t="shared" si="16"/>
        <v>9</v>
      </c>
      <c r="V42">
        <f t="shared" si="22"/>
        <v>5</v>
      </c>
      <c r="W42">
        <f t="shared" si="23"/>
        <v>8</v>
      </c>
      <c r="X42">
        <f t="shared" si="24"/>
        <v>7</v>
      </c>
      <c r="Y42">
        <f t="shared" si="25"/>
        <v>10</v>
      </c>
      <c r="Z42">
        <f t="shared" si="26"/>
        <v>7</v>
      </c>
      <c r="AA42">
        <f t="shared" si="27"/>
        <v>10</v>
      </c>
      <c r="AB42">
        <f t="shared" si="28"/>
        <v>10</v>
      </c>
      <c r="AC42">
        <f t="shared" si="29"/>
        <v>7</v>
      </c>
      <c r="AD42">
        <f t="shared" si="30"/>
        <v>8</v>
      </c>
      <c r="AE42">
        <f t="shared" si="31"/>
        <v>6</v>
      </c>
      <c r="AF42">
        <f t="shared" si="32"/>
        <v>9</v>
      </c>
      <c r="AG42">
        <f t="shared" si="33"/>
        <v>10</v>
      </c>
      <c r="AH42">
        <f t="shared" si="34"/>
        <v>4</v>
      </c>
      <c r="AI42">
        <f t="shared" si="35"/>
        <v>8</v>
      </c>
      <c r="AJ42">
        <f t="shared" si="21"/>
        <v>1000000</v>
      </c>
      <c r="AK42">
        <f>model1!Q176</f>
        <v>1000195.6</v>
      </c>
      <c r="AL42" t="str">
        <f t="shared" si="7"/>
        <v>nő</v>
      </c>
      <c r="AM42" t="str">
        <f t="shared" si="8"/>
        <v>Mind</v>
      </c>
      <c r="AN42" t="str">
        <f t="shared" si="9"/>
        <v>Dél-Alföld</v>
      </c>
      <c r="AP42" s="64">
        <f t="shared" si="17"/>
        <v>0.16489285714285731</v>
      </c>
      <c r="AQ42" s="69">
        <f t="shared" si="18"/>
        <v>3.4374213044573207E-2</v>
      </c>
      <c r="AR42" s="64">
        <f t="shared" si="19"/>
        <v>9.9048856656804955E-3</v>
      </c>
      <c r="AS42">
        <v>1000000</v>
      </c>
      <c r="AU42">
        <f t="shared" si="20"/>
        <v>21</v>
      </c>
      <c r="AV42">
        <f t="shared" si="10"/>
        <v>29</v>
      </c>
      <c r="AW42">
        <f t="shared" si="11"/>
        <v>10</v>
      </c>
      <c r="AX42">
        <f t="shared" si="12"/>
        <v>1000000</v>
      </c>
      <c r="AY42">
        <f>model3!E176</f>
        <v>1000006.2</v>
      </c>
      <c r="AZ42" t="str">
        <f t="shared" si="13"/>
        <v>nő</v>
      </c>
      <c r="BA42" t="str">
        <f t="shared" si="14"/>
        <v>Mind</v>
      </c>
      <c r="BB42" t="str">
        <f t="shared" si="15"/>
        <v>Dél-Alföld</v>
      </c>
    </row>
    <row r="43" spans="1:54">
      <c r="A43" s="48" t="s">
        <v>162</v>
      </c>
      <c r="B43" s="48" t="s">
        <v>1103</v>
      </c>
      <c r="C43" s="48" t="s">
        <v>427</v>
      </c>
      <c r="D43">
        <v>76.39</v>
      </c>
      <c r="E43">
        <v>76.98</v>
      </c>
      <c r="F43">
        <v>76.91</v>
      </c>
      <c r="G43">
        <v>77.400000000000006</v>
      </c>
      <c r="H43">
        <v>77.39</v>
      </c>
      <c r="I43">
        <v>77.67</v>
      </c>
      <c r="J43">
        <v>77.709999999999994</v>
      </c>
      <c r="K43">
        <v>77.989999999999995</v>
      </c>
      <c r="L43">
        <v>78.37</v>
      </c>
      <c r="M43">
        <v>78.400000000000006</v>
      </c>
      <c r="N43">
        <v>78.16</v>
      </c>
      <c r="O43">
        <v>78.64</v>
      </c>
      <c r="P43">
        <v>78.459999999999994</v>
      </c>
      <c r="Q43">
        <v>78.73</v>
      </c>
      <c r="R43">
        <v>78.69</v>
      </c>
      <c r="S43">
        <v>1000000</v>
      </c>
      <c r="U43">
        <f t="shared" si="16"/>
        <v>11</v>
      </c>
      <c r="V43">
        <f t="shared" si="22"/>
        <v>11</v>
      </c>
      <c r="W43">
        <f t="shared" si="23"/>
        <v>11</v>
      </c>
      <c r="X43">
        <f t="shared" si="24"/>
        <v>9</v>
      </c>
      <c r="Y43">
        <f t="shared" si="25"/>
        <v>11</v>
      </c>
      <c r="Z43">
        <f t="shared" si="26"/>
        <v>11</v>
      </c>
      <c r="AA43">
        <f t="shared" si="27"/>
        <v>11</v>
      </c>
      <c r="AB43">
        <f t="shared" si="28"/>
        <v>11</v>
      </c>
      <c r="AC43">
        <f t="shared" si="29"/>
        <v>10</v>
      </c>
      <c r="AD43">
        <f t="shared" si="30"/>
        <v>11</v>
      </c>
      <c r="AE43">
        <f t="shared" si="31"/>
        <v>10</v>
      </c>
      <c r="AF43">
        <f t="shared" si="32"/>
        <v>11</v>
      </c>
      <c r="AG43">
        <f t="shared" si="33"/>
        <v>11</v>
      </c>
      <c r="AH43">
        <f t="shared" si="34"/>
        <v>11</v>
      </c>
      <c r="AI43">
        <f t="shared" si="35"/>
        <v>11</v>
      </c>
      <c r="AJ43">
        <f t="shared" si="21"/>
        <v>1000000</v>
      </c>
      <c r="AK43">
        <f>model1!Q177</f>
        <v>1000153.6</v>
      </c>
      <c r="AL43" t="str">
        <f t="shared" si="7"/>
        <v>nő</v>
      </c>
      <c r="AM43" t="str">
        <f t="shared" si="8"/>
        <v>Mind</v>
      </c>
      <c r="AN43" t="str">
        <f t="shared" si="9"/>
        <v>Alföld és Észak</v>
      </c>
      <c r="AP43" s="64">
        <f t="shared" si="17"/>
        <v>0.15621428571428556</v>
      </c>
      <c r="AQ43" s="69">
        <f t="shared" si="18"/>
        <v>2.9721834116601082E-2</v>
      </c>
      <c r="AR43" s="64">
        <f t="shared" si="19"/>
        <v>9.3387950645149875E-3</v>
      </c>
      <c r="AS43">
        <v>1000000</v>
      </c>
      <c r="AU43">
        <f t="shared" si="20"/>
        <v>27</v>
      </c>
      <c r="AV43">
        <f t="shared" si="10"/>
        <v>38</v>
      </c>
      <c r="AW43">
        <f t="shared" si="11"/>
        <v>2</v>
      </c>
      <c r="AX43">
        <f t="shared" si="12"/>
        <v>1000000</v>
      </c>
      <c r="AY43">
        <f>model3!E177</f>
        <v>1000002.7</v>
      </c>
      <c r="AZ43" t="str">
        <f t="shared" si="13"/>
        <v>nő</v>
      </c>
      <c r="BA43" t="str">
        <f t="shared" si="14"/>
        <v>Mind</v>
      </c>
      <c r="BB43" t="str">
        <f t="shared" si="15"/>
        <v>Alföld és Észak</v>
      </c>
    </row>
  </sheetData>
  <conditionalFormatting sqref="D3:R4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3:AP4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3:AQ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:AR4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opLeftCell="A122" workbookViewId="0">
      <selection sqref="A1:L191"/>
    </sheetView>
  </sheetViews>
  <sheetFormatPr defaultRowHeight="15"/>
  <sheetData>
    <row r="1" spans="1:12" ht="18.75">
      <c r="A1" s="52"/>
    </row>
    <row r="2" spans="1:12">
      <c r="A2" s="53"/>
    </row>
    <row r="5" spans="1:12" ht="31.5">
      <c r="A5" s="54" t="s">
        <v>1112</v>
      </c>
      <c r="B5" s="55">
        <v>2847606</v>
      </c>
      <c r="C5" s="54" t="s">
        <v>1113</v>
      </c>
      <c r="D5" s="55">
        <v>41</v>
      </c>
      <c r="E5" s="54" t="s">
        <v>1114</v>
      </c>
      <c r="F5" s="55">
        <v>3</v>
      </c>
      <c r="G5" s="54" t="s">
        <v>1115</v>
      </c>
      <c r="H5" s="55">
        <v>41</v>
      </c>
      <c r="I5" s="54" t="s">
        <v>1116</v>
      </c>
      <c r="J5" s="55">
        <v>0</v>
      </c>
      <c r="K5" s="54" t="s">
        <v>1117</v>
      </c>
      <c r="L5" s="55" t="s">
        <v>1627</v>
      </c>
    </row>
    <row r="6" spans="1:12" ht="19.5" thickBot="1">
      <c r="A6" s="52"/>
    </row>
    <row r="7" spans="1:12" ht="15.75" thickBot="1">
      <c r="A7" s="56" t="s">
        <v>1119</v>
      </c>
      <c r="B7" s="56" t="s">
        <v>1120</v>
      </c>
      <c r="C7" s="56" t="s">
        <v>1121</v>
      </c>
      <c r="D7" s="56" t="s">
        <v>1122</v>
      </c>
      <c r="E7" s="56" t="s">
        <v>1628</v>
      </c>
    </row>
    <row r="8" spans="1:12" ht="15.75" thickBot="1">
      <c r="A8" s="56" t="s">
        <v>1136</v>
      </c>
      <c r="B8" s="57">
        <v>17</v>
      </c>
      <c r="C8" s="57">
        <v>26</v>
      </c>
      <c r="D8" s="57">
        <v>16</v>
      </c>
      <c r="E8" s="57">
        <v>1000000</v>
      </c>
    </row>
    <row r="9" spans="1:12" ht="15.75" thickBot="1">
      <c r="A9" s="56" t="s">
        <v>1137</v>
      </c>
      <c r="B9" s="57">
        <v>6</v>
      </c>
      <c r="C9" s="57">
        <v>17</v>
      </c>
      <c r="D9" s="57">
        <v>26</v>
      </c>
      <c r="E9" s="57">
        <v>1000000</v>
      </c>
    </row>
    <row r="10" spans="1:12" ht="15.75" thickBot="1">
      <c r="A10" s="56" t="s">
        <v>1138</v>
      </c>
      <c r="B10" s="57">
        <v>10</v>
      </c>
      <c r="C10" s="57">
        <v>10</v>
      </c>
      <c r="D10" s="57">
        <v>31</v>
      </c>
      <c r="E10" s="57">
        <v>1000000</v>
      </c>
    </row>
    <row r="11" spans="1:12" ht="15.75" thickBot="1">
      <c r="A11" s="56" t="s">
        <v>1139</v>
      </c>
      <c r="B11" s="57">
        <v>14</v>
      </c>
      <c r="C11" s="57">
        <v>9</v>
      </c>
      <c r="D11" s="57">
        <v>35</v>
      </c>
      <c r="E11" s="57">
        <v>1000000</v>
      </c>
    </row>
    <row r="12" spans="1:12" ht="15.75" thickBot="1">
      <c r="A12" s="56" t="s">
        <v>1140</v>
      </c>
      <c r="B12" s="57">
        <v>15</v>
      </c>
      <c r="C12" s="57">
        <v>5</v>
      </c>
      <c r="D12" s="57">
        <v>37</v>
      </c>
      <c r="E12" s="57">
        <v>1000000</v>
      </c>
    </row>
    <row r="13" spans="1:12" ht="15.75" thickBot="1">
      <c r="A13" s="56" t="s">
        <v>1141</v>
      </c>
      <c r="B13" s="57">
        <v>16</v>
      </c>
      <c r="C13" s="57">
        <v>3</v>
      </c>
      <c r="D13" s="57">
        <v>41</v>
      </c>
      <c r="E13" s="57">
        <v>1000000</v>
      </c>
    </row>
    <row r="14" spans="1:12" ht="15.75" thickBot="1">
      <c r="A14" s="56" t="s">
        <v>1142</v>
      </c>
      <c r="B14" s="57">
        <v>19</v>
      </c>
      <c r="C14" s="57">
        <v>4</v>
      </c>
      <c r="D14" s="57">
        <v>40</v>
      </c>
      <c r="E14" s="57">
        <v>1000000</v>
      </c>
    </row>
    <row r="15" spans="1:12" ht="15.75" thickBot="1">
      <c r="A15" s="56" t="s">
        <v>1143</v>
      </c>
      <c r="B15" s="57">
        <v>35</v>
      </c>
      <c r="C15" s="57">
        <v>6</v>
      </c>
      <c r="D15" s="57">
        <v>36</v>
      </c>
      <c r="E15" s="57">
        <v>1000000</v>
      </c>
    </row>
    <row r="16" spans="1:12" ht="15.75" thickBot="1">
      <c r="A16" s="56" t="s">
        <v>1144</v>
      </c>
      <c r="B16" s="57">
        <v>37</v>
      </c>
      <c r="C16" s="57">
        <v>1</v>
      </c>
      <c r="D16" s="57">
        <v>39</v>
      </c>
      <c r="E16" s="57">
        <v>1000000</v>
      </c>
    </row>
    <row r="17" spans="1:5" ht="15.75" thickBot="1">
      <c r="A17" s="56" t="s">
        <v>1145</v>
      </c>
      <c r="B17" s="57">
        <v>40</v>
      </c>
      <c r="C17" s="57">
        <v>2</v>
      </c>
      <c r="D17" s="57">
        <v>38</v>
      </c>
      <c r="E17" s="57">
        <v>1000000</v>
      </c>
    </row>
    <row r="18" spans="1:5" ht="15.75" thickBot="1">
      <c r="A18" s="56" t="s">
        <v>1146</v>
      </c>
      <c r="B18" s="57">
        <v>23</v>
      </c>
      <c r="C18" s="57">
        <v>35</v>
      </c>
      <c r="D18" s="57">
        <v>6</v>
      </c>
      <c r="E18" s="57">
        <v>1000000</v>
      </c>
    </row>
    <row r="19" spans="1:5" ht="15.75" thickBot="1">
      <c r="A19" s="56" t="s">
        <v>1147</v>
      </c>
      <c r="B19" s="57">
        <v>30</v>
      </c>
      <c r="C19" s="57">
        <v>33</v>
      </c>
      <c r="D19" s="57">
        <v>11</v>
      </c>
      <c r="E19" s="57">
        <v>1000000</v>
      </c>
    </row>
    <row r="20" spans="1:5" ht="15.75" thickBot="1">
      <c r="A20" s="56" t="s">
        <v>1148</v>
      </c>
      <c r="B20" s="57">
        <v>32</v>
      </c>
      <c r="C20" s="57">
        <v>28</v>
      </c>
      <c r="D20" s="57">
        <v>13</v>
      </c>
      <c r="E20" s="57">
        <v>1000000</v>
      </c>
    </row>
    <row r="21" spans="1:5" ht="15.75" thickBot="1">
      <c r="A21" s="56" t="s">
        <v>1149</v>
      </c>
      <c r="B21" s="57">
        <v>33</v>
      </c>
      <c r="C21" s="57">
        <v>27</v>
      </c>
      <c r="D21" s="57">
        <v>15</v>
      </c>
      <c r="E21" s="57">
        <v>1000000</v>
      </c>
    </row>
    <row r="22" spans="1:5" ht="15.75" thickBot="1">
      <c r="A22" s="56" t="s">
        <v>1150</v>
      </c>
      <c r="B22" s="57">
        <v>34</v>
      </c>
      <c r="C22" s="57">
        <v>24</v>
      </c>
      <c r="D22" s="57">
        <v>18</v>
      </c>
      <c r="E22" s="57">
        <v>1000000</v>
      </c>
    </row>
    <row r="23" spans="1:5" ht="15.75" thickBot="1">
      <c r="A23" s="56" t="s">
        <v>1151</v>
      </c>
      <c r="B23" s="57">
        <v>36</v>
      </c>
      <c r="C23" s="57">
        <v>25</v>
      </c>
      <c r="D23" s="57">
        <v>17</v>
      </c>
      <c r="E23" s="57">
        <v>1000000</v>
      </c>
    </row>
    <row r="24" spans="1:5" ht="15.75" thickBot="1">
      <c r="A24" s="56" t="s">
        <v>1152</v>
      </c>
      <c r="B24" s="57">
        <v>38</v>
      </c>
      <c r="C24" s="57">
        <v>21</v>
      </c>
      <c r="D24" s="57">
        <v>19</v>
      </c>
      <c r="E24" s="57">
        <v>1000000</v>
      </c>
    </row>
    <row r="25" spans="1:5" ht="15.75" thickBot="1">
      <c r="A25" s="56" t="s">
        <v>1153</v>
      </c>
      <c r="B25" s="57">
        <v>39</v>
      </c>
      <c r="C25" s="57">
        <v>7</v>
      </c>
      <c r="D25" s="57">
        <v>34</v>
      </c>
      <c r="E25" s="57">
        <v>1000000</v>
      </c>
    </row>
    <row r="26" spans="1:5" ht="15.75" thickBot="1">
      <c r="A26" s="56" t="s">
        <v>1154</v>
      </c>
      <c r="B26" s="57">
        <v>41</v>
      </c>
      <c r="C26" s="57">
        <v>8</v>
      </c>
      <c r="D26" s="57">
        <v>33</v>
      </c>
      <c r="E26" s="57">
        <v>1000000</v>
      </c>
    </row>
    <row r="27" spans="1:5" ht="15.75" thickBot="1">
      <c r="A27" s="56" t="s">
        <v>1155</v>
      </c>
      <c r="B27" s="57">
        <v>3</v>
      </c>
      <c r="C27" s="57">
        <v>14</v>
      </c>
      <c r="D27" s="57">
        <v>28</v>
      </c>
      <c r="E27" s="57">
        <v>1000000</v>
      </c>
    </row>
    <row r="28" spans="1:5" ht="15.75" thickBot="1">
      <c r="A28" s="56" t="s">
        <v>1156</v>
      </c>
      <c r="B28" s="57">
        <v>2</v>
      </c>
      <c r="C28" s="57">
        <v>12</v>
      </c>
      <c r="D28" s="57">
        <v>29</v>
      </c>
      <c r="E28" s="57">
        <v>1000000</v>
      </c>
    </row>
    <row r="29" spans="1:5" ht="15.75" thickBot="1">
      <c r="A29" s="56" t="s">
        <v>1157</v>
      </c>
      <c r="B29" s="57">
        <v>4</v>
      </c>
      <c r="C29" s="57">
        <v>13</v>
      </c>
      <c r="D29" s="57">
        <v>27</v>
      </c>
      <c r="E29" s="57">
        <v>1000000</v>
      </c>
    </row>
    <row r="30" spans="1:5" ht="15.75" thickBot="1">
      <c r="A30" s="56" t="s">
        <v>1158</v>
      </c>
      <c r="B30" s="57">
        <v>12</v>
      </c>
      <c r="C30" s="57">
        <v>23</v>
      </c>
      <c r="D30" s="57">
        <v>21</v>
      </c>
      <c r="E30" s="57">
        <v>1000000</v>
      </c>
    </row>
    <row r="31" spans="1:5" ht="15.75" thickBot="1">
      <c r="A31" s="56" t="s">
        <v>1159</v>
      </c>
      <c r="B31" s="57">
        <v>13</v>
      </c>
      <c r="C31" s="57">
        <v>16</v>
      </c>
      <c r="D31" s="57">
        <v>20</v>
      </c>
      <c r="E31" s="57">
        <v>1000000</v>
      </c>
    </row>
    <row r="32" spans="1:5" ht="15.75" thickBot="1">
      <c r="A32" s="56" t="s">
        <v>1160</v>
      </c>
      <c r="B32" s="57">
        <v>7</v>
      </c>
      <c r="C32" s="57">
        <v>19</v>
      </c>
      <c r="D32" s="57">
        <v>24</v>
      </c>
      <c r="E32" s="57">
        <v>1000000</v>
      </c>
    </row>
    <row r="33" spans="1:5" ht="15.75" thickBot="1">
      <c r="A33" s="56" t="s">
        <v>1161</v>
      </c>
      <c r="B33" s="57">
        <v>9</v>
      </c>
      <c r="C33" s="57">
        <v>20</v>
      </c>
      <c r="D33" s="57">
        <v>22</v>
      </c>
      <c r="E33" s="57">
        <v>1000000</v>
      </c>
    </row>
    <row r="34" spans="1:5" ht="15.75" thickBot="1">
      <c r="A34" s="56" t="s">
        <v>1162</v>
      </c>
      <c r="B34" s="57">
        <v>11</v>
      </c>
      <c r="C34" s="57">
        <v>22</v>
      </c>
      <c r="D34" s="57">
        <v>25</v>
      </c>
      <c r="E34" s="57">
        <v>1000000</v>
      </c>
    </row>
    <row r="35" spans="1:5" ht="15.75" thickBot="1">
      <c r="A35" s="56" t="s">
        <v>1163</v>
      </c>
      <c r="B35" s="57">
        <v>1</v>
      </c>
      <c r="C35" s="57">
        <v>11</v>
      </c>
      <c r="D35" s="57">
        <v>32</v>
      </c>
      <c r="E35" s="57">
        <v>1000000</v>
      </c>
    </row>
    <row r="36" spans="1:5" ht="15.75" thickBot="1">
      <c r="A36" s="56" t="s">
        <v>1164</v>
      </c>
      <c r="B36" s="57">
        <v>8</v>
      </c>
      <c r="C36" s="57">
        <v>15</v>
      </c>
      <c r="D36" s="57">
        <v>23</v>
      </c>
      <c r="E36" s="57">
        <v>1000000</v>
      </c>
    </row>
    <row r="37" spans="1:5" ht="15.75" thickBot="1">
      <c r="A37" s="56" t="s">
        <v>1165</v>
      </c>
      <c r="B37" s="57">
        <v>5</v>
      </c>
      <c r="C37" s="57">
        <v>18</v>
      </c>
      <c r="D37" s="57">
        <v>30</v>
      </c>
      <c r="E37" s="57">
        <v>1000000</v>
      </c>
    </row>
    <row r="38" spans="1:5" ht="15.75" thickBot="1">
      <c r="A38" s="56" t="s">
        <v>1166</v>
      </c>
      <c r="B38" s="57">
        <v>18</v>
      </c>
      <c r="C38" s="57">
        <v>31</v>
      </c>
      <c r="D38" s="57">
        <v>14</v>
      </c>
      <c r="E38" s="57">
        <v>1000000</v>
      </c>
    </row>
    <row r="39" spans="1:5" ht="15.75" thickBot="1">
      <c r="A39" s="56" t="s">
        <v>1167</v>
      </c>
      <c r="B39" s="57">
        <v>29</v>
      </c>
      <c r="C39" s="57">
        <v>40</v>
      </c>
      <c r="D39" s="57">
        <v>5</v>
      </c>
      <c r="E39" s="57">
        <v>1000000</v>
      </c>
    </row>
    <row r="40" spans="1:5" ht="15.75" thickBot="1">
      <c r="A40" s="56" t="s">
        <v>1168</v>
      </c>
      <c r="B40" s="57">
        <v>20</v>
      </c>
      <c r="C40" s="57">
        <v>37</v>
      </c>
      <c r="D40" s="57">
        <v>12</v>
      </c>
      <c r="E40" s="57">
        <v>1000000</v>
      </c>
    </row>
    <row r="41" spans="1:5" ht="15.75" thickBot="1">
      <c r="A41" s="56" t="s">
        <v>1169</v>
      </c>
      <c r="B41" s="57">
        <v>22</v>
      </c>
      <c r="C41" s="57">
        <v>30</v>
      </c>
      <c r="D41" s="57">
        <v>9</v>
      </c>
      <c r="E41" s="57">
        <v>1000000</v>
      </c>
    </row>
    <row r="42" spans="1:5" ht="15.75" thickBot="1">
      <c r="A42" s="56" t="s">
        <v>1170</v>
      </c>
      <c r="B42" s="57">
        <v>24</v>
      </c>
      <c r="C42" s="57">
        <v>32</v>
      </c>
      <c r="D42" s="57">
        <v>8</v>
      </c>
      <c r="E42" s="57">
        <v>1000000</v>
      </c>
    </row>
    <row r="43" spans="1:5" ht="15.75" thickBot="1">
      <c r="A43" s="56" t="s">
        <v>1171</v>
      </c>
      <c r="B43" s="57">
        <v>26</v>
      </c>
      <c r="C43" s="57">
        <v>39</v>
      </c>
      <c r="D43" s="57">
        <v>3</v>
      </c>
      <c r="E43" s="57">
        <v>1000000</v>
      </c>
    </row>
    <row r="44" spans="1:5" ht="15.75" thickBot="1">
      <c r="A44" s="56" t="s">
        <v>1172</v>
      </c>
      <c r="B44" s="57">
        <v>25</v>
      </c>
      <c r="C44" s="57">
        <v>34</v>
      </c>
      <c r="D44" s="57">
        <v>4</v>
      </c>
      <c r="E44" s="57">
        <v>1000000</v>
      </c>
    </row>
    <row r="45" spans="1:5" ht="15.75" thickBot="1">
      <c r="A45" s="56" t="s">
        <v>1173</v>
      </c>
      <c r="B45" s="57">
        <v>31</v>
      </c>
      <c r="C45" s="57">
        <v>41</v>
      </c>
      <c r="D45" s="57">
        <v>1</v>
      </c>
      <c r="E45" s="57">
        <v>1000000</v>
      </c>
    </row>
    <row r="46" spans="1:5" ht="15.75" thickBot="1">
      <c r="A46" s="56" t="s">
        <v>1174</v>
      </c>
      <c r="B46" s="57">
        <v>28</v>
      </c>
      <c r="C46" s="57">
        <v>36</v>
      </c>
      <c r="D46" s="57">
        <v>7</v>
      </c>
      <c r="E46" s="57">
        <v>1000000</v>
      </c>
    </row>
    <row r="47" spans="1:5" ht="15.75" thickBot="1">
      <c r="A47" s="56" t="s">
        <v>1175</v>
      </c>
      <c r="B47" s="57">
        <v>21</v>
      </c>
      <c r="C47" s="57">
        <v>29</v>
      </c>
      <c r="D47" s="57">
        <v>10</v>
      </c>
      <c r="E47" s="57">
        <v>1000000</v>
      </c>
    </row>
    <row r="48" spans="1:5" ht="15.75" thickBot="1">
      <c r="A48" s="56" t="s">
        <v>1176</v>
      </c>
      <c r="B48" s="57">
        <v>27</v>
      </c>
      <c r="C48" s="57">
        <v>38</v>
      </c>
      <c r="D48" s="57">
        <v>2</v>
      </c>
      <c r="E48" s="57">
        <v>1000000</v>
      </c>
    </row>
    <row r="49" spans="1:4" ht="19.5" thickBot="1">
      <c r="A49" s="52"/>
    </row>
    <row r="50" spans="1:4" ht="15.75" thickBot="1">
      <c r="A50" s="56" t="s">
        <v>1177</v>
      </c>
      <c r="B50" s="56" t="s">
        <v>1120</v>
      </c>
      <c r="C50" s="56" t="s">
        <v>1121</v>
      </c>
      <c r="D50" s="56" t="s">
        <v>1122</v>
      </c>
    </row>
    <row r="51" spans="1:4" ht="27.75" thickBot="1">
      <c r="A51" s="56" t="s">
        <v>1178</v>
      </c>
      <c r="B51" s="57" t="s">
        <v>1629</v>
      </c>
      <c r="C51" s="57" t="s">
        <v>1630</v>
      </c>
      <c r="D51" s="57" t="s">
        <v>1631</v>
      </c>
    </row>
    <row r="52" spans="1:4" ht="27.75" thickBot="1">
      <c r="A52" s="56" t="s">
        <v>1182</v>
      </c>
      <c r="B52" s="57" t="s">
        <v>1632</v>
      </c>
      <c r="C52" s="57" t="s">
        <v>1631</v>
      </c>
      <c r="D52" s="57" t="s">
        <v>1633</v>
      </c>
    </row>
    <row r="53" spans="1:4" ht="27.75" thickBot="1">
      <c r="A53" s="56" t="s">
        <v>1186</v>
      </c>
      <c r="B53" s="57" t="s">
        <v>1634</v>
      </c>
      <c r="C53" s="57" t="s">
        <v>1635</v>
      </c>
      <c r="D53" s="57" t="s">
        <v>1636</v>
      </c>
    </row>
    <row r="54" spans="1:4" ht="27.75" thickBot="1">
      <c r="A54" s="56" t="s">
        <v>1190</v>
      </c>
      <c r="B54" s="57" t="s">
        <v>1637</v>
      </c>
      <c r="C54" s="57" t="s">
        <v>1638</v>
      </c>
      <c r="D54" s="57" t="s">
        <v>1639</v>
      </c>
    </row>
    <row r="55" spans="1:4" ht="27.75" thickBot="1">
      <c r="A55" s="56" t="s">
        <v>1194</v>
      </c>
      <c r="B55" s="57" t="s">
        <v>1640</v>
      </c>
      <c r="C55" s="57" t="s">
        <v>1641</v>
      </c>
      <c r="D55" s="57" t="s">
        <v>1642</v>
      </c>
    </row>
    <row r="56" spans="1:4" ht="27.75" thickBot="1">
      <c r="A56" s="56" t="s">
        <v>1198</v>
      </c>
      <c r="B56" s="57" t="s">
        <v>1643</v>
      </c>
      <c r="C56" s="57" t="s">
        <v>1644</v>
      </c>
      <c r="D56" s="57" t="s">
        <v>1645</v>
      </c>
    </row>
    <row r="57" spans="1:4" ht="27.75" thickBot="1">
      <c r="A57" s="56" t="s">
        <v>1202</v>
      </c>
      <c r="B57" s="57" t="s">
        <v>1646</v>
      </c>
      <c r="C57" s="57" t="s">
        <v>1647</v>
      </c>
      <c r="D57" s="57" t="s">
        <v>1648</v>
      </c>
    </row>
    <row r="58" spans="1:4" ht="27.75" thickBot="1">
      <c r="A58" s="56" t="s">
        <v>1206</v>
      </c>
      <c r="B58" s="57" t="s">
        <v>1649</v>
      </c>
      <c r="C58" s="57" t="s">
        <v>1650</v>
      </c>
      <c r="D58" s="57" t="s">
        <v>1651</v>
      </c>
    </row>
    <row r="59" spans="1:4" ht="27.75" thickBot="1">
      <c r="A59" s="56" t="s">
        <v>1210</v>
      </c>
      <c r="B59" s="57" t="s">
        <v>1652</v>
      </c>
      <c r="C59" s="57" t="s">
        <v>1653</v>
      </c>
      <c r="D59" s="57" t="s">
        <v>1654</v>
      </c>
    </row>
    <row r="60" spans="1:4" ht="27.75" thickBot="1">
      <c r="A60" s="56" t="s">
        <v>1214</v>
      </c>
      <c r="B60" s="57" t="s">
        <v>1655</v>
      </c>
      <c r="C60" s="57" t="s">
        <v>1656</v>
      </c>
      <c r="D60" s="57" t="s">
        <v>1657</v>
      </c>
    </row>
    <row r="61" spans="1:4" ht="27.75" thickBot="1">
      <c r="A61" s="56" t="s">
        <v>1218</v>
      </c>
      <c r="B61" s="57" t="s">
        <v>1658</v>
      </c>
      <c r="C61" s="57" t="s">
        <v>1659</v>
      </c>
      <c r="D61" s="57" t="s">
        <v>1660</v>
      </c>
    </row>
    <row r="62" spans="1:4" ht="27.75" thickBot="1">
      <c r="A62" s="56" t="s">
        <v>1222</v>
      </c>
      <c r="B62" s="57" t="s">
        <v>1661</v>
      </c>
      <c r="C62" s="57" t="s">
        <v>1662</v>
      </c>
      <c r="D62" s="57" t="s">
        <v>1635</v>
      </c>
    </row>
    <row r="63" spans="1:4" ht="27.75" thickBot="1">
      <c r="A63" s="56" t="s">
        <v>1226</v>
      </c>
      <c r="B63" s="57" t="s">
        <v>1663</v>
      </c>
      <c r="C63" s="57" t="s">
        <v>1664</v>
      </c>
      <c r="D63" s="57" t="s">
        <v>1665</v>
      </c>
    </row>
    <row r="64" spans="1:4" ht="18.75" thickBot="1">
      <c r="A64" s="56" t="s">
        <v>1230</v>
      </c>
      <c r="B64" s="57" t="s">
        <v>1666</v>
      </c>
      <c r="C64" s="57" t="s">
        <v>1667</v>
      </c>
      <c r="D64" s="57" t="s">
        <v>1668</v>
      </c>
    </row>
    <row r="65" spans="1:4" ht="18.75" thickBot="1">
      <c r="A65" s="56" t="s">
        <v>1234</v>
      </c>
      <c r="B65" s="57" t="s">
        <v>1669</v>
      </c>
      <c r="C65" s="57" t="s">
        <v>1670</v>
      </c>
      <c r="D65" s="57" t="s">
        <v>1671</v>
      </c>
    </row>
    <row r="66" spans="1:4" ht="27.75" thickBot="1">
      <c r="A66" s="56" t="s">
        <v>1238</v>
      </c>
      <c r="B66" s="57" t="s">
        <v>1672</v>
      </c>
      <c r="C66" s="57" t="s">
        <v>1673</v>
      </c>
      <c r="D66" s="57" t="s">
        <v>1674</v>
      </c>
    </row>
    <row r="67" spans="1:4" ht="27.75" thickBot="1">
      <c r="A67" s="56" t="s">
        <v>1242</v>
      </c>
      <c r="B67" s="57" t="s">
        <v>1675</v>
      </c>
      <c r="C67" s="57" t="s">
        <v>1676</v>
      </c>
      <c r="D67" s="57" t="s">
        <v>1677</v>
      </c>
    </row>
    <row r="68" spans="1:4" ht="27.75" thickBot="1">
      <c r="A68" s="56" t="s">
        <v>1246</v>
      </c>
      <c r="B68" s="57" t="s">
        <v>1678</v>
      </c>
      <c r="C68" s="57" t="s">
        <v>1679</v>
      </c>
      <c r="D68" s="57" t="s">
        <v>1680</v>
      </c>
    </row>
    <row r="69" spans="1:4" ht="27.75" thickBot="1">
      <c r="A69" s="56" t="s">
        <v>1250</v>
      </c>
      <c r="B69" s="57" t="s">
        <v>1681</v>
      </c>
      <c r="C69" s="57" t="s">
        <v>1682</v>
      </c>
      <c r="D69" s="57" t="s">
        <v>1683</v>
      </c>
    </row>
    <row r="70" spans="1:4" ht="18.75" thickBot="1">
      <c r="A70" s="56" t="s">
        <v>1254</v>
      </c>
      <c r="B70" s="57" t="s">
        <v>1684</v>
      </c>
      <c r="C70" s="57" t="s">
        <v>1685</v>
      </c>
      <c r="D70" s="57" t="s">
        <v>1686</v>
      </c>
    </row>
    <row r="71" spans="1:4" ht="18.75" thickBot="1">
      <c r="A71" s="56" t="s">
        <v>1258</v>
      </c>
      <c r="B71" s="57" t="s">
        <v>1687</v>
      </c>
      <c r="C71" s="57" t="s">
        <v>1688</v>
      </c>
      <c r="D71" s="57" t="s">
        <v>1689</v>
      </c>
    </row>
    <row r="72" spans="1:4" ht="18.75" thickBot="1">
      <c r="A72" s="56" t="s">
        <v>1262</v>
      </c>
      <c r="B72" s="57" t="s">
        <v>1690</v>
      </c>
      <c r="C72" s="57" t="s">
        <v>1691</v>
      </c>
      <c r="D72" s="57" t="s">
        <v>1692</v>
      </c>
    </row>
    <row r="73" spans="1:4" ht="18.75" thickBot="1">
      <c r="A73" s="56" t="s">
        <v>1266</v>
      </c>
      <c r="B73" s="57" t="s">
        <v>1693</v>
      </c>
      <c r="C73" s="57" t="s">
        <v>1694</v>
      </c>
      <c r="D73" s="57" t="s">
        <v>1695</v>
      </c>
    </row>
    <row r="74" spans="1:4" ht="18.75" thickBot="1">
      <c r="A74" s="56" t="s">
        <v>1270</v>
      </c>
      <c r="B74" s="57" t="s">
        <v>1696</v>
      </c>
      <c r="C74" s="57" t="s">
        <v>1697</v>
      </c>
      <c r="D74" s="57" t="s">
        <v>1698</v>
      </c>
    </row>
    <row r="75" spans="1:4" ht="18.75" thickBot="1">
      <c r="A75" s="56" t="s">
        <v>1274</v>
      </c>
      <c r="B75" s="57" t="s">
        <v>1699</v>
      </c>
      <c r="C75" s="57" t="s">
        <v>1700</v>
      </c>
      <c r="D75" s="57" t="s">
        <v>1701</v>
      </c>
    </row>
    <row r="76" spans="1:4" ht="18.75" thickBot="1">
      <c r="A76" s="56" t="s">
        <v>1278</v>
      </c>
      <c r="B76" s="57" t="s">
        <v>1702</v>
      </c>
      <c r="C76" s="57" t="s">
        <v>1703</v>
      </c>
      <c r="D76" s="57" t="s">
        <v>1704</v>
      </c>
    </row>
    <row r="77" spans="1:4" ht="18.75" thickBot="1">
      <c r="A77" s="56" t="s">
        <v>1282</v>
      </c>
      <c r="B77" s="57" t="s">
        <v>1705</v>
      </c>
      <c r="C77" s="57" t="s">
        <v>1706</v>
      </c>
      <c r="D77" s="57" t="s">
        <v>1707</v>
      </c>
    </row>
    <row r="78" spans="1:4" ht="18.75" thickBot="1">
      <c r="A78" s="56" t="s">
        <v>1286</v>
      </c>
      <c r="B78" s="57" t="s">
        <v>1708</v>
      </c>
      <c r="C78" s="57" t="s">
        <v>1709</v>
      </c>
      <c r="D78" s="57" t="s">
        <v>1710</v>
      </c>
    </row>
    <row r="79" spans="1:4" ht="18.75" thickBot="1">
      <c r="A79" s="56" t="s">
        <v>1290</v>
      </c>
      <c r="B79" s="57" t="s">
        <v>1711</v>
      </c>
      <c r="C79" s="57" t="s">
        <v>1712</v>
      </c>
      <c r="D79" s="57" t="s">
        <v>1713</v>
      </c>
    </row>
    <row r="80" spans="1:4" ht="18.75" thickBot="1">
      <c r="A80" s="56" t="s">
        <v>1294</v>
      </c>
      <c r="B80" s="57" t="s">
        <v>1714</v>
      </c>
      <c r="C80" s="57" t="s">
        <v>1715</v>
      </c>
      <c r="D80" s="57" t="s">
        <v>1716</v>
      </c>
    </row>
    <row r="81" spans="1:4" ht="18.75" thickBot="1">
      <c r="A81" s="56" t="s">
        <v>1298</v>
      </c>
      <c r="B81" s="57" t="s">
        <v>1717</v>
      </c>
      <c r="C81" s="57" t="s">
        <v>1718</v>
      </c>
      <c r="D81" s="57" t="s">
        <v>1719</v>
      </c>
    </row>
    <row r="82" spans="1:4" ht="18.75" thickBot="1">
      <c r="A82" s="56" t="s">
        <v>1302</v>
      </c>
      <c r="B82" s="57" t="s">
        <v>1720</v>
      </c>
      <c r="C82" s="57" t="s">
        <v>1721</v>
      </c>
      <c r="D82" s="57" t="s">
        <v>1722</v>
      </c>
    </row>
    <row r="83" spans="1:4" ht="18.75" thickBot="1">
      <c r="A83" s="56" t="s">
        <v>1306</v>
      </c>
      <c r="B83" s="57" t="s">
        <v>1723</v>
      </c>
      <c r="C83" s="57" t="s">
        <v>1724</v>
      </c>
      <c r="D83" s="57" t="s">
        <v>1725</v>
      </c>
    </row>
    <row r="84" spans="1:4" ht="18.75" thickBot="1">
      <c r="A84" s="56" t="s">
        <v>1310</v>
      </c>
      <c r="B84" s="57" t="s">
        <v>1726</v>
      </c>
      <c r="C84" s="57" t="s">
        <v>1312</v>
      </c>
      <c r="D84" s="57" t="s">
        <v>1727</v>
      </c>
    </row>
    <row r="85" spans="1:4" ht="18.75" thickBot="1">
      <c r="A85" s="56" t="s">
        <v>1314</v>
      </c>
      <c r="B85" s="57" t="s">
        <v>1728</v>
      </c>
      <c r="C85" s="57" t="s">
        <v>1316</v>
      </c>
      <c r="D85" s="57" t="s">
        <v>1729</v>
      </c>
    </row>
    <row r="86" spans="1:4" ht="18.75" thickBot="1">
      <c r="A86" s="56" t="s">
        <v>1318</v>
      </c>
      <c r="B86" s="57" t="s">
        <v>1730</v>
      </c>
      <c r="C86" s="57" t="s">
        <v>1320</v>
      </c>
      <c r="D86" s="57" t="s">
        <v>1731</v>
      </c>
    </row>
    <row r="87" spans="1:4" ht="18.75" thickBot="1">
      <c r="A87" s="56" t="s">
        <v>1322</v>
      </c>
      <c r="B87" s="57" t="s">
        <v>1732</v>
      </c>
      <c r="C87" s="57" t="s">
        <v>1324</v>
      </c>
      <c r="D87" s="57" t="s">
        <v>1300</v>
      </c>
    </row>
    <row r="88" spans="1:4" ht="18.75" thickBot="1">
      <c r="A88" s="56" t="s">
        <v>1326</v>
      </c>
      <c r="B88" s="57" t="s">
        <v>1733</v>
      </c>
      <c r="C88" s="57" t="s">
        <v>1328</v>
      </c>
      <c r="D88" s="57" t="s">
        <v>1304</v>
      </c>
    </row>
    <row r="89" spans="1:4" ht="18.75" thickBot="1">
      <c r="A89" s="56" t="s">
        <v>1330</v>
      </c>
      <c r="B89" s="57" t="s">
        <v>1734</v>
      </c>
      <c r="C89" s="57" t="s">
        <v>1332</v>
      </c>
      <c r="D89" s="57" t="s">
        <v>1320</v>
      </c>
    </row>
    <row r="90" spans="1:4" ht="18.75" thickBot="1">
      <c r="A90" s="56" t="s">
        <v>1334</v>
      </c>
      <c r="B90" s="57" t="s">
        <v>1735</v>
      </c>
      <c r="C90" s="57" t="s">
        <v>1336</v>
      </c>
      <c r="D90" s="57" t="s">
        <v>1324</v>
      </c>
    </row>
    <row r="91" spans="1:4" ht="18.75" thickBot="1">
      <c r="A91" s="56" t="s">
        <v>1338</v>
      </c>
      <c r="B91" s="57" t="s">
        <v>1736</v>
      </c>
      <c r="C91" s="57" t="s">
        <v>1340</v>
      </c>
      <c r="D91" s="57" t="s">
        <v>1340</v>
      </c>
    </row>
    <row r="92" spans="1:4" ht="19.5" thickBot="1">
      <c r="A92" s="52"/>
    </row>
    <row r="93" spans="1:4" ht="18.75" thickBot="1">
      <c r="A93" s="56" t="s">
        <v>1342</v>
      </c>
      <c r="B93" s="56" t="s">
        <v>1120</v>
      </c>
      <c r="C93" s="56" t="s">
        <v>1121</v>
      </c>
      <c r="D93" s="56" t="s">
        <v>1122</v>
      </c>
    </row>
    <row r="94" spans="1:4" ht="15.75" thickBot="1">
      <c r="A94" s="56" t="s">
        <v>1178</v>
      </c>
      <c r="B94" s="57">
        <v>999867.7</v>
      </c>
      <c r="C94" s="57">
        <v>500088.1</v>
      </c>
      <c r="D94" s="57">
        <v>500087.1</v>
      </c>
    </row>
    <row r="95" spans="1:4" ht="15.75" thickBot="1">
      <c r="A95" s="56" t="s">
        <v>1182</v>
      </c>
      <c r="B95" s="57">
        <v>999866.7</v>
      </c>
      <c r="C95" s="57">
        <v>500087.1</v>
      </c>
      <c r="D95" s="57">
        <v>500083.1</v>
      </c>
    </row>
    <row r="96" spans="1:4" ht="15.75" thickBot="1">
      <c r="A96" s="56" t="s">
        <v>1186</v>
      </c>
      <c r="B96" s="57">
        <v>999865.7</v>
      </c>
      <c r="C96" s="57">
        <v>500066.6</v>
      </c>
      <c r="D96" s="57">
        <v>500082.1</v>
      </c>
    </row>
    <row r="97" spans="1:4" ht="15.75" thickBot="1">
      <c r="A97" s="56" t="s">
        <v>1190</v>
      </c>
      <c r="B97" s="57">
        <v>999864.7</v>
      </c>
      <c r="C97" s="57">
        <v>500065.6</v>
      </c>
      <c r="D97" s="57">
        <v>500079.1</v>
      </c>
    </row>
    <row r="98" spans="1:4" ht="15.75" thickBot="1">
      <c r="A98" s="56" t="s">
        <v>1194</v>
      </c>
      <c r="B98" s="57">
        <v>999863.7</v>
      </c>
      <c r="C98" s="57">
        <v>500055.6</v>
      </c>
      <c r="D98" s="57">
        <v>500078.1</v>
      </c>
    </row>
    <row r="99" spans="1:4" ht="15.75" thickBot="1">
      <c r="A99" s="56" t="s">
        <v>1198</v>
      </c>
      <c r="B99" s="57">
        <v>999860.7</v>
      </c>
      <c r="C99" s="57">
        <v>500054.6</v>
      </c>
      <c r="D99" s="57">
        <v>500075.6</v>
      </c>
    </row>
    <row r="100" spans="1:4" ht="15.75" thickBot="1">
      <c r="A100" s="56" t="s">
        <v>1202</v>
      </c>
      <c r="B100" s="57">
        <v>999859.7</v>
      </c>
      <c r="C100" s="57">
        <v>500043.6</v>
      </c>
      <c r="D100" s="57">
        <v>500074.6</v>
      </c>
    </row>
    <row r="101" spans="1:4" ht="15.75" thickBot="1">
      <c r="A101" s="56" t="s">
        <v>1206</v>
      </c>
      <c r="B101" s="57">
        <v>999856.7</v>
      </c>
      <c r="C101" s="57">
        <v>500042.6</v>
      </c>
      <c r="D101" s="57">
        <v>500073.6</v>
      </c>
    </row>
    <row r="102" spans="1:4" ht="15.75" thickBot="1">
      <c r="A102" s="56" t="s">
        <v>1210</v>
      </c>
      <c r="B102" s="57">
        <v>999855.7</v>
      </c>
      <c r="C102" s="57">
        <v>500027.1</v>
      </c>
      <c r="D102" s="57">
        <v>500071.1</v>
      </c>
    </row>
    <row r="103" spans="1:4" ht="15.75" thickBot="1">
      <c r="A103" s="56" t="s">
        <v>1214</v>
      </c>
      <c r="B103" s="57">
        <v>999854.7</v>
      </c>
      <c r="C103" s="57">
        <v>88</v>
      </c>
      <c r="D103" s="57">
        <v>500069.6</v>
      </c>
    </row>
    <row r="104" spans="1:4" ht="15.75" thickBot="1">
      <c r="A104" s="56" t="s">
        <v>1218</v>
      </c>
      <c r="B104" s="57">
        <v>999853.7</v>
      </c>
      <c r="C104" s="57">
        <v>76</v>
      </c>
      <c r="D104" s="57">
        <v>500068.6</v>
      </c>
    </row>
    <row r="105" spans="1:4" ht="15.75" thickBot="1">
      <c r="A105" s="56" t="s">
        <v>1222</v>
      </c>
      <c r="B105" s="57">
        <v>999852.7</v>
      </c>
      <c r="C105" s="57">
        <v>74.5</v>
      </c>
      <c r="D105" s="57">
        <v>500066.6</v>
      </c>
    </row>
    <row r="106" spans="1:4" ht="15.75" thickBot="1">
      <c r="A106" s="56" t="s">
        <v>1226</v>
      </c>
      <c r="B106" s="57">
        <v>999843.7</v>
      </c>
      <c r="C106" s="57">
        <v>73.5</v>
      </c>
      <c r="D106" s="57">
        <v>500062.6</v>
      </c>
    </row>
    <row r="107" spans="1:4" ht="15.75" thickBot="1">
      <c r="A107" s="56" t="s">
        <v>1230</v>
      </c>
      <c r="B107" s="57">
        <v>499934.6</v>
      </c>
      <c r="C107" s="57">
        <v>72.5</v>
      </c>
      <c r="D107" s="57">
        <v>500057.1</v>
      </c>
    </row>
    <row r="108" spans="1:4" ht="15.75" thickBot="1">
      <c r="A108" s="56" t="s">
        <v>1234</v>
      </c>
      <c r="B108" s="57">
        <v>499933.6</v>
      </c>
      <c r="C108" s="57">
        <v>71.5</v>
      </c>
      <c r="D108" s="57">
        <v>500056.1</v>
      </c>
    </row>
    <row r="109" spans="1:4" ht="15.75" thickBot="1">
      <c r="A109" s="56" t="s">
        <v>1238</v>
      </c>
      <c r="B109" s="57">
        <v>499932.6</v>
      </c>
      <c r="C109" s="57">
        <v>70.5</v>
      </c>
      <c r="D109" s="57">
        <v>500033.6</v>
      </c>
    </row>
    <row r="110" spans="1:4" ht="15.75" thickBot="1">
      <c r="A110" s="56" t="s">
        <v>1242</v>
      </c>
      <c r="B110" s="57">
        <v>499931.6</v>
      </c>
      <c r="C110" s="57">
        <v>69.5</v>
      </c>
      <c r="D110" s="57">
        <v>500032.6</v>
      </c>
    </row>
    <row r="111" spans="1:4" ht="15.75" thickBot="1">
      <c r="A111" s="56" t="s">
        <v>1246</v>
      </c>
      <c r="B111" s="57">
        <v>499930.6</v>
      </c>
      <c r="C111" s="57">
        <v>68.5</v>
      </c>
      <c r="D111" s="57">
        <v>500029.6</v>
      </c>
    </row>
    <row r="112" spans="1:4" ht="15.75" thickBot="1">
      <c r="A112" s="56" t="s">
        <v>1250</v>
      </c>
      <c r="B112" s="57">
        <v>499929.59999999998</v>
      </c>
      <c r="C112" s="57">
        <v>67.5</v>
      </c>
      <c r="D112" s="57">
        <v>500028.6</v>
      </c>
    </row>
    <row r="113" spans="1:4" ht="15.75" thickBot="1">
      <c r="A113" s="56" t="s">
        <v>1254</v>
      </c>
      <c r="B113" s="57">
        <v>499928.6</v>
      </c>
      <c r="C113" s="57">
        <v>66.5</v>
      </c>
      <c r="D113" s="57">
        <v>85</v>
      </c>
    </row>
    <row r="114" spans="1:4" ht="15.75" thickBot="1">
      <c r="A114" s="56" t="s">
        <v>1258</v>
      </c>
      <c r="B114" s="57">
        <v>499923.1</v>
      </c>
      <c r="C114" s="57">
        <v>65.5</v>
      </c>
      <c r="D114" s="57">
        <v>84</v>
      </c>
    </row>
    <row r="115" spans="1:4" ht="15.75" thickBot="1">
      <c r="A115" s="56" t="s">
        <v>1262</v>
      </c>
      <c r="B115" s="57">
        <v>499922.1</v>
      </c>
      <c r="C115" s="57">
        <v>64.5</v>
      </c>
      <c r="D115" s="57">
        <v>80.5</v>
      </c>
    </row>
    <row r="116" spans="1:4" ht="15.75" thickBot="1">
      <c r="A116" s="56" t="s">
        <v>1266</v>
      </c>
      <c r="B116" s="57">
        <v>499921.1</v>
      </c>
      <c r="C116" s="57">
        <v>62.5</v>
      </c>
      <c r="D116" s="57">
        <v>77</v>
      </c>
    </row>
    <row r="117" spans="1:4" ht="15.75" thickBot="1">
      <c r="A117" s="56" t="s">
        <v>1270</v>
      </c>
      <c r="B117" s="57">
        <v>499920.1</v>
      </c>
      <c r="C117" s="57">
        <v>60.5</v>
      </c>
      <c r="D117" s="57">
        <v>76</v>
      </c>
    </row>
    <row r="118" spans="1:4" ht="15.75" thickBot="1">
      <c r="A118" s="56" t="s">
        <v>1274</v>
      </c>
      <c r="B118" s="57">
        <v>499918.6</v>
      </c>
      <c r="C118" s="57">
        <v>59.5</v>
      </c>
      <c r="D118" s="57">
        <v>75</v>
      </c>
    </row>
    <row r="119" spans="1:4" ht="15.75" thickBot="1">
      <c r="A119" s="56" t="s">
        <v>1278</v>
      </c>
      <c r="B119" s="57">
        <v>499917.6</v>
      </c>
      <c r="C119" s="57">
        <v>34</v>
      </c>
      <c r="D119" s="57">
        <v>69</v>
      </c>
    </row>
    <row r="120" spans="1:4" ht="15.75" thickBot="1">
      <c r="A120" s="56" t="s">
        <v>1282</v>
      </c>
      <c r="B120" s="57">
        <v>499916.6</v>
      </c>
      <c r="C120" s="57">
        <v>33</v>
      </c>
      <c r="D120" s="57">
        <v>65.5</v>
      </c>
    </row>
    <row r="121" spans="1:4" ht="15.75" thickBot="1">
      <c r="A121" s="56" t="s">
        <v>1286</v>
      </c>
      <c r="B121" s="57">
        <v>499915.6</v>
      </c>
      <c r="C121" s="57">
        <v>25.5</v>
      </c>
      <c r="D121" s="57">
        <v>64.5</v>
      </c>
    </row>
    <row r="122" spans="1:4" ht="15.75" thickBot="1">
      <c r="A122" s="56" t="s">
        <v>1290</v>
      </c>
      <c r="B122" s="57">
        <v>499914.6</v>
      </c>
      <c r="C122" s="57">
        <v>13.5</v>
      </c>
      <c r="D122" s="57">
        <v>63</v>
      </c>
    </row>
    <row r="123" spans="1:4" ht="15.75" thickBot="1">
      <c r="A123" s="56" t="s">
        <v>1294</v>
      </c>
      <c r="B123" s="57">
        <v>499913.6</v>
      </c>
      <c r="C123" s="57">
        <v>12.5</v>
      </c>
      <c r="D123" s="57">
        <v>62</v>
      </c>
    </row>
    <row r="124" spans="1:4" ht="15.75" thickBot="1">
      <c r="A124" s="56" t="s">
        <v>1298</v>
      </c>
      <c r="B124" s="57">
        <v>499912.1</v>
      </c>
      <c r="C124" s="57">
        <v>11.5</v>
      </c>
      <c r="D124" s="57">
        <v>56.5</v>
      </c>
    </row>
    <row r="125" spans="1:4" ht="15.75" thickBot="1">
      <c r="A125" s="56" t="s">
        <v>1302</v>
      </c>
      <c r="B125" s="57">
        <v>499911.1</v>
      </c>
      <c r="C125" s="57">
        <v>10.5</v>
      </c>
      <c r="D125" s="57">
        <v>55.5</v>
      </c>
    </row>
    <row r="126" spans="1:4" ht="15.75" thickBot="1">
      <c r="A126" s="56" t="s">
        <v>1306</v>
      </c>
      <c r="B126" s="57">
        <v>499910.1</v>
      </c>
      <c r="C126" s="57">
        <v>9.5</v>
      </c>
      <c r="D126" s="57">
        <v>54.5</v>
      </c>
    </row>
    <row r="127" spans="1:4" ht="15.75" thickBot="1">
      <c r="A127" s="56" t="s">
        <v>1310</v>
      </c>
      <c r="B127" s="57">
        <v>499909.1</v>
      </c>
      <c r="C127" s="57">
        <v>7</v>
      </c>
      <c r="D127" s="57">
        <v>51.5</v>
      </c>
    </row>
    <row r="128" spans="1:4" ht="15.75" thickBot="1">
      <c r="A128" s="56" t="s">
        <v>1314</v>
      </c>
      <c r="B128" s="57">
        <v>499908.1</v>
      </c>
      <c r="C128" s="57">
        <v>6</v>
      </c>
      <c r="D128" s="57">
        <v>37.5</v>
      </c>
    </row>
    <row r="129" spans="1:8" ht="15.75" thickBot="1">
      <c r="A129" s="56" t="s">
        <v>1318</v>
      </c>
      <c r="B129" s="57">
        <v>499907.1</v>
      </c>
      <c r="C129" s="57">
        <v>5</v>
      </c>
      <c r="D129" s="57">
        <v>36.5</v>
      </c>
    </row>
    <row r="130" spans="1:8" ht="15.75" thickBot="1">
      <c r="A130" s="56" t="s">
        <v>1322</v>
      </c>
      <c r="B130" s="57">
        <v>499906.1</v>
      </c>
      <c r="C130" s="57">
        <v>4</v>
      </c>
      <c r="D130" s="57">
        <v>10</v>
      </c>
    </row>
    <row r="131" spans="1:8" ht="15.75" thickBot="1">
      <c r="A131" s="56" t="s">
        <v>1326</v>
      </c>
      <c r="B131" s="57">
        <v>499905.1</v>
      </c>
      <c r="C131" s="57">
        <v>3</v>
      </c>
      <c r="D131" s="57">
        <v>9</v>
      </c>
    </row>
    <row r="132" spans="1:8" ht="15.75" thickBot="1">
      <c r="A132" s="56" t="s">
        <v>1330</v>
      </c>
      <c r="B132" s="57">
        <v>499904.1</v>
      </c>
      <c r="C132" s="57">
        <v>2</v>
      </c>
      <c r="D132" s="57">
        <v>5</v>
      </c>
    </row>
    <row r="133" spans="1:8" ht="15.75" thickBot="1">
      <c r="A133" s="56" t="s">
        <v>1334</v>
      </c>
      <c r="B133" s="57">
        <v>499903.1</v>
      </c>
      <c r="C133" s="57">
        <v>1</v>
      </c>
      <c r="D133" s="57">
        <v>4</v>
      </c>
    </row>
    <row r="134" spans="1:8" ht="15.75" thickBot="1">
      <c r="A134" s="56" t="s">
        <v>1338</v>
      </c>
      <c r="B134" s="57">
        <v>499902.1</v>
      </c>
      <c r="C134" s="57">
        <v>0</v>
      </c>
      <c r="D134" s="57">
        <v>0</v>
      </c>
    </row>
    <row r="135" spans="1:8" ht="19.5" thickBot="1">
      <c r="A135" s="52"/>
    </row>
    <row r="136" spans="1:8" ht="15.75" thickBot="1">
      <c r="A136" s="56" t="s">
        <v>1343</v>
      </c>
      <c r="B136" s="56" t="s">
        <v>1120</v>
      </c>
      <c r="C136" s="56" t="s">
        <v>1121</v>
      </c>
      <c r="D136" s="56" t="s">
        <v>1122</v>
      </c>
      <c r="E136" s="56" t="s">
        <v>1344</v>
      </c>
      <c r="F136" s="56" t="s">
        <v>1345</v>
      </c>
      <c r="G136" s="56" t="s">
        <v>1346</v>
      </c>
      <c r="H136" s="56" t="s">
        <v>1347</v>
      </c>
    </row>
    <row r="137" spans="1:8" ht="15.75" thickBot="1">
      <c r="A137" s="56" t="s">
        <v>1136</v>
      </c>
      <c r="B137" s="57">
        <v>499931.6</v>
      </c>
      <c r="C137" s="57">
        <v>34</v>
      </c>
      <c r="D137" s="57">
        <v>500033.6</v>
      </c>
      <c r="E137" s="57">
        <v>999999.2</v>
      </c>
      <c r="F137" s="57">
        <v>1000000</v>
      </c>
      <c r="G137" s="57">
        <v>0.8</v>
      </c>
      <c r="H137" s="57">
        <v>0</v>
      </c>
    </row>
    <row r="138" spans="1:8" ht="15.75" thickBot="1">
      <c r="A138" s="56" t="s">
        <v>1137</v>
      </c>
      <c r="B138" s="57">
        <v>999860.7</v>
      </c>
      <c r="C138" s="57">
        <v>69.5</v>
      </c>
      <c r="D138" s="57">
        <v>69</v>
      </c>
      <c r="E138" s="57">
        <v>999999.2</v>
      </c>
      <c r="F138" s="57">
        <v>1000000</v>
      </c>
      <c r="G138" s="57">
        <v>0.8</v>
      </c>
      <c r="H138" s="57">
        <v>0</v>
      </c>
    </row>
    <row r="139" spans="1:8" ht="15.75" thickBot="1">
      <c r="A139" s="56" t="s">
        <v>1138</v>
      </c>
      <c r="B139" s="57">
        <v>999854.7</v>
      </c>
      <c r="C139" s="57">
        <v>88</v>
      </c>
      <c r="D139" s="57">
        <v>56.5</v>
      </c>
      <c r="E139" s="57">
        <v>999999.2</v>
      </c>
      <c r="F139" s="57">
        <v>1000000</v>
      </c>
      <c r="G139" s="57">
        <v>0.8</v>
      </c>
      <c r="H139" s="57">
        <v>0</v>
      </c>
    </row>
    <row r="140" spans="1:8" ht="15.75" thickBot="1">
      <c r="A140" s="56" t="s">
        <v>1139</v>
      </c>
      <c r="B140" s="57">
        <v>499934.6</v>
      </c>
      <c r="C140" s="57">
        <v>500027.1</v>
      </c>
      <c r="D140" s="57">
        <v>37.5</v>
      </c>
      <c r="E140" s="57">
        <v>999999.2</v>
      </c>
      <c r="F140" s="57">
        <v>1000000</v>
      </c>
      <c r="G140" s="57">
        <v>0.8</v>
      </c>
      <c r="H140" s="57">
        <v>0</v>
      </c>
    </row>
    <row r="141" spans="1:8" ht="15.75" thickBot="1">
      <c r="A141" s="56" t="s">
        <v>1140</v>
      </c>
      <c r="B141" s="57">
        <v>499933.6</v>
      </c>
      <c r="C141" s="57">
        <v>500055.6</v>
      </c>
      <c r="D141" s="57">
        <v>10</v>
      </c>
      <c r="E141" s="57">
        <v>999999.2</v>
      </c>
      <c r="F141" s="57">
        <v>1000000</v>
      </c>
      <c r="G141" s="57">
        <v>0.8</v>
      </c>
      <c r="H141" s="57">
        <v>0</v>
      </c>
    </row>
    <row r="142" spans="1:8" ht="15.75" thickBot="1">
      <c r="A142" s="56" t="s">
        <v>1141</v>
      </c>
      <c r="B142" s="57">
        <v>499932.6</v>
      </c>
      <c r="C142" s="57">
        <v>500066.6</v>
      </c>
      <c r="D142" s="57">
        <v>0</v>
      </c>
      <c r="E142" s="57">
        <v>999999.2</v>
      </c>
      <c r="F142" s="57">
        <v>1000000</v>
      </c>
      <c r="G142" s="57">
        <v>0.8</v>
      </c>
      <c r="H142" s="57">
        <v>0</v>
      </c>
    </row>
    <row r="143" spans="1:8" ht="15.75" thickBot="1">
      <c r="A143" s="56" t="s">
        <v>1142</v>
      </c>
      <c r="B143" s="57">
        <v>499929.59999999998</v>
      </c>
      <c r="C143" s="57">
        <v>500065.6</v>
      </c>
      <c r="D143" s="57">
        <v>4</v>
      </c>
      <c r="E143" s="57">
        <v>999999.2</v>
      </c>
      <c r="F143" s="57">
        <v>1000000</v>
      </c>
      <c r="G143" s="57">
        <v>0.8</v>
      </c>
      <c r="H143" s="57">
        <v>0</v>
      </c>
    </row>
    <row r="144" spans="1:8" ht="15.75" thickBot="1">
      <c r="A144" s="56" t="s">
        <v>1143</v>
      </c>
      <c r="B144" s="57">
        <v>499908.1</v>
      </c>
      <c r="C144" s="57">
        <v>500054.6</v>
      </c>
      <c r="D144" s="57">
        <v>36.5</v>
      </c>
      <c r="E144" s="57">
        <v>999999.2</v>
      </c>
      <c r="F144" s="57">
        <v>1000000</v>
      </c>
      <c r="G144" s="57">
        <v>0.8</v>
      </c>
      <c r="H144" s="57">
        <v>0</v>
      </c>
    </row>
    <row r="145" spans="1:8" ht="15.75" thickBot="1">
      <c r="A145" s="56" t="s">
        <v>1144</v>
      </c>
      <c r="B145" s="57">
        <v>499906.1</v>
      </c>
      <c r="C145" s="57">
        <v>500088.1</v>
      </c>
      <c r="D145" s="57">
        <v>5</v>
      </c>
      <c r="E145" s="57">
        <v>999999.2</v>
      </c>
      <c r="F145" s="57">
        <v>1000000</v>
      </c>
      <c r="G145" s="57">
        <v>0.8</v>
      </c>
      <c r="H145" s="57">
        <v>0</v>
      </c>
    </row>
    <row r="146" spans="1:8" ht="15.75" thickBot="1">
      <c r="A146" s="56" t="s">
        <v>1145</v>
      </c>
      <c r="B146" s="57">
        <v>499903.1</v>
      </c>
      <c r="C146" s="57">
        <v>500087.1</v>
      </c>
      <c r="D146" s="57">
        <v>9</v>
      </c>
      <c r="E146" s="57">
        <v>999999.2</v>
      </c>
      <c r="F146" s="57">
        <v>1000000</v>
      </c>
      <c r="G146" s="57">
        <v>0.8</v>
      </c>
      <c r="H146" s="57">
        <v>0</v>
      </c>
    </row>
    <row r="147" spans="1:8" ht="15.75" thickBot="1">
      <c r="A147" s="56" t="s">
        <v>1146</v>
      </c>
      <c r="B147" s="57">
        <v>499921.1</v>
      </c>
      <c r="C147" s="57">
        <v>6</v>
      </c>
      <c r="D147" s="57">
        <v>500075.6</v>
      </c>
      <c r="E147" s="57">
        <v>1000002.7</v>
      </c>
      <c r="F147" s="57">
        <v>1000000</v>
      </c>
      <c r="G147" s="57">
        <v>-2.7</v>
      </c>
      <c r="H147" s="57">
        <v>0</v>
      </c>
    </row>
    <row r="148" spans="1:8" ht="15.75" thickBot="1">
      <c r="A148" s="56" t="s">
        <v>1147</v>
      </c>
      <c r="B148" s="57">
        <v>499913.6</v>
      </c>
      <c r="C148" s="57">
        <v>9.5</v>
      </c>
      <c r="D148" s="57">
        <v>500068.6</v>
      </c>
      <c r="E148" s="57">
        <v>999991.7</v>
      </c>
      <c r="F148" s="57">
        <v>1000000</v>
      </c>
      <c r="G148" s="57">
        <v>8.3000000000000007</v>
      </c>
      <c r="H148" s="57">
        <v>0</v>
      </c>
    </row>
    <row r="149" spans="1:8" ht="15.75" thickBot="1">
      <c r="A149" s="56" t="s">
        <v>1148</v>
      </c>
      <c r="B149" s="57">
        <v>499911.1</v>
      </c>
      <c r="C149" s="57">
        <v>25.5</v>
      </c>
      <c r="D149" s="57">
        <v>500062.6</v>
      </c>
      <c r="E149" s="57">
        <v>999999.2</v>
      </c>
      <c r="F149" s="57">
        <v>1000000</v>
      </c>
      <c r="G149" s="57">
        <v>0.8</v>
      </c>
      <c r="H149" s="57">
        <v>0</v>
      </c>
    </row>
    <row r="150" spans="1:8" ht="15.75" thickBot="1">
      <c r="A150" s="56" t="s">
        <v>1149</v>
      </c>
      <c r="B150" s="57">
        <v>499910.1</v>
      </c>
      <c r="C150" s="57">
        <v>33</v>
      </c>
      <c r="D150" s="57">
        <v>500056.1</v>
      </c>
      <c r="E150" s="57">
        <v>999999.2</v>
      </c>
      <c r="F150" s="57">
        <v>1000000</v>
      </c>
      <c r="G150" s="57">
        <v>0.8</v>
      </c>
      <c r="H150" s="57">
        <v>0</v>
      </c>
    </row>
    <row r="151" spans="1:8" ht="15.75" thickBot="1">
      <c r="A151" s="56" t="s">
        <v>1150</v>
      </c>
      <c r="B151" s="57">
        <v>499909.1</v>
      </c>
      <c r="C151" s="57">
        <v>60.5</v>
      </c>
      <c r="D151" s="57">
        <v>500029.6</v>
      </c>
      <c r="E151" s="57">
        <v>999999.2</v>
      </c>
      <c r="F151" s="57">
        <v>1000000</v>
      </c>
      <c r="G151" s="57">
        <v>0.8</v>
      </c>
      <c r="H151" s="57">
        <v>0</v>
      </c>
    </row>
    <row r="152" spans="1:8" ht="15.75" thickBot="1">
      <c r="A152" s="56" t="s">
        <v>1151</v>
      </c>
      <c r="B152" s="57">
        <v>499907.1</v>
      </c>
      <c r="C152" s="57">
        <v>59.5</v>
      </c>
      <c r="D152" s="57">
        <v>500032.6</v>
      </c>
      <c r="E152" s="57">
        <v>999999.2</v>
      </c>
      <c r="F152" s="57">
        <v>1000000</v>
      </c>
      <c r="G152" s="57">
        <v>0.8</v>
      </c>
      <c r="H152" s="57">
        <v>0</v>
      </c>
    </row>
    <row r="153" spans="1:8" ht="15.75" thickBot="1">
      <c r="A153" s="56" t="s">
        <v>1152</v>
      </c>
      <c r="B153" s="57">
        <v>499905.1</v>
      </c>
      <c r="C153" s="57">
        <v>65.5</v>
      </c>
      <c r="D153" s="57">
        <v>500028.6</v>
      </c>
      <c r="E153" s="57">
        <v>999999.2</v>
      </c>
      <c r="F153" s="57">
        <v>1000000</v>
      </c>
      <c r="G153" s="57">
        <v>0.8</v>
      </c>
      <c r="H153" s="57">
        <v>0</v>
      </c>
    </row>
    <row r="154" spans="1:8" ht="15.75" thickBot="1">
      <c r="A154" s="56" t="s">
        <v>1153</v>
      </c>
      <c r="B154" s="57">
        <v>499904.1</v>
      </c>
      <c r="C154" s="57">
        <v>500043.6</v>
      </c>
      <c r="D154" s="57">
        <v>51.5</v>
      </c>
      <c r="E154" s="57">
        <v>999999.2</v>
      </c>
      <c r="F154" s="57">
        <v>1000000</v>
      </c>
      <c r="G154" s="57">
        <v>0.8</v>
      </c>
      <c r="H154" s="57">
        <v>0</v>
      </c>
    </row>
    <row r="155" spans="1:8" ht="15.75" thickBot="1">
      <c r="A155" s="56" t="s">
        <v>1154</v>
      </c>
      <c r="B155" s="57">
        <v>499902.1</v>
      </c>
      <c r="C155" s="57">
        <v>500042.6</v>
      </c>
      <c r="D155" s="57">
        <v>54.5</v>
      </c>
      <c r="E155" s="57">
        <v>999999.2</v>
      </c>
      <c r="F155" s="57">
        <v>1000000</v>
      </c>
      <c r="G155" s="57">
        <v>0.8</v>
      </c>
      <c r="H155" s="57">
        <v>0</v>
      </c>
    </row>
    <row r="156" spans="1:8" ht="15.75" thickBot="1">
      <c r="A156" s="56" t="s">
        <v>1155</v>
      </c>
      <c r="B156" s="57">
        <v>999865.7</v>
      </c>
      <c r="C156" s="57">
        <v>72.5</v>
      </c>
      <c r="D156" s="57">
        <v>64.5</v>
      </c>
      <c r="E156" s="57">
        <v>1000002.7</v>
      </c>
      <c r="F156" s="57">
        <v>1000000</v>
      </c>
      <c r="G156" s="57">
        <v>-2.7</v>
      </c>
      <c r="H156" s="57">
        <v>0</v>
      </c>
    </row>
    <row r="157" spans="1:8" ht="15.75" thickBot="1">
      <c r="A157" s="56" t="s">
        <v>1156</v>
      </c>
      <c r="B157" s="57">
        <v>999866.7</v>
      </c>
      <c r="C157" s="57">
        <v>74.5</v>
      </c>
      <c r="D157" s="57">
        <v>63</v>
      </c>
      <c r="E157" s="57">
        <v>1000004.2</v>
      </c>
      <c r="F157" s="57">
        <v>1000000</v>
      </c>
      <c r="G157" s="57">
        <v>-4.2</v>
      </c>
      <c r="H157" s="57">
        <v>0</v>
      </c>
    </row>
    <row r="158" spans="1:8" ht="15.75" thickBot="1">
      <c r="A158" s="56" t="s">
        <v>1157</v>
      </c>
      <c r="B158" s="57">
        <v>999864.7</v>
      </c>
      <c r="C158" s="57">
        <v>73.5</v>
      </c>
      <c r="D158" s="57">
        <v>65.5</v>
      </c>
      <c r="E158" s="57">
        <v>1000003.7</v>
      </c>
      <c r="F158" s="57">
        <v>1000000</v>
      </c>
      <c r="G158" s="57">
        <v>-3.7</v>
      </c>
      <c r="H158" s="57">
        <v>0</v>
      </c>
    </row>
    <row r="159" spans="1:8" ht="15.75" thickBot="1">
      <c r="A159" s="56" t="s">
        <v>1158</v>
      </c>
      <c r="B159" s="57">
        <v>999852.7</v>
      </c>
      <c r="C159" s="57">
        <v>62.5</v>
      </c>
      <c r="D159" s="57">
        <v>84</v>
      </c>
      <c r="E159" s="57">
        <v>999999.2</v>
      </c>
      <c r="F159" s="57">
        <v>1000000</v>
      </c>
      <c r="G159" s="57">
        <v>0.8</v>
      </c>
      <c r="H159" s="57">
        <v>0</v>
      </c>
    </row>
    <row r="160" spans="1:8" ht="15.75" thickBot="1">
      <c r="A160" s="56" t="s">
        <v>1159</v>
      </c>
      <c r="B160" s="57">
        <v>999843.7</v>
      </c>
      <c r="C160" s="57">
        <v>70.5</v>
      </c>
      <c r="D160" s="57">
        <v>85</v>
      </c>
      <c r="E160" s="57">
        <v>999999.2</v>
      </c>
      <c r="F160" s="57">
        <v>1000000</v>
      </c>
      <c r="G160" s="57">
        <v>0.8</v>
      </c>
      <c r="H160" s="57">
        <v>0</v>
      </c>
    </row>
    <row r="161" spans="1:8" ht="15.75" thickBot="1">
      <c r="A161" s="56" t="s">
        <v>1160</v>
      </c>
      <c r="B161" s="57">
        <v>999859.7</v>
      </c>
      <c r="C161" s="57">
        <v>67.5</v>
      </c>
      <c r="D161" s="57">
        <v>76</v>
      </c>
      <c r="E161" s="57">
        <v>1000003.2</v>
      </c>
      <c r="F161" s="57">
        <v>1000000</v>
      </c>
      <c r="G161" s="57">
        <v>-3.2</v>
      </c>
      <c r="H161" s="57">
        <v>0</v>
      </c>
    </row>
    <row r="162" spans="1:8" ht="15.75" thickBot="1">
      <c r="A162" s="56" t="s">
        <v>1161</v>
      </c>
      <c r="B162" s="57">
        <v>999855.7</v>
      </c>
      <c r="C162" s="57">
        <v>66.5</v>
      </c>
      <c r="D162" s="57">
        <v>80.5</v>
      </c>
      <c r="E162" s="57">
        <v>1000002.7</v>
      </c>
      <c r="F162" s="57">
        <v>1000000</v>
      </c>
      <c r="G162" s="57">
        <v>-2.7</v>
      </c>
      <c r="H162" s="57">
        <v>0</v>
      </c>
    </row>
    <row r="163" spans="1:8" ht="15.75" thickBot="1">
      <c r="A163" s="56" t="s">
        <v>1162</v>
      </c>
      <c r="B163" s="57">
        <v>999853.7</v>
      </c>
      <c r="C163" s="57">
        <v>64.5</v>
      </c>
      <c r="D163" s="57">
        <v>75</v>
      </c>
      <c r="E163" s="57">
        <v>999993.2</v>
      </c>
      <c r="F163" s="57">
        <v>1000000</v>
      </c>
      <c r="G163" s="57">
        <v>6.8</v>
      </c>
      <c r="H163" s="57">
        <v>0</v>
      </c>
    </row>
    <row r="164" spans="1:8" ht="15.75" thickBot="1">
      <c r="A164" s="56" t="s">
        <v>1163</v>
      </c>
      <c r="B164" s="57">
        <v>999867.7</v>
      </c>
      <c r="C164" s="57">
        <v>76</v>
      </c>
      <c r="D164" s="57">
        <v>55.5</v>
      </c>
      <c r="E164" s="57">
        <v>999999.2</v>
      </c>
      <c r="F164" s="57">
        <v>1000000</v>
      </c>
      <c r="G164" s="57">
        <v>0.8</v>
      </c>
      <c r="H164" s="57">
        <v>0</v>
      </c>
    </row>
    <row r="165" spans="1:8" ht="15.75" thickBot="1">
      <c r="A165" s="56" t="s">
        <v>1164</v>
      </c>
      <c r="B165" s="57">
        <v>999856.7</v>
      </c>
      <c r="C165" s="57">
        <v>71.5</v>
      </c>
      <c r="D165" s="57">
        <v>77</v>
      </c>
      <c r="E165" s="57">
        <v>1000005.2</v>
      </c>
      <c r="F165" s="57">
        <v>1000000</v>
      </c>
      <c r="G165" s="57">
        <v>-5.2</v>
      </c>
      <c r="H165" s="57">
        <v>0</v>
      </c>
    </row>
    <row r="166" spans="1:8" ht="15.75" thickBot="1">
      <c r="A166" s="56" t="s">
        <v>1165</v>
      </c>
      <c r="B166" s="57">
        <v>999863.7</v>
      </c>
      <c r="C166" s="57">
        <v>68.5</v>
      </c>
      <c r="D166" s="57">
        <v>62</v>
      </c>
      <c r="E166" s="57">
        <v>999994.2</v>
      </c>
      <c r="F166" s="57">
        <v>1000000</v>
      </c>
      <c r="G166" s="57">
        <v>5.8</v>
      </c>
      <c r="H166" s="57">
        <v>0</v>
      </c>
    </row>
    <row r="167" spans="1:8" ht="15.75" thickBot="1">
      <c r="A167" s="56" t="s">
        <v>1166</v>
      </c>
      <c r="B167" s="57">
        <v>499930.6</v>
      </c>
      <c r="C167" s="57">
        <v>11.5</v>
      </c>
      <c r="D167" s="57">
        <v>500057.1</v>
      </c>
      <c r="E167" s="57">
        <v>999999.2</v>
      </c>
      <c r="F167" s="57">
        <v>1000000</v>
      </c>
      <c r="G167" s="57">
        <v>0.8</v>
      </c>
      <c r="H167" s="57">
        <v>0</v>
      </c>
    </row>
    <row r="168" spans="1:8" ht="15.75" thickBot="1">
      <c r="A168" s="56" t="s">
        <v>1167</v>
      </c>
      <c r="B168" s="57">
        <v>499914.6</v>
      </c>
      <c r="C168" s="57">
        <v>1</v>
      </c>
      <c r="D168" s="57">
        <v>500078.1</v>
      </c>
      <c r="E168" s="57">
        <v>999993.7</v>
      </c>
      <c r="F168" s="57">
        <v>1000000</v>
      </c>
      <c r="G168" s="57">
        <v>6.3</v>
      </c>
      <c r="H168" s="57">
        <v>0</v>
      </c>
    </row>
    <row r="169" spans="1:8" ht="15.75" thickBot="1">
      <c r="A169" s="56" t="s">
        <v>1168</v>
      </c>
      <c r="B169" s="57">
        <v>499928.6</v>
      </c>
      <c r="C169" s="57">
        <v>4</v>
      </c>
      <c r="D169" s="57">
        <v>500066.6</v>
      </c>
      <c r="E169" s="57">
        <v>999999.2</v>
      </c>
      <c r="F169" s="57">
        <v>1000000</v>
      </c>
      <c r="G169" s="57">
        <v>0.8</v>
      </c>
      <c r="H169" s="57">
        <v>0</v>
      </c>
    </row>
    <row r="170" spans="1:8" ht="15.75" thickBot="1">
      <c r="A170" s="56" t="s">
        <v>1169</v>
      </c>
      <c r="B170" s="57">
        <v>499922.1</v>
      </c>
      <c r="C170" s="57">
        <v>12.5</v>
      </c>
      <c r="D170" s="57">
        <v>500071.1</v>
      </c>
      <c r="E170" s="57">
        <v>1000005.7</v>
      </c>
      <c r="F170" s="57">
        <v>1000000</v>
      </c>
      <c r="G170" s="57">
        <v>-5.7</v>
      </c>
      <c r="H170" s="57">
        <v>0</v>
      </c>
    </row>
    <row r="171" spans="1:8" ht="15.75" thickBot="1">
      <c r="A171" s="56" t="s">
        <v>1170</v>
      </c>
      <c r="B171" s="57">
        <v>499920.1</v>
      </c>
      <c r="C171" s="57">
        <v>10.5</v>
      </c>
      <c r="D171" s="57">
        <v>500073.6</v>
      </c>
      <c r="E171" s="57">
        <v>1000004.2</v>
      </c>
      <c r="F171" s="57">
        <v>1000000</v>
      </c>
      <c r="G171" s="57">
        <v>-4.2</v>
      </c>
      <c r="H171" s="57">
        <v>0</v>
      </c>
    </row>
    <row r="172" spans="1:8" ht="15.75" thickBot="1">
      <c r="A172" s="56" t="s">
        <v>1171</v>
      </c>
      <c r="B172" s="57">
        <v>499917.6</v>
      </c>
      <c r="C172" s="57">
        <v>2</v>
      </c>
      <c r="D172" s="57">
        <v>500082.1</v>
      </c>
      <c r="E172" s="57">
        <v>1000001.7</v>
      </c>
      <c r="F172" s="57">
        <v>1000000</v>
      </c>
      <c r="G172" s="57">
        <v>-1.7</v>
      </c>
      <c r="H172" s="57">
        <v>0</v>
      </c>
    </row>
    <row r="173" spans="1:8" ht="15.75" thickBot="1">
      <c r="A173" s="56" t="s">
        <v>1172</v>
      </c>
      <c r="B173" s="57">
        <v>499918.6</v>
      </c>
      <c r="C173" s="57">
        <v>7</v>
      </c>
      <c r="D173" s="57">
        <v>500079.1</v>
      </c>
      <c r="E173" s="57">
        <v>1000004.7</v>
      </c>
      <c r="F173" s="57">
        <v>1000000</v>
      </c>
      <c r="G173" s="57">
        <v>-4.7</v>
      </c>
      <c r="H173" s="57">
        <v>0</v>
      </c>
    </row>
    <row r="174" spans="1:8" ht="15.75" thickBot="1">
      <c r="A174" s="56" t="s">
        <v>1173</v>
      </c>
      <c r="B174" s="57">
        <v>499912.1</v>
      </c>
      <c r="C174" s="57">
        <v>0</v>
      </c>
      <c r="D174" s="57">
        <v>500087.1</v>
      </c>
      <c r="E174" s="57">
        <v>999999.2</v>
      </c>
      <c r="F174" s="57">
        <v>1000000</v>
      </c>
      <c r="G174" s="57">
        <v>0.8</v>
      </c>
      <c r="H174" s="57">
        <v>0</v>
      </c>
    </row>
    <row r="175" spans="1:8" ht="15.75" thickBot="1">
      <c r="A175" s="56" t="s">
        <v>1174</v>
      </c>
      <c r="B175" s="57">
        <v>499915.6</v>
      </c>
      <c r="C175" s="57">
        <v>5</v>
      </c>
      <c r="D175" s="57">
        <v>500074.6</v>
      </c>
      <c r="E175" s="57">
        <v>999995.2</v>
      </c>
      <c r="F175" s="57">
        <v>1000000</v>
      </c>
      <c r="G175" s="57">
        <v>4.8</v>
      </c>
      <c r="H175" s="57">
        <v>0</v>
      </c>
    </row>
    <row r="176" spans="1:8" ht="15.75" thickBot="1">
      <c r="A176" s="56" t="s">
        <v>1175</v>
      </c>
      <c r="B176" s="57">
        <v>499923.1</v>
      </c>
      <c r="C176" s="57">
        <v>13.5</v>
      </c>
      <c r="D176" s="57">
        <v>500069.6</v>
      </c>
      <c r="E176" s="57">
        <v>1000006.2</v>
      </c>
      <c r="F176" s="57">
        <v>1000000</v>
      </c>
      <c r="G176" s="57">
        <v>-6.2</v>
      </c>
      <c r="H176" s="57">
        <v>0</v>
      </c>
    </row>
    <row r="177" spans="1:8" ht="15.75" thickBot="1">
      <c r="A177" s="56" t="s">
        <v>1176</v>
      </c>
      <c r="B177" s="57">
        <v>499916.6</v>
      </c>
      <c r="C177" s="57">
        <v>3</v>
      </c>
      <c r="D177" s="57">
        <v>500083.1</v>
      </c>
      <c r="E177" s="57">
        <v>1000002.7</v>
      </c>
      <c r="F177" s="57">
        <v>1000000</v>
      </c>
      <c r="G177" s="57">
        <v>-2.7</v>
      </c>
      <c r="H177" s="57">
        <v>0</v>
      </c>
    </row>
    <row r="178" spans="1:8" ht="15.75" thickBot="1"/>
    <row r="179" spans="1:8" ht="15.75" thickBot="1">
      <c r="A179" s="58" t="s">
        <v>1348</v>
      </c>
      <c r="B179" s="59">
        <v>2000042.9</v>
      </c>
    </row>
    <row r="180" spans="1:8" ht="18.75" thickBot="1">
      <c r="A180" s="58" t="s">
        <v>1349</v>
      </c>
      <c r="B180" s="59">
        <v>499902.1</v>
      </c>
    </row>
    <row r="181" spans="1:8" ht="18.75" thickBot="1">
      <c r="A181" s="58" t="s">
        <v>1350</v>
      </c>
      <c r="B181" s="59">
        <v>40999999.200000003</v>
      </c>
    </row>
    <row r="182" spans="1:8" ht="18.75" thickBot="1">
      <c r="A182" s="58" t="s">
        <v>1351</v>
      </c>
      <c r="B182" s="59">
        <v>41000000</v>
      </c>
    </row>
    <row r="183" spans="1:8" ht="27.75" thickBot="1">
      <c r="A183" s="58" t="s">
        <v>1352</v>
      </c>
      <c r="B183" s="59">
        <v>-0.8</v>
      </c>
    </row>
    <row r="184" spans="1:8" ht="27.75" thickBot="1">
      <c r="A184" s="58" t="s">
        <v>1353</v>
      </c>
      <c r="B184" s="59"/>
    </row>
    <row r="185" spans="1:8" ht="27.75" thickBot="1">
      <c r="A185" s="58" t="s">
        <v>1354</v>
      </c>
      <c r="B185" s="59"/>
    </row>
    <row r="186" spans="1:8" ht="18.75" thickBot="1">
      <c r="A186" s="58" t="s">
        <v>1355</v>
      </c>
      <c r="B186" s="59">
        <v>0</v>
      </c>
    </row>
    <row r="188" spans="1:8">
      <c r="A188" s="26" t="s">
        <v>1356</v>
      </c>
    </row>
    <row r="190" spans="1:8">
      <c r="A190" s="60" t="s">
        <v>1737</v>
      </c>
    </row>
    <row r="191" spans="1:8">
      <c r="A191" s="60" t="s">
        <v>1738</v>
      </c>
    </row>
  </sheetData>
  <hyperlinks>
    <hyperlink ref="A188" r:id="rId1" display="https://miau.my-x.hu/myx-free/coco/test/284760620211004111257.html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1"/>
  <sheetViews>
    <sheetView topLeftCell="A76" zoomScale="115" zoomScaleNormal="115" workbookViewId="0">
      <selection activeCell="B93" sqref="B93"/>
    </sheetView>
  </sheetViews>
  <sheetFormatPr defaultRowHeight="15"/>
  <cols>
    <col min="2" max="2" width="12.5703125" bestFit="1" customWidth="1"/>
  </cols>
  <sheetData>
    <row r="1" spans="1:17" ht="18.75">
      <c r="A1" s="52"/>
    </row>
    <row r="2" spans="1:17">
      <c r="A2" s="53"/>
    </row>
    <row r="5" spans="1:17" ht="31.5">
      <c r="A5" s="54" t="s">
        <v>1112</v>
      </c>
      <c r="B5" s="55">
        <v>8905092</v>
      </c>
      <c r="C5" s="54" t="s">
        <v>1113</v>
      </c>
      <c r="D5" s="55">
        <v>41</v>
      </c>
      <c r="E5" s="54" t="s">
        <v>1114</v>
      </c>
      <c r="F5" s="55">
        <v>15</v>
      </c>
      <c r="G5" s="54" t="s">
        <v>1115</v>
      </c>
      <c r="H5" s="55">
        <v>41</v>
      </c>
      <c r="I5" s="54" t="s">
        <v>1116</v>
      </c>
      <c r="J5" s="55">
        <v>0</v>
      </c>
      <c r="K5" s="54" t="s">
        <v>1117</v>
      </c>
      <c r="L5" s="55" t="s">
        <v>1118</v>
      </c>
    </row>
    <row r="6" spans="1:17" ht="19.5" thickBot="1">
      <c r="A6" s="52"/>
    </row>
    <row r="7" spans="1:17" ht="15.75" thickBot="1">
      <c r="A7" s="56" t="s">
        <v>1119</v>
      </c>
      <c r="B7" s="56" t="s">
        <v>1120</v>
      </c>
      <c r="C7" s="56" t="s">
        <v>1121</v>
      </c>
      <c r="D7" s="56" t="s">
        <v>1122</v>
      </c>
      <c r="E7" s="56" t="s">
        <v>1123</v>
      </c>
      <c r="F7" s="56" t="s">
        <v>1124</v>
      </c>
      <c r="G7" s="56" t="s">
        <v>1125</v>
      </c>
      <c r="H7" s="56" t="s">
        <v>1126</v>
      </c>
      <c r="I7" s="56" t="s">
        <v>1127</v>
      </c>
      <c r="J7" s="56" t="s">
        <v>1128</v>
      </c>
      <c r="K7" s="56" t="s">
        <v>1129</v>
      </c>
      <c r="L7" s="56" t="s">
        <v>1130</v>
      </c>
      <c r="M7" s="56" t="s">
        <v>1131</v>
      </c>
      <c r="N7" s="56" t="s">
        <v>1132</v>
      </c>
      <c r="O7" s="56" t="s">
        <v>1133</v>
      </c>
      <c r="P7" s="56" t="s">
        <v>1134</v>
      </c>
      <c r="Q7" s="56" t="s">
        <v>1135</v>
      </c>
    </row>
    <row r="8" spans="1:17" ht="15.75" thickBot="1">
      <c r="A8" s="56" t="s">
        <v>1136</v>
      </c>
      <c r="B8" s="57">
        <v>13</v>
      </c>
      <c r="C8" s="57">
        <v>13</v>
      </c>
      <c r="D8" s="57">
        <v>13</v>
      </c>
      <c r="E8" s="57">
        <v>13</v>
      </c>
      <c r="F8" s="57">
        <v>13</v>
      </c>
      <c r="G8" s="57">
        <v>13</v>
      </c>
      <c r="H8" s="57">
        <v>13</v>
      </c>
      <c r="I8" s="57">
        <v>13</v>
      </c>
      <c r="J8" s="57">
        <v>13</v>
      </c>
      <c r="K8" s="57">
        <v>13</v>
      </c>
      <c r="L8" s="57">
        <v>13</v>
      </c>
      <c r="M8" s="57">
        <v>13</v>
      </c>
      <c r="N8" s="57">
        <v>13</v>
      </c>
      <c r="O8" s="57">
        <v>13</v>
      </c>
      <c r="P8" s="57">
        <v>13</v>
      </c>
      <c r="Q8" s="57">
        <v>1000000</v>
      </c>
    </row>
    <row r="9" spans="1:17" ht="15.75" thickBot="1">
      <c r="A9" s="56" t="s">
        <v>1137</v>
      </c>
      <c r="B9" s="57">
        <v>20</v>
      </c>
      <c r="C9" s="57">
        <v>20</v>
      </c>
      <c r="D9" s="57">
        <v>20</v>
      </c>
      <c r="E9" s="57">
        <v>20</v>
      </c>
      <c r="F9" s="57">
        <v>18</v>
      </c>
      <c r="G9" s="57">
        <v>18</v>
      </c>
      <c r="H9" s="57">
        <v>20</v>
      </c>
      <c r="I9" s="57">
        <v>18</v>
      </c>
      <c r="J9" s="57">
        <v>18</v>
      </c>
      <c r="K9" s="57">
        <v>19</v>
      </c>
      <c r="L9" s="57">
        <v>18</v>
      </c>
      <c r="M9" s="57">
        <v>18</v>
      </c>
      <c r="N9" s="57">
        <v>19</v>
      </c>
      <c r="O9" s="57">
        <v>18</v>
      </c>
      <c r="P9" s="57">
        <v>19</v>
      </c>
      <c r="Q9" s="57">
        <v>1000000</v>
      </c>
    </row>
    <row r="10" spans="1:17" ht="15.75" thickBot="1">
      <c r="A10" s="56" t="s">
        <v>1138</v>
      </c>
      <c r="B10" s="57">
        <v>27</v>
      </c>
      <c r="C10" s="57">
        <v>27</v>
      </c>
      <c r="D10" s="57">
        <v>27</v>
      </c>
      <c r="E10" s="57">
        <v>27</v>
      </c>
      <c r="F10" s="57">
        <v>27</v>
      </c>
      <c r="G10" s="57">
        <v>27</v>
      </c>
      <c r="H10" s="57">
        <v>27</v>
      </c>
      <c r="I10" s="57">
        <v>27</v>
      </c>
      <c r="J10" s="57">
        <v>27</v>
      </c>
      <c r="K10" s="57">
        <v>27</v>
      </c>
      <c r="L10" s="57">
        <v>27</v>
      </c>
      <c r="M10" s="57">
        <v>27</v>
      </c>
      <c r="N10" s="57">
        <v>27</v>
      </c>
      <c r="O10" s="57">
        <v>27</v>
      </c>
      <c r="P10" s="57">
        <v>27</v>
      </c>
      <c r="Q10" s="57">
        <v>1000000</v>
      </c>
    </row>
    <row r="11" spans="1:17" ht="15.75" thickBot="1">
      <c r="A11" s="56" t="s">
        <v>1139</v>
      </c>
      <c r="B11" s="57">
        <v>29</v>
      </c>
      <c r="C11" s="57">
        <v>29</v>
      </c>
      <c r="D11" s="57">
        <v>29</v>
      </c>
      <c r="E11" s="57">
        <v>29</v>
      </c>
      <c r="F11" s="57">
        <v>29</v>
      </c>
      <c r="G11" s="57">
        <v>29</v>
      </c>
      <c r="H11" s="57">
        <v>29</v>
      </c>
      <c r="I11" s="57">
        <v>29</v>
      </c>
      <c r="J11" s="57">
        <v>29</v>
      </c>
      <c r="K11" s="57">
        <v>29</v>
      </c>
      <c r="L11" s="57">
        <v>29</v>
      </c>
      <c r="M11" s="57">
        <v>29</v>
      </c>
      <c r="N11" s="57">
        <v>29</v>
      </c>
      <c r="O11" s="57">
        <v>29</v>
      </c>
      <c r="P11" s="57">
        <v>29</v>
      </c>
      <c r="Q11" s="57">
        <v>1000000</v>
      </c>
    </row>
    <row r="12" spans="1:17" ht="15.75" thickBot="1">
      <c r="A12" s="56" t="s">
        <v>1140</v>
      </c>
      <c r="B12" s="57">
        <v>31</v>
      </c>
      <c r="C12" s="57">
        <v>31</v>
      </c>
      <c r="D12" s="57">
        <v>31</v>
      </c>
      <c r="E12" s="57">
        <v>31</v>
      </c>
      <c r="F12" s="57">
        <v>31</v>
      </c>
      <c r="G12" s="57">
        <v>31</v>
      </c>
      <c r="H12" s="57">
        <v>31</v>
      </c>
      <c r="I12" s="57">
        <v>31</v>
      </c>
      <c r="J12" s="57">
        <v>31</v>
      </c>
      <c r="K12" s="57">
        <v>31</v>
      </c>
      <c r="L12" s="57">
        <v>31</v>
      </c>
      <c r="M12" s="57">
        <v>31</v>
      </c>
      <c r="N12" s="57">
        <v>31</v>
      </c>
      <c r="O12" s="57">
        <v>31</v>
      </c>
      <c r="P12" s="57">
        <v>31</v>
      </c>
      <c r="Q12" s="57">
        <v>1000000</v>
      </c>
    </row>
    <row r="13" spans="1:17" ht="15.75" thickBot="1">
      <c r="A13" s="56" t="s">
        <v>1141</v>
      </c>
      <c r="B13" s="57">
        <v>33</v>
      </c>
      <c r="C13" s="57">
        <v>33</v>
      </c>
      <c r="D13" s="57">
        <v>33</v>
      </c>
      <c r="E13" s="57">
        <v>33</v>
      </c>
      <c r="F13" s="57">
        <v>33</v>
      </c>
      <c r="G13" s="57">
        <v>33</v>
      </c>
      <c r="H13" s="57">
        <v>33</v>
      </c>
      <c r="I13" s="57">
        <v>33</v>
      </c>
      <c r="J13" s="57">
        <v>33</v>
      </c>
      <c r="K13" s="57">
        <v>33</v>
      </c>
      <c r="L13" s="57">
        <v>33</v>
      </c>
      <c r="M13" s="57">
        <v>33</v>
      </c>
      <c r="N13" s="57">
        <v>33</v>
      </c>
      <c r="O13" s="57">
        <v>33</v>
      </c>
      <c r="P13" s="57">
        <v>33</v>
      </c>
      <c r="Q13" s="57">
        <v>1000000</v>
      </c>
    </row>
    <row r="14" spans="1:17" ht="15.75" thickBot="1">
      <c r="A14" s="56" t="s">
        <v>1142</v>
      </c>
      <c r="B14" s="57">
        <v>35</v>
      </c>
      <c r="C14" s="57">
        <v>35</v>
      </c>
      <c r="D14" s="57">
        <v>35</v>
      </c>
      <c r="E14" s="57">
        <v>35</v>
      </c>
      <c r="F14" s="57">
        <v>35</v>
      </c>
      <c r="G14" s="57">
        <v>35</v>
      </c>
      <c r="H14" s="57">
        <v>35</v>
      </c>
      <c r="I14" s="57">
        <v>35</v>
      </c>
      <c r="J14" s="57">
        <v>35</v>
      </c>
      <c r="K14" s="57">
        <v>35</v>
      </c>
      <c r="L14" s="57">
        <v>35</v>
      </c>
      <c r="M14" s="57">
        <v>35</v>
      </c>
      <c r="N14" s="57">
        <v>35</v>
      </c>
      <c r="O14" s="57">
        <v>35</v>
      </c>
      <c r="P14" s="57">
        <v>35</v>
      </c>
      <c r="Q14" s="57">
        <v>1000000</v>
      </c>
    </row>
    <row r="15" spans="1:17" ht="15.75" thickBot="1">
      <c r="A15" s="56" t="s">
        <v>1143</v>
      </c>
      <c r="B15" s="57">
        <v>37</v>
      </c>
      <c r="C15" s="57">
        <v>37</v>
      </c>
      <c r="D15" s="57">
        <v>37</v>
      </c>
      <c r="E15" s="57">
        <v>37</v>
      </c>
      <c r="F15" s="57">
        <v>37</v>
      </c>
      <c r="G15" s="57">
        <v>37</v>
      </c>
      <c r="H15" s="57">
        <v>37</v>
      </c>
      <c r="I15" s="57">
        <v>37</v>
      </c>
      <c r="J15" s="57">
        <v>37</v>
      </c>
      <c r="K15" s="57">
        <v>37</v>
      </c>
      <c r="L15" s="57">
        <v>37</v>
      </c>
      <c r="M15" s="57">
        <v>37</v>
      </c>
      <c r="N15" s="57">
        <v>37</v>
      </c>
      <c r="O15" s="57">
        <v>37</v>
      </c>
      <c r="P15" s="57">
        <v>37</v>
      </c>
      <c r="Q15" s="57">
        <v>1000000</v>
      </c>
    </row>
    <row r="16" spans="1:17" ht="15.75" thickBot="1">
      <c r="A16" s="56" t="s">
        <v>1144</v>
      </c>
      <c r="B16" s="57">
        <v>39</v>
      </c>
      <c r="C16" s="57">
        <v>39</v>
      </c>
      <c r="D16" s="57">
        <v>39</v>
      </c>
      <c r="E16" s="57">
        <v>39</v>
      </c>
      <c r="F16" s="57">
        <v>39</v>
      </c>
      <c r="G16" s="57">
        <v>39</v>
      </c>
      <c r="H16" s="57">
        <v>39</v>
      </c>
      <c r="I16" s="57">
        <v>39</v>
      </c>
      <c r="J16" s="57">
        <v>39</v>
      </c>
      <c r="K16" s="57">
        <v>39</v>
      </c>
      <c r="L16" s="57">
        <v>39</v>
      </c>
      <c r="M16" s="57">
        <v>39</v>
      </c>
      <c r="N16" s="57">
        <v>39</v>
      </c>
      <c r="O16" s="57">
        <v>39</v>
      </c>
      <c r="P16" s="57">
        <v>39</v>
      </c>
      <c r="Q16" s="57">
        <v>1000000</v>
      </c>
    </row>
    <row r="17" spans="1:17" ht="15.75" thickBot="1">
      <c r="A17" s="56" t="s">
        <v>1145</v>
      </c>
      <c r="B17" s="57">
        <v>41</v>
      </c>
      <c r="C17" s="57">
        <v>41</v>
      </c>
      <c r="D17" s="57">
        <v>41</v>
      </c>
      <c r="E17" s="57">
        <v>41</v>
      </c>
      <c r="F17" s="57">
        <v>41</v>
      </c>
      <c r="G17" s="57">
        <v>41</v>
      </c>
      <c r="H17" s="57">
        <v>41</v>
      </c>
      <c r="I17" s="57">
        <v>41</v>
      </c>
      <c r="J17" s="57">
        <v>41</v>
      </c>
      <c r="K17" s="57">
        <v>41</v>
      </c>
      <c r="L17" s="57">
        <v>41</v>
      </c>
      <c r="M17" s="57">
        <v>41</v>
      </c>
      <c r="N17" s="57">
        <v>41</v>
      </c>
      <c r="O17" s="57">
        <v>41</v>
      </c>
      <c r="P17" s="57">
        <v>41</v>
      </c>
      <c r="Q17" s="57">
        <v>1000000</v>
      </c>
    </row>
    <row r="18" spans="1:17" ht="15.75" thickBot="1">
      <c r="A18" s="56" t="s">
        <v>1146</v>
      </c>
      <c r="B18" s="57">
        <v>6</v>
      </c>
      <c r="C18" s="57">
        <v>7</v>
      </c>
      <c r="D18" s="57">
        <v>7</v>
      </c>
      <c r="E18" s="57">
        <v>5</v>
      </c>
      <c r="F18" s="57">
        <v>6</v>
      </c>
      <c r="G18" s="57">
        <v>8</v>
      </c>
      <c r="H18" s="57">
        <v>6</v>
      </c>
      <c r="I18" s="57">
        <v>7</v>
      </c>
      <c r="J18" s="57">
        <v>5</v>
      </c>
      <c r="K18" s="57">
        <v>5</v>
      </c>
      <c r="L18" s="57">
        <v>5</v>
      </c>
      <c r="M18" s="57">
        <v>6</v>
      </c>
      <c r="N18" s="57">
        <v>5</v>
      </c>
      <c r="O18" s="57">
        <v>7</v>
      </c>
      <c r="P18" s="57">
        <v>7</v>
      </c>
      <c r="Q18" s="57">
        <v>1000000</v>
      </c>
    </row>
    <row r="19" spans="1:17" ht="15.75" thickBot="1">
      <c r="A19" s="56" t="s">
        <v>1147</v>
      </c>
      <c r="B19" s="57">
        <v>24</v>
      </c>
      <c r="C19" s="57">
        <v>25</v>
      </c>
      <c r="D19" s="57">
        <v>25</v>
      </c>
      <c r="E19" s="57">
        <v>25</v>
      </c>
      <c r="F19" s="57">
        <v>25</v>
      </c>
      <c r="G19" s="57">
        <v>26</v>
      </c>
      <c r="H19" s="57">
        <v>26</v>
      </c>
      <c r="I19" s="57">
        <v>26</v>
      </c>
      <c r="J19" s="57">
        <v>26</v>
      </c>
      <c r="K19" s="57">
        <v>26</v>
      </c>
      <c r="L19" s="57">
        <v>26</v>
      </c>
      <c r="M19" s="57">
        <v>26</v>
      </c>
      <c r="N19" s="57">
        <v>26</v>
      </c>
      <c r="O19" s="57">
        <v>26</v>
      </c>
      <c r="P19" s="57">
        <v>26</v>
      </c>
      <c r="Q19" s="57">
        <v>1000000</v>
      </c>
    </row>
    <row r="20" spans="1:17" ht="15.75" thickBot="1">
      <c r="A20" s="56" t="s">
        <v>1148</v>
      </c>
      <c r="B20" s="57">
        <v>28</v>
      </c>
      <c r="C20" s="57">
        <v>28</v>
      </c>
      <c r="D20" s="57">
        <v>28</v>
      </c>
      <c r="E20" s="57">
        <v>28</v>
      </c>
      <c r="F20" s="57">
        <v>28</v>
      </c>
      <c r="G20" s="57">
        <v>28</v>
      </c>
      <c r="H20" s="57">
        <v>28</v>
      </c>
      <c r="I20" s="57">
        <v>28</v>
      </c>
      <c r="J20" s="57">
        <v>28</v>
      </c>
      <c r="K20" s="57">
        <v>28</v>
      </c>
      <c r="L20" s="57">
        <v>28</v>
      </c>
      <c r="M20" s="57">
        <v>28</v>
      </c>
      <c r="N20" s="57">
        <v>28</v>
      </c>
      <c r="O20" s="57">
        <v>28</v>
      </c>
      <c r="P20" s="57">
        <v>28</v>
      </c>
      <c r="Q20" s="57">
        <v>1000000</v>
      </c>
    </row>
    <row r="21" spans="1:17" ht="15.75" thickBot="1">
      <c r="A21" s="56" t="s">
        <v>1149</v>
      </c>
      <c r="B21" s="57">
        <v>30</v>
      </c>
      <c r="C21" s="57">
        <v>30</v>
      </c>
      <c r="D21" s="57">
        <v>30</v>
      </c>
      <c r="E21" s="57">
        <v>30</v>
      </c>
      <c r="F21" s="57">
        <v>30</v>
      </c>
      <c r="G21" s="57">
        <v>30</v>
      </c>
      <c r="H21" s="57">
        <v>30</v>
      </c>
      <c r="I21" s="57">
        <v>30</v>
      </c>
      <c r="J21" s="57">
        <v>30</v>
      </c>
      <c r="K21" s="57">
        <v>30</v>
      </c>
      <c r="L21" s="57">
        <v>30</v>
      </c>
      <c r="M21" s="57">
        <v>30</v>
      </c>
      <c r="N21" s="57">
        <v>30</v>
      </c>
      <c r="O21" s="57">
        <v>30</v>
      </c>
      <c r="P21" s="57">
        <v>30</v>
      </c>
      <c r="Q21" s="57">
        <v>1000000</v>
      </c>
    </row>
    <row r="22" spans="1:17" ht="15.75" thickBot="1">
      <c r="A22" s="56" t="s">
        <v>1150</v>
      </c>
      <c r="B22" s="57">
        <v>32</v>
      </c>
      <c r="C22" s="57">
        <v>32</v>
      </c>
      <c r="D22" s="57">
        <v>32</v>
      </c>
      <c r="E22" s="57">
        <v>32</v>
      </c>
      <c r="F22" s="57">
        <v>32</v>
      </c>
      <c r="G22" s="57">
        <v>32</v>
      </c>
      <c r="H22" s="57">
        <v>32</v>
      </c>
      <c r="I22" s="57">
        <v>32</v>
      </c>
      <c r="J22" s="57">
        <v>32</v>
      </c>
      <c r="K22" s="57">
        <v>32</v>
      </c>
      <c r="L22" s="57">
        <v>32</v>
      </c>
      <c r="M22" s="57">
        <v>32</v>
      </c>
      <c r="N22" s="57">
        <v>32</v>
      </c>
      <c r="O22" s="57">
        <v>32</v>
      </c>
      <c r="P22" s="57">
        <v>32</v>
      </c>
      <c r="Q22" s="57">
        <v>1000000</v>
      </c>
    </row>
    <row r="23" spans="1:17" ht="15.75" thickBot="1">
      <c r="A23" s="56" t="s">
        <v>1151</v>
      </c>
      <c r="B23" s="57">
        <v>34</v>
      </c>
      <c r="C23" s="57">
        <v>34</v>
      </c>
      <c r="D23" s="57">
        <v>34</v>
      </c>
      <c r="E23" s="57">
        <v>34</v>
      </c>
      <c r="F23" s="57">
        <v>34</v>
      </c>
      <c r="G23" s="57">
        <v>34</v>
      </c>
      <c r="H23" s="57">
        <v>34</v>
      </c>
      <c r="I23" s="57">
        <v>34</v>
      </c>
      <c r="J23" s="57">
        <v>34</v>
      </c>
      <c r="K23" s="57">
        <v>34</v>
      </c>
      <c r="L23" s="57">
        <v>34</v>
      </c>
      <c r="M23" s="57">
        <v>34</v>
      </c>
      <c r="N23" s="57">
        <v>34</v>
      </c>
      <c r="O23" s="57">
        <v>34</v>
      </c>
      <c r="P23" s="57">
        <v>34</v>
      </c>
      <c r="Q23" s="57">
        <v>1000000</v>
      </c>
    </row>
    <row r="24" spans="1:17" ht="15.75" thickBot="1">
      <c r="A24" s="56" t="s">
        <v>1152</v>
      </c>
      <c r="B24" s="57">
        <v>36</v>
      </c>
      <c r="C24" s="57">
        <v>36</v>
      </c>
      <c r="D24" s="57">
        <v>36</v>
      </c>
      <c r="E24" s="57">
        <v>36</v>
      </c>
      <c r="F24" s="57">
        <v>36</v>
      </c>
      <c r="G24" s="57">
        <v>36</v>
      </c>
      <c r="H24" s="57">
        <v>36</v>
      </c>
      <c r="I24" s="57">
        <v>36</v>
      </c>
      <c r="J24" s="57">
        <v>36</v>
      </c>
      <c r="K24" s="57">
        <v>36</v>
      </c>
      <c r="L24" s="57">
        <v>36</v>
      </c>
      <c r="M24" s="57">
        <v>36</v>
      </c>
      <c r="N24" s="57">
        <v>36</v>
      </c>
      <c r="O24" s="57">
        <v>36</v>
      </c>
      <c r="P24" s="57">
        <v>36</v>
      </c>
      <c r="Q24" s="57">
        <v>1000000</v>
      </c>
    </row>
    <row r="25" spans="1:17" ht="15.75" thickBot="1">
      <c r="A25" s="56" t="s">
        <v>1153</v>
      </c>
      <c r="B25" s="57">
        <v>38</v>
      </c>
      <c r="C25" s="57">
        <v>38</v>
      </c>
      <c r="D25" s="57">
        <v>38</v>
      </c>
      <c r="E25" s="57">
        <v>38</v>
      </c>
      <c r="F25" s="57">
        <v>38</v>
      </c>
      <c r="G25" s="57">
        <v>38</v>
      </c>
      <c r="H25" s="57">
        <v>38</v>
      </c>
      <c r="I25" s="57">
        <v>38</v>
      </c>
      <c r="J25" s="57">
        <v>38</v>
      </c>
      <c r="K25" s="57">
        <v>38</v>
      </c>
      <c r="L25" s="57">
        <v>38</v>
      </c>
      <c r="M25" s="57">
        <v>38</v>
      </c>
      <c r="N25" s="57">
        <v>38</v>
      </c>
      <c r="O25" s="57">
        <v>38</v>
      </c>
      <c r="P25" s="57">
        <v>38</v>
      </c>
      <c r="Q25" s="57">
        <v>1000000</v>
      </c>
    </row>
    <row r="26" spans="1:17" ht="15.75" thickBot="1">
      <c r="A26" s="56" t="s">
        <v>1154</v>
      </c>
      <c r="B26" s="57">
        <v>40</v>
      </c>
      <c r="C26" s="57">
        <v>40</v>
      </c>
      <c r="D26" s="57">
        <v>40</v>
      </c>
      <c r="E26" s="57">
        <v>40</v>
      </c>
      <c r="F26" s="57">
        <v>40</v>
      </c>
      <c r="G26" s="57">
        <v>40</v>
      </c>
      <c r="H26" s="57">
        <v>40</v>
      </c>
      <c r="I26" s="57">
        <v>40</v>
      </c>
      <c r="J26" s="57">
        <v>40</v>
      </c>
      <c r="K26" s="57">
        <v>40</v>
      </c>
      <c r="L26" s="57">
        <v>40</v>
      </c>
      <c r="M26" s="57">
        <v>40</v>
      </c>
      <c r="N26" s="57">
        <v>40</v>
      </c>
      <c r="O26" s="57">
        <v>40</v>
      </c>
      <c r="P26" s="57">
        <v>40</v>
      </c>
      <c r="Q26" s="57">
        <v>1000000</v>
      </c>
    </row>
    <row r="27" spans="1:17" ht="15.75" thickBot="1">
      <c r="A27" s="56" t="s">
        <v>1155</v>
      </c>
      <c r="B27" s="57">
        <v>14</v>
      </c>
      <c r="C27" s="57">
        <v>14</v>
      </c>
      <c r="D27" s="57">
        <v>14</v>
      </c>
      <c r="E27" s="57">
        <v>14</v>
      </c>
      <c r="F27" s="57">
        <v>14</v>
      </c>
      <c r="G27" s="57">
        <v>14</v>
      </c>
      <c r="H27" s="57">
        <v>14</v>
      </c>
      <c r="I27" s="57">
        <v>14</v>
      </c>
      <c r="J27" s="57">
        <v>14</v>
      </c>
      <c r="K27" s="57">
        <v>14</v>
      </c>
      <c r="L27" s="57">
        <v>14</v>
      </c>
      <c r="M27" s="57">
        <v>14</v>
      </c>
      <c r="N27" s="57">
        <v>14</v>
      </c>
      <c r="O27" s="57">
        <v>14</v>
      </c>
      <c r="P27" s="57">
        <v>14</v>
      </c>
      <c r="Q27" s="57">
        <v>1000000</v>
      </c>
    </row>
    <row r="28" spans="1:17" ht="15.75" thickBot="1">
      <c r="A28" s="56" t="s">
        <v>1156</v>
      </c>
      <c r="B28" s="57">
        <v>17</v>
      </c>
      <c r="C28" s="57">
        <v>17</v>
      </c>
      <c r="D28" s="57">
        <v>17</v>
      </c>
      <c r="E28" s="57">
        <v>17</v>
      </c>
      <c r="F28" s="57">
        <v>17</v>
      </c>
      <c r="G28" s="57">
        <v>16</v>
      </c>
      <c r="H28" s="57">
        <v>16</v>
      </c>
      <c r="I28" s="57">
        <v>16</v>
      </c>
      <c r="J28" s="57">
        <v>16</v>
      </c>
      <c r="K28" s="57">
        <v>17</v>
      </c>
      <c r="L28" s="57">
        <v>17</v>
      </c>
      <c r="M28" s="57">
        <v>16</v>
      </c>
      <c r="N28" s="57">
        <v>16</v>
      </c>
      <c r="O28" s="57">
        <v>17</v>
      </c>
      <c r="P28" s="57">
        <v>17</v>
      </c>
      <c r="Q28" s="57">
        <v>1000000</v>
      </c>
    </row>
    <row r="29" spans="1:17" ht="15.75" thickBot="1">
      <c r="A29" s="56" t="s">
        <v>1157</v>
      </c>
      <c r="B29" s="57">
        <v>15</v>
      </c>
      <c r="C29" s="57">
        <v>15</v>
      </c>
      <c r="D29" s="57">
        <v>15</v>
      </c>
      <c r="E29" s="57">
        <v>15</v>
      </c>
      <c r="F29" s="57">
        <v>15</v>
      </c>
      <c r="G29" s="57">
        <v>15</v>
      </c>
      <c r="H29" s="57">
        <v>15</v>
      </c>
      <c r="I29" s="57">
        <v>15</v>
      </c>
      <c r="J29" s="57">
        <v>15</v>
      </c>
      <c r="K29" s="57">
        <v>15</v>
      </c>
      <c r="L29" s="57">
        <v>15</v>
      </c>
      <c r="M29" s="57">
        <v>15</v>
      </c>
      <c r="N29" s="57">
        <v>15</v>
      </c>
      <c r="O29" s="57">
        <v>15</v>
      </c>
      <c r="P29" s="57">
        <v>15</v>
      </c>
      <c r="Q29" s="57">
        <v>1000000</v>
      </c>
    </row>
    <row r="30" spans="1:17" ht="15.75" thickBot="1">
      <c r="A30" s="56" t="s">
        <v>1158</v>
      </c>
      <c r="B30" s="57">
        <v>19</v>
      </c>
      <c r="C30" s="57">
        <v>21</v>
      </c>
      <c r="D30" s="57">
        <v>19</v>
      </c>
      <c r="E30" s="57">
        <v>22</v>
      </c>
      <c r="F30" s="57">
        <v>21</v>
      </c>
      <c r="G30" s="57">
        <v>20</v>
      </c>
      <c r="H30" s="57">
        <v>19</v>
      </c>
      <c r="I30" s="57">
        <v>20</v>
      </c>
      <c r="J30" s="57">
        <v>21</v>
      </c>
      <c r="K30" s="57">
        <v>19</v>
      </c>
      <c r="L30" s="57">
        <v>21</v>
      </c>
      <c r="M30" s="57">
        <v>21</v>
      </c>
      <c r="N30" s="57">
        <v>21</v>
      </c>
      <c r="O30" s="57">
        <v>22</v>
      </c>
      <c r="P30" s="57">
        <v>21</v>
      </c>
      <c r="Q30" s="57">
        <v>1000000</v>
      </c>
    </row>
    <row r="31" spans="1:17" ht="15.75" thickBot="1">
      <c r="A31" s="56" t="s">
        <v>1159</v>
      </c>
      <c r="B31" s="57">
        <v>16</v>
      </c>
      <c r="C31" s="57">
        <v>16</v>
      </c>
      <c r="D31" s="57">
        <v>16</v>
      </c>
      <c r="E31" s="57">
        <v>16</v>
      </c>
      <c r="F31" s="57">
        <v>16</v>
      </c>
      <c r="G31" s="57">
        <v>17</v>
      </c>
      <c r="H31" s="57">
        <v>17</v>
      </c>
      <c r="I31" s="57">
        <v>17</v>
      </c>
      <c r="J31" s="57">
        <v>17</v>
      </c>
      <c r="K31" s="57">
        <v>16</v>
      </c>
      <c r="L31" s="57">
        <v>16</v>
      </c>
      <c r="M31" s="57">
        <v>17</v>
      </c>
      <c r="N31" s="57">
        <v>17</v>
      </c>
      <c r="O31" s="57">
        <v>16</v>
      </c>
      <c r="P31" s="57">
        <v>16</v>
      </c>
      <c r="Q31" s="57">
        <v>1000000</v>
      </c>
    </row>
    <row r="32" spans="1:17" ht="15.75" thickBot="1">
      <c r="A32" s="56" t="s">
        <v>1160</v>
      </c>
      <c r="B32" s="57">
        <v>22</v>
      </c>
      <c r="C32" s="57">
        <v>22</v>
      </c>
      <c r="D32" s="57">
        <v>22</v>
      </c>
      <c r="E32" s="57">
        <v>19</v>
      </c>
      <c r="F32" s="57">
        <v>22</v>
      </c>
      <c r="G32" s="57">
        <v>22</v>
      </c>
      <c r="H32" s="57">
        <v>21</v>
      </c>
      <c r="I32" s="57">
        <v>22</v>
      </c>
      <c r="J32" s="57">
        <v>22</v>
      </c>
      <c r="K32" s="57">
        <v>21</v>
      </c>
      <c r="L32" s="57">
        <v>22</v>
      </c>
      <c r="M32" s="57">
        <v>22</v>
      </c>
      <c r="N32" s="57">
        <v>20</v>
      </c>
      <c r="O32" s="57">
        <v>21</v>
      </c>
      <c r="P32" s="57">
        <v>22</v>
      </c>
      <c r="Q32" s="57">
        <v>1000000</v>
      </c>
    </row>
    <row r="33" spans="1:17" ht="15.75" thickBot="1">
      <c r="A33" s="56" t="s">
        <v>1161</v>
      </c>
      <c r="B33" s="57">
        <v>18</v>
      </c>
      <c r="C33" s="57">
        <v>19</v>
      </c>
      <c r="D33" s="57">
        <v>18</v>
      </c>
      <c r="E33" s="57">
        <v>18</v>
      </c>
      <c r="F33" s="57">
        <v>19</v>
      </c>
      <c r="G33" s="57">
        <v>19</v>
      </c>
      <c r="H33" s="57">
        <v>18</v>
      </c>
      <c r="I33" s="57">
        <v>19</v>
      </c>
      <c r="J33" s="57">
        <v>20</v>
      </c>
      <c r="K33" s="57">
        <v>18</v>
      </c>
      <c r="L33" s="57">
        <v>19</v>
      </c>
      <c r="M33" s="57">
        <v>19</v>
      </c>
      <c r="N33" s="57">
        <v>18</v>
      </c>
      <c r="O33" s="57">
        <v>19</v>
      </c>
      <c r="P33" s="57">
        <v>18</v>
      </c>
      <c r="Q33" s="57">
        <v>1000000</v>
      </c>
    </row>
    <row r="34" spans="1:17" ht="15.75" thickBot="1">
      <c r="A34" s="56" t="s">
        <v>1162</v>
      </c>
      <c r="B34" s="57">
        <v>26</v>
      </c>
      <c r="C34" s="57">
        <v>26</v>
      </c>
      <c r="D34" s="57">
        <v>26</v>
      </c>
      <c r="E34" s="57">
        <v>26</v>
      </c>
      <c r="F34" s="57">
        <v>25</v>
      </c>
      <c r="G34" s="57">
        <v>25</v>
      </c>
      <c r="H34" s="57">
        <v>25</v>
      </c>
      <c r="I34" s="57">
        <v>25</v>
      </c>
      <c r="J34" s="57">
        <v>25</v>
      </c>
      <c r="K34" s="57">
        <v>25</v>
      </c>
      <c r="L34" s="57">
        <v>25</v>
      </c>
      <c r="M34" s="57">
        <v>25</v>
      </c>
      <c r="N34" s="57">
        <v>25</v>
      </c>
      <c r="O34" s="57">
        <v>25</v>
      </c>
      <c r="P34" s="57">
        <v>25</v>
      </c>
      <c r="Q34" s="57">
        <v>1000000</v>
      </c>
    </row>
    <row r="35" spans="1:17" ht="15.75" thickBot="1">
      <c r="A35" s="56" t="s">
        <v>1163</v>
      </c>
      <c r="B35" s="57">
        <v>25</v>
      </c>
      <c r="C35" s="57">
        <v>24</v>
      </c>
      <c r="D35" s="57">
        <v>24</v>
      </c>
      <c r="E35" s="57">
        <v>24</v>
      </c>
      <c r="F35" s="57">
        <v>23</v>
      </c>
      <c r="G35" s="57">
        <v>23</v>
      </c>
      <c r="H35" s="57">
        <v>23</v>
      </c>
      <c r="I35" s="57">
        <v>23</v>
      </c>
      <c r="J35" s="57">
        <v>23</v>
      </c>
      <c r="K35" s="57">
        <v>23</v>
      </c>
      <c r="L35" s="57">
        <v>23</v>
      </c>
      <c r="M35" s="57">
        <v>23</v>
      </c>
      <c r="N35" s="57">
        <v>22</v>
      </c>
      <c r="O35" s="57">
        <v>23</v>
      </c>
      <c r="P35" s="57">
        <v>23</v>
      </c>
      <c r="Q35" s="57">
        <v>1000000</v>
      </c>
    </row>
    <row r="36" spans="1:17" ht="15.75" thickBot="1">
      <c r="A36" s="56" t="s">
        <v>1164</v>
      </c>
      <c r="B36" s="57">
        <v>21</v>
      </c>
      <c r="C36" s="57">
        <v>18</v>
      </c>
      <c r="D36" s="57">
        <v>21</v>
      </c>
      <c r="E36" s="57">
        <v>21</v>
      </c>
      <c r="F36" s="57">
        <v>20</v>
      </c>
      <c r="G36" s="57">
        <v>21</v>
      </c>
      <c r="H36" s="57">
        <v>22</v>
      </c>
      <c r="I36" s="57">
        <v>21</v>
      </c>
      <c r="J36" s="57">
        <v>19</v>
      </c>
      <c r="K36" s="57">
        <v>22</v>
      </c>
      <c r="L36" s="57">
        <v>20</v>
      </c>
      <c r="M36" s="57">
        <v>20</v>
      </c>
      <c r="N36" s="57">
        <v>23</v>
      </c>
      <c r="O36" s="57">
        <v>20</v>
      </c>
      <c r="P36" s="57">
        <v>20</v>
      </c>
      <c r="Q36" s="57">
        <v>1000000</v>
      </c>
    </row>
    <row r="37" spans="1:17" ht="15.75" thickBot="1">
      <c r="A37" s="56" t="s">
        <v>1165</v>
      </c>
      <c r="B37" s="57">
        <v>23</v>
      </c>
      <c r="C37" s="57">
        <v>23</v>
      </c>
      <c r="D37" s="57">
        <v>23</v>
      </c>
      <c r="E37" s="57">
        <v>23</v>
      </c>
      <c r="F37" s="57">
        <v>24</v>
      </c>
      <c r="G37" s="57">
        <v>24</v>
      </c>
      <c r="H37" s="57">
        <v>24</v>
      </c>
      <c r="I37" s="57">
        <v>24</v>
      </c>
      <c r="J37" s="57">
        <v>24</v>
      </c>
      <c r="K37" s="57">
        <v>24</v>
      </c>
      <c r="L37" s="57">
        <v>24</v>
      </c>
      <c r="M37" s="57">
        <v>24</v>
      </c>
      <c r="N37" s="57">
        <v>24</v>
      </c>
      <c r="O37" s="57">
        <v>24</v>
      </c>
      <c r="P37" s="57">
        <v>24</v>
      </c>
      <c r="Q37" s="57">
        <v>1000000</v>
      </c>
    </row>
    <row r="38" spans="1:17" ht="15.75" thickBot="1">
      <c r="A38" s="56" t="s">
        <v>1166</v>
      </c>
      <c r="B38" s="57">
        <v>2</v>
      </c>
      <c r="C38" s="57">
        <v>2</v>
      </c>
      <c r="D38" s="57">
        <v>2</v>
      </c>
      <c r="E38" s="57">
        <v>2</v>
      </c>
      <c r="F38" s="57">
        <v>1</v>
      </c>
      <c r="G38" s="57">
        <v>1</v>
      </c>
      <c r="H38" s="57">
        <v>2</v>
      </c>
      <c r="I38" s="57">
        <v>1</v>
      </c>
      <c r="J38" s="57">
        <v>2</v>
      </c>
      <c r="K38" s="57">
        <v>1</v>
      </c>
      <c r="L38" s="57">
        <v>2</v>
      </c>
      <c r="M38" s="57">
        <v>1</v>
      </c>
      <c r="N38" s="57">
        <v>1</v>
      </c>
      <c r="O38" s="57">
        <v>1</v>
      </c>
      <c r="P38" s="57">
        <v>2</v>
      </c>
      <c r="Q38" s="57">
        <v>1000000</v>
      </c>
    </row>
    <row r="39" spans="1:17" ht="15.75" thickBot="1">
      <c r="A39" s="56" t="s">
        <v>1167</v>
      </c>
      <c r="B39" s="57">
        <v>5</v>
      </c>
      <c r="C39" s="57">
        <v>8</v>
      </c>
      <c r="D39" s="57">
        <v>5</v>
      </c>
      <c r="E39" s="57">
        <v>8</v>
      </c>
      <c r="F39" s="57">
        <v>5</v>
      </c>
      <c r="G39" s="57">
        <v>3</v>
      </c>
      <c r="H39" s="57">
        <v>5</v>
      </c>
      <c r="I39" s="57">
        <v>9</v>
      </c>
      <c r="J39" s="57">
        <v>6</v>
      </c>
      <c r="K39" s="57">
        <v>3</v>
      </c>
      <c r="L39" s="57">
        <v>8</v>
      </c>
      <c r="M39" s="57">
        <v>5</v>
      </c>
      <c r="N39" s="57">
        <v>8</v>
      </c>
      <c r="O39" s="57">
        <v>6</v>
      </c>
      <c r="P39" s="57">
        <v>6</v>
      </c>
      <c r="Q39" s="57">
        <v>1000000</v>
      </c>
    </row>
    <row r="40" spans="1:17" ht="15.75" thickBot="1">
      <c r="A40" s="56" t="s">
        <v>1168</v>
      </c>
      <c r="B40" s="57">
        <v>3</v>
      </c>
      <c r="C40" s="57">
        <v>3</v>
      </c>
      <c r="D40" s="57">
        <v>3</v>
      </c>
      <c r="E40" s="57">
        <v>3</v>
      </c>
      <c r="F40" s="57">
        <v>3</v>
      </c>
      <c r="G40" s="57">
        <v>2</v>
      </c>
      <c r="H40" s="57">
        <v>3</v>
      </c>
      <c r="I40" s="57">
        <v>2</v>
      </c>
      <c r="J40" s="57">
        <v>3</v>
      </c>
      <c r="K40" s="57">
        <v>2</v>
      </c>
      <c r="L40" s="57">
        <v>3</v>
      </c>
      <c r="M40" s="57">
        <v>3</v>
      </c>
      <c r="N40" s="57">
        <v>3</v>
      </c>
      <c r="O40" s="57">
        <v>3</v>
      </c>
      <c r="P40" s="57">
        <v>3</v>
      </c>
      <c r="Q40" s="57">
        <v>1000000</v>
      </c>
    </row>
    <row r="41" spans="1:17" ht="15.75" thickBot="1">
      <c r="A41" s="56" t="s">
        <v>1169</v>
      </c>
      <c r="B41" s="57">
        <v>8</v>
      </c>
      <c r="C41" s="57">
        <v>6</v>
      </c>
      <c r="D41" s="57">
        <v>6</v>
      </c>
      <c r="E41" s="57">
        <v>6</v>
      </c>
      <c r="F41" s="57">
        <v>9</v>
      </c>
      <c r="G41" s="57">
        <v>5</v>
      </c>
      <c r="H41" s="57">
        <v>7</v>
      </c>
      <c r="I41" s="57">
        <v>6</v>
      </c>
      <c r="J41" s="57">
        <v>9</v>
      </c>
      <c r="K41" s="57">
        <v>6</v>
      </c>
      <c r="L41" s="57">
        <v>7</v>
      </c>
      <c r="M41" s="57">
        <v>6</v>
      </c>
      <c r="N41" s="57">
        <v>6</v>
      </c>
      <c r="O41" s="57">
        <v>8</v>
      </c>
      <c r="P41" s="57">
        <v>5</v>
      </c>
      <c r="Q41" s="57">
        <v>1000000</v>
      </c>
    </row>
    <row r="42" spans="1:17" ht="15.75" thickBot="1">
      <c r="A42" s="56" t="s">
        <v>1170</v>
      </c>
      <c r="B42" s="57">
        <v>1</v>
      </c>
      <c r="C42" s="57">
        <v>1</v>
      </c>
      <c r="D42" s="57">
        <v>1</v>
      </c>
      <c r="E42" s="57">
        <v>1</v>
      </c>
      <c r="F42" s="57">
        <v>2</v>
      </c>
      <c r="G42" s="57">
        <v>4</v>
      </c>
      <c r="H42" s="57">
        <v>1</v>
      </c>
      <c r="I42" s="57">
        <v>3</v>
      </c>
      <c r="J42" s="57">
        <v>1</v>
      </c>
      <c r="K42" s="57">
        <v>4</v>
      </c>
      <c r="L42" s="57">
        <v>1</v>
      </c>
      <c r="M42" s="57">
        <v>2</v>
      </c>
      <c r="N42" s="57">
        <v>2</v>
      </c>
      <c r="O42" s="57">
        <v>2</v>
      </c>
      <c r="P42" s="57">
        <v>1</v>
      </c>
      <c r="Q42" s="57">
        <v>1000000</v>
      </c>
    </row>
    <row r="43" spans="1:17" ht="15.75" thickBot="1">
      <c r="A43" s="56" t="s">
        <v>1171</v>
      </c>
      <c r="B43" s="57">
        <v>7</v>
      </c>
      <c r="C43" s="57">
        <v>9</v>
      </c>
      <c r="D43" s="57">
        <v>9</v>
      </c>
      <c r="E43" s="57">
        <v>9</v>
      </c>
      <c r="F43" s="57">
        <v>8</v>
      </c>
      <c r="G43" s="57">
        <v>9</v>
      </c>
      <c r="H43" s="57">
        <v>8</v>
      </c>
      <c r="I43" s="57">
        <v>8</v>
      </c>
      <c r="J43" s="57">
        <v>11</v>
      </c>
      <c r="K43" s="57">
        <v>9</v>
      </c>
      <c r="L43" s="57">
        <v>8</v>
      </c>
      <c r="M43" s="57">
        <v>8</v>
      </c>
      <c r="N43" s="57">
        <v>7</v>
      </c>
      <c r="O43" s="57">
        <v>9</v>
      </c>
      <c r="P43" s="57">
        <v>9</v>
      </c>
      <c r="Q43" s="57">
        <v>1000000</v>
      </c>
    </row>
    <row r="44" spans="1:17" ht="15.75" thickBot="1">
      <c r="A44" s="56" t="s">
        <v>1172</v>
      </c>
      <c r="B44" s="57">
        <v>4</v>
      </c>
      <c r="C44" s="57">
        <v>4</v>
      </c>
      <c r="D44" s="57">
        <v>4</v>
      </c>
      <c r="E44" s="57">
        <v>4</v>
      </c>
      <c r="F44" s="57">
        <v>4</v>
      </c>
      <c r="G44" s="57">
        <v>6</v>
      </c>
      <c r="H44" s="57">
        <v>4</v>
      </c>
      <c r="I44" s="57">
        <v>4</v>
      </c>
      <c r="J44" s="57">
        <v>4</v>
      </c>
      <c r="K44" s="57">
        <v>6</v>
      </c>
      <c r="L44" s="57">
        <v>4</v>
      </c>
      <c r="M44" s="57">
        <v>4</v>
      </c>
      <c r="N44" s="57">
        <v>4</v>
      </c>
      <c r="O44" s="57">
        <v>5</v>
      </c>
      <c r="P44" s="57">
        <v>4</v>
      </c>
      <c r="Q44" s="57">
        <v>1000000</v>
      </c>
    </row>
    <row r="45" spans="1:17" ht="15.75" thickBot="1">
      <c r="A45" s="56" t="s">
        <v>1173</v>
      </c>
      <c r="B45" s="57">
        <v>12</v>
      </c>
      <c r="C45" s="57">
        <v>12</v>
      </c>
      <c r="D45" s="57">
        <v>12</v>
      </c>
      <c r="E45" s="57">
        <v>12</v>
      </c>
      <c r="F45" s="57">
        <v>12</v>
      </c>
      <c r="G45" s="57">
        <v>12</v>
      </c>
      <c r="H45" s="57">
        <v>12</v>
      </c>
      <c r="I45" s="57">
        <v>12</v>
      </c>
      <c r="J45" s="57">
        <v>12</v>
      </c>
      <c r="K45" s="57">
        <v>12</v>
      </c>
      <c r="L45" s="57">
        <v>12</v>
      </c>
      <c r="M45" s="57">
        <v>12</v>
      </c>
      <c r="N45" s="57">
        <v>12</v>
      </c>
      <c r="O45" s="57">
        <v>12</v>
      </c>
      <c r="P45" s="57">
        <v>12</v>
      </c>
      <c r="Q45" s="57">
        <v>1000000</v>
      </c>
    </row>
    <row r="46" spans="1:17" ht="15.75" thickBot="1">
      <c r="A46" s="56" t="s">
        <v>1174</v>
      </c>
      <c r="B46" s="57">
        <v>10</v>
      </c>
      <c r="C46" s="57">
        <v>10</v>
      </c>
      <c r="D46" s="57">
        <v>10</v>
      </c>
      <c r="E46" s="57">
        <v>9</v>
      </c>
      <c r="F46" s="57">
        <v>7</v>
      </c>
      <c r="G46" s="57">
        <v>10</v>
      </c>
      <c r="H46" s="57">
        <v>9</v>
      </c>
      <c r="I46" s="57">
        <v>5</v>
      </c>
      <c r="J46" s="57">
        <v>8</v>
      </c>
      <c r="K46" s="57">
        <v>10</v>
      </c>
      <c r="L46" s="57">
        <v>11</v>
      </c>
      <c r="M46" s="57">
        <v>10</v>
      </c>
      <c r="N46" s="57">
        <v>9</v>
      </c>
      <c r="O46" s="57">
        <v>10</v>
      </c>
      <c r="P46" s="57">
        <v>10</v>
      </c>
      <c r="Q46" s="57">
        <v>1000000</v>
      </c>
    </row>
    <row r="47" spans="1:17" ht="15.75" thickBot="1">
      <c r="A47" s="56" t="s">
        <v>1175</v>
      </c>
      <c r="B47" s="57">
        <v>9</v>
      </c>
      <c r="C47" s="57">
        <v>5</v>
      </c>
      <c r="D47" s="57">
        <v>8</v>
      </c>
      <c r="E47" s="57">
        <v>7</v>
      </c>
      <c r="F47" s="57">
        <v>10</v>
      </c>
      <c r="G47" s="57">
        <v>7</v>
      </c>
      <c r="H47" s="57">
        <v>10</v>
      </c>
      <c r="I47" s="57">
        <v>10</v>
      </c>
      <c r="J47" s="57">
        <v>7</v>
      </c>
      <c r="K47" s="57">
        <v>8</v>
      </c>
      <c r="L47" s="57">
        <v>6</v>
      </c>
      <c r="M47" s="57">
        <v>9</v>
      </c>
      <c r="N47" s="57">
        <v>10</v>
      </c>
      <c r="O47" s="57">
        <v>4</v>
      </c>
      <c r="P47" s="57">
        <v>8</v>
      </c>
      <c r="Q47" s="57">
        <v>1000000</v>
      </c>
    </row>
    <row r="48" spans="1:17" ht="15.75" thickBot="1">
      <c r="A48" s="56" t="s">
        <v>1176</v>
      </c>
      <c r="B48" s="57">
        <v>11</v>
      </c>
      <c r="C48" s="57">
        <v>11</v>
      </c>
      <c r="D48" s="57">
        <v>11</v>
      </c>
      <c r="E48" s="57">
        <v>9</v>
      </c>
      <c r="F48" s="57">
        <v>11</v>
      </c>
      <c r="G48" s="57">
        <v>11</v>
      </c>
      <c r="H48" s="57">
        <v>11</v>
      </c>
      <c r="I48" s="57">
        <v>11</v>
      </c>
      <c r="J48" s="57">
        <v>10</v>
      </c>
      <c r="K48" s="57">
        <v>11</v>
      </c>
      <c r="L48" s="57">
        <v>10</v>
      </c>
      <c r="M48" s="57">
        <v>11</v>
      </c>
      <c r="N48" s="57">
        <v>11</v>
      </c>
      <c r="O48" s="57">
        <v>11</v>
      </c>
      <c r="P48" s="57">
        <v>11</v>
      </c>
      <c r="Q48" s="57">
        <v>1000000</v>
      </c>
    </row>
    <row r="49" spans="1:16" ht="19.5" thickBot="1">
      <c r="A49" s="52"/>
    </row>
    <row r="50" spans="1:16" ht="15.75" thickBot="1">
      <c r="A50" s="56" t="s">
        <v>1177</v>
      </c>
      <c r="B50" s="56" t="s">
        <v>1120</v>
      </c>
      <c r="C50" s="56" t="s">
        <v>1121</v>
      </c>
      <c r="D50" s="56" t="s">
        <v>1122</v>
      </c>
      <c r="E50" s="56" t="s">
        <v>1123</v>
      </c>
      <c r="F50" s="56" t="s">
        <v>1124</v>
      </c>
      <c r="G50" s="56" t="s">
        <v>1125</v>
      </c>
      <c r="H50" s="56" t="s">
        <v>1126</v>
      </c>
      <c r="I50" s="56" t="s">
        <v>1127</v>
      </c>
      <c r="J50" s="56" t="s">
        <v>1128</v>
      </c>
      <c r="K50" s="56" t="s">
        <v>1129</v>
      </c>
      <c r="L50" s="56" t="s">
        <v>1130</v>
      </c>
      <c r="M50" s="56" t="s">
        <v>1131</v>
      </c>
      <c r="N50" s="56" t="s">
        <v>1132</v>
      </c>
      <c r="O50" s="56" t="s">
        <v>1133</v>
      </c>
      <c r="P50" s="56" t="s">
        <v>1134</v>
      </c>
    </row>
    <row r="51" spans="1:16" ht="27.75" thickBot="1">
      <c r="A51" s="56" t="s">
        <v>1178</v>
      </c>
      <c r="B51" s="57" t="s">
        <v>1179</v>
      </c>
      <c r="C51" s="57" t="s">
        <v>1180</v>
      </c>
      <c r="D51" s="57" t="s">
        <v>1180</v>
      </c>
      <c r="E51" s="57" t="s">
        <v>1180</v>
      </c>
      <c r="F51" s="57" t="s">
        <v>1181</v>
      </c>
      <c r="G51" s="57" t="s">
        <v>1180</v>
      </c>
      <c r="H51" s="57" t="s">
        <v>1180</v>
      </c>
      <c r="I51" s="57" t="s">
        <v>1180</v>
      </c>
      <c r="J51" s="57" t="s">
        <v>1180</v>
      </c>
      <c r="K51" s="57" t="s">
        <v>1180</v>
      </c>
      <c r="L51" s="57" t="s">
        <v>1180</v>
      </c>
      <c r="M51" s="57" t="s">
        <v>1180</v>
      </c>
      <c r="N51" s="57" t="s">
        <v>1180</v>
      </c>
      <c r="O51" s="57" t="s">
        <v>1180</v>
      </c>
      <c r="P51" s="57" t="s">
        <v>1180</v>
      </c>
    </row>
    <row r="52" spans="1:16" ht="27.75" thickBot="1">
      <c r="A52" s="56" t="s">
        <v>1182</v>
      </c>
      <c r="B52" s="57" t="s">
        <v>1183</v>
      </c>
      <c r="C52" s="57" t="s">
        <v>1184</v>
      </c>
      <c r="D52" s="57" t="s">
        <v>1184</v>
      </c>
      <c r="E52" s="57" t="s">
        <v>1184</v>
      </c>
      <c r="F52" s="57" t="s">
        <v>1185</v>
      </c>
      <c r="G52" s="57" t="s">
        <v>1184</v>
      </c>
      <c r="H52" s="57" t="s">
        <v>1184</v>
      </c>
      <c r="I52" s="57" t="s">
        <v>1184</v>
      </c>
      <c r="J52" s="57" t="s">
        <v>1184</v>
      </c>
      <c r="K52" s="57" t="s">
        <v>1184</v>
      </c>
      <c r="L52" s="57" t="s">
        <v>1184</v>
      </c>
      <c r="M52" s="57" t="s">
        <v>1184</v>
      </c>
      <c r="N52" s="57" t="s">
        <v>1184</v>
      </c>
      <c r="O52" s="57" t="s">
        <v>1184</v>
      </c>
      <c r="P52" s="57" t="s">
        <v>1184</v>
      </c>
    </row>
    <row r="53" spans="1:16" ht="27.75" thickBot="1">
      <c r="A53" s="56" t="s">
        <v>1186</v>
      </c>
      <c r="B53" s="57" t="s">
        <v>1187</v>
      </c>
      <c r="C53" s="57" t="s">
        <v>1188</v>
      </c>
      <c r="D53" s="57" t="s">
        <v>1188</v>
      </c>
      <c r="E53" s="57" t="s">
        <v>1188</v>
      </c>
      <c r="F53" s="57" t="s">
        <v>1189</v>
      </c>
      <c r="G53" s="57" t="s">
        <v>1188</v>
      </c>
      <c r="H53" s="57" t="s">
        <v>1188</v>
      </c>
      <c r="I53" s="57" t="s">
        <v>1188</v>
      </c>
      <c r="J53" s="57" t="s">
        <v>1188</v>
      </c>
      <c r="K53" s="57" t="s">
        <v>1188</v>
      </c>
      <c r="L53" s="57" t="s">
        <v>1188</v>
      </c>
      <c r="M53" s="57" t="s">
        <v>1188</v>
      </c>
      <c r="N53" s="57" t="s">
        <v>1188</v>
      </c>
      <c r="O53" s="57" t="s">
        <v>1188</v>
      </c>
      <c r="P53" s="57" t="s">
        <v>1188</v>
      </c>
    </row>
    <row r="54" spans="1:16" ht="27.75" thickBot="1">
      <c r="A54" s="56" t="s">
        <v>1190</v>
      </c>
      <c r="B54" s="57" t="s">
        <v>1191</v>
      </c>
      <c r="C54" s="57" t="s">
        <v>1192</v>
      </c>
      <c r="D54" s="57" t="s">
        <v>1192</v>
      </c>
      <c r="E54" s="57" t="s">
        <v>1192</v>
      </c>
      <c r="F54" s="57" t="s">
        <v>1193</v>
      </c>
      <c r="G54" s="57" t="s">
        <v>1192</v>
      </c>
      <c r="H54" s="57" t="s">
        <v>1192</v>
      </c>
      <c r="I54" s="57" t="s">
        <v>1192</v>
      </c>
      <c r="J54" s="57" t="s">
        <v>1192</v>
      </c>
      <c r="K54" s="57" t="s">
        <v>1192</v>
      </c>
      <c r="L54" s="57" t="s">
        <v>1192</v>
      </c>
      <c r="M54" s="57" t="s">
        <v>1192</v>
      </c>
      <c r="N54" s="57" t="s">
        <v>1192</v>
      </c>
      <c r="O54" s="57" t="s">
        <v>1192</v>
      </c>
      <c r="P54" s="57" t="s">
        <v>1192</v>
      </c>
    </row>
    <row r="55" spans="1:16" ht="27.75" thickBot="1">
      <c r="A55" s="56" t="s">
        <v>1194</v>
      </c>
      <c r="B55" s="57" t="s">
        <v>1195</v>
      </c>
      <c r="C55" s="57" t="s">
        <v>1196</v>
      </c>
      <c r="D55" s="57" t="s">
        <v>1196</v>
      </c>
      <c r="E55" s="57" t="s">
        <v>1196</v>
      </c>
      <c r="F55" s="57" t="s">
        <v>1197</v>
      </c>
      <c r="G55" s="57" t="s">
        <v>1196</v>
      </c>
      <c r="H55" s="57" t="s">
        <v>1196</v>
      </c>
      <c r="I55" s="57" t="s">
        <v>1196</v>
      </c>
      <c r="J55" s="57" t="s">
        <v>1196</v>
      </c>
      <c r="K55" s="57" t="s">
        <v>1196</v>
      </c>
      <c r="L55" s="57" t="s">
        <v>1196</v>
      </c>
      <c r="M55" s="57" t="s">
        <v>1196</v>
      </c>
      <c r="N55" s="57" t="s">
        <v>1196</v>
      </c>
      <c r="O55" s="57" t="s">
        <v>1196</v>
      </c>
      <c r="P55" s="57" t="s">
        <v>1196</v>
      </c>
    </row>
    <row r="56" spans="1:16" ht="27.75" thickBot="1">
      <c r="A56" s="56" t="s">
        <v>1198</v>
      </c>
      <c r="B56" s="57" t="s">
        <v>1199</v>
      </c>
      <c r="C56" s="57" t="s">
        <v>1200</v>
      </c>
      <c r="D56" s="57" t="s">
        <v>1200</v>
      </c>
      <c r="E56" s="57" t="s">
        <v>1200</v>
      </c>
      <c r="F56" s="57" t="s">
        <v>1201</v>
      </c>
      <c r="G56" s="57" t="s">
        <v>1200</v>
      </c>
      <c r="H56" s="57" t="s">
        <v>1200</v>
      </c>
      <c r="I56" s="57" t="s">
        <v>1200</v>
      </c>
      <c r="J56" s="57" t="s">
        <v>1200</v>
      </c>
      <c r="K56" s="57" t="s">
        <v>1200</v>
      </c>
      <c r="L56" s="57" t="s">
        <v>1200</v>
      </c>
      <c r="M56" s="57" t="s">
        <v>1200</v>
      </c>
      <c r="N56" s="57" t="s">
        <v>1200</v>
      </c>
      <c r="O56" s="57" t="s">
        <v>1200</v>
      </c>
      <c r="P56" s="57" t="s">
        <v>1200</v>
      </c>
    </row>
    <row r="57" spans="1:16" ht="27.75" thickBot="1">
      <c r="A57" s="56" t="s">
        <v>1202</v>
      </c>
      <c r="B57" s="57" t="s">
        <v>1203</v>
      </c>
      <c r="C57" s="57" t="s">
        <v>1204</v>
      </c>
      <c r="D57" s="57" t="s">
        <v>1204</v>
      </c>
      <c r="E57" s="57" t="s">
        <v>1204</v>
      </c>
      <c r="F57" s="57" t="s">
        <v>1205</v>
      </c>
      <c r="G57" s="57" t="s">
        <v>1204</v>
      </c>
      <c r="H57" s="57" t="s">
        <v>1204</v>
      </c>
      <c r="I57" s="57" t="s">
        <v>1204</v>
      </c>
      <c r="J57" s="57" t="s">
        <v>1204</v>
      </c>
      <c r="K57" s="57" t="s">
        <v>1204</v>
      </c>
      <c r="L57" s="57" t="s">
        <v>1204</v>
      </c>
      <c r="M57" s="57" t="s">
        <v>1204</v>
      </c>
      <c r="N57" s="57" t="s">
        <v>1204</v>
      </c>
      <c r="O57" s="57" t="s">
        <v>1204</v>
      </c>
      <c r="P57" s="57" t="s">
        <v>1204</v>
      </c>
    </row>
    <row r="58" spans="1:16" ht="27.75" thickBot="1">
      <c r="A58" s="56" t="s">
        <v>1206</v>
      </c>
      <c r="B58" s="57" t="s">
        <v>1207</v>
      </c>
      <c r="C58" s="57" t="s">
        <v>1208</v>
      </c>
      <c r="D58" s="57" t="s">
        <v>1208</v>
      </c>
      <c r="E58" s="57" t="s">
        <v>1208</v>
      </c>
      <c r="F58" s="57" t="s">
        <v>1209</v>
      </c>
      <c r="G58" s="57" t="s">
        <v>1208</v>
      </c>
      <c r="H58" s="57" t="s">
        <v>1208</v>
      </c>
      <c r="I58" s="57" t="s">
        <v>1208</v>
      </c>
      <c r="J58" s="57" t="s">
        <v>1208</v>
      </c>
      <c r="K58" s="57" t="s">
        <v>1208</v>
      </c>
      <c r="L58" s="57" t="s">
        <v>1208</v>
      </c>
      <c r="M58" s="57" t="s">
        <v>1208</v>
      </c>
      <c r="N58" s="57" t="s">
        <v>1208</v>
      </c>
      <c r="O58" s="57" t="s">
        <v>1208</v>
      </c>
      <c r="P58" s="57" t="s">
        <v>1208</v>
      </c>
    </row>
    <row r="59" spans="1:16" ht="27.75" thickBot="1">
      <c r="A59" s="56" t="s">
        <v>1210</v>
      </c>
      <c r="B59" s="57" t="s">
        <v>1211</v>
      </c>
      <c r="C59" s="57" t="s">
        <v>1212</v>
      </c>
      <c r="D59" s="57" t="s">
        <v>1212</v>
      </c>
      <c r="E59" s="57" t="s">
        <v>1212</v>
      </c>
      <c r="F59" s="57" t="s">
        <v>1213</v>
      </c>
      <c r="G59" s="57" t="s">
        <v>1212</v>
      </c>
      <c r="H59" s="57" t="s">
        <v>1212</v>
      </c>
      <c r="I59" s="57" t="s">
        <v>1212</v>
      </c>
      <c r="J59" s="57" t="s">
        <v>1212</v>
      </c>
      <c r="K59" s="57" t="s">
        <v>1212</v>
      </c>
      <c r="L59" s="57" t="s">
        <v>1212</v>
      </c>
      <c r="M59" s="57" t="s">
        <v>1212</v>
      </c>
      <c r="N59" s="57" t="s">
        <v>1212</v>
      </c>
      <c r="O59" s="57" t="s">
        <v>1212</v>
      </c>
      <c r="P59" s="57" t="s">
        <v>1212</v>
      </c>
    </row>
    <row r="60" spans="1:16" ht="27.75" thickBot="1">
      <c r="A60" s="56" t="s">
        <v>1214</v>
      </c>
      <c r="B60" s="57" t="s">
        <v>1215</v>
      </c>
      <c r="C60" s="57" t="s">
        <v>1216</v>
      </c>
      <c r="D60" s="57" t="s">
        <v>1216</v>
      </c>
      <c r="E60" s="57" t="s">
        <v>1216</v>
      </c>
      <c r="F60" s="57" t="s">
        <v>1217</v>
      </c>
      <c r="G60" s="57" t="s">
        <v>1216</v>
      </c>
      <c r="H60" s="57" t="s">
        <v>1216</v>
      </c>
      <c r="I60" s="57" t="s">
        <v>1216</v>
      </c>
      <c r="J60" s="57" t="s">
        <v>1216</v>
      </c>
      <c r="K60" s="57" t="s">
        <v>1216</v>
      </c>
      <c r="L60" s="57" t="s">
        <v>1216</v>
      </c>
      <c r="M60" s="57" t="s">
        <v>1216</v>
      </c>
      <c r="N60" s="57" t="s">
        <v>1216</v>
      </c>
      <c r="O60" s="57" t="s">
        <v>1216</v>
      </c>
      <c r="P60" s="57" t="s">
        <v>1216</v>
      </c>
    </row>
    <row r="61" spans="1:16" ht="27.75" thickBot="1">
      <c r="A61" s="56" t="s">
        <v>1218</v>
      </c>
      <c r="B61" s="57" t="s">
        <v>1219</v>
      </c>
      <c r="C61" s="57" t="s">
        <v>1220</v>
      </c>
      <c r="D61" s="57" t="s">
        <v>1220</v>
      </c>
      <c r="E61" s="57" t="s">
        <v>1220</v>
      </c>
      <c r="F61" s="57" t="s">
        <v>1221</v>
      </c>
      <c r="G61" s="57" t="s">
        <v>1220</v>
      </c>
      <c r="H61" s="57" t="s">
        <v>1220</v>
      </c>
      <c r="I61" s="57" t="s">
        <v>1220</v>
      </c>
      <c r="J61" s="57" t="s">
        <v>1220</v>
      </c>
      <c r="K61" s="57" t="s">
        <v>1220</v>
      </c>
      <c r="L61" s="57" t="s">
        <v>1220</v>
      </c>
      <c r="M61" s="57" t="s">
        <v>1220</v>
      </c>
      <c r="N61" s="57" t="s">
        <v>1220</v>
      </c>
      <c r="O61" s="57" t="s">
        <v>1220</v>
      </c>
      <c r="P61" s="57" t="s">
        <v>1220</v>
      </c>
    </row>
    <row r="62" spans="1:16" ht="27.75" thickBot="1">
      <c r="A62" s="56" t="s">
        <v>1222</v>
      </c>
      <c r="B62" s="57" t="s">
        <v>1223</v>
      </c>
      <c r="C62" s="57" t="s">
        <v>1224</v>
      </c>
      <c r="D62" s="57" t="s">
        <v>1224</v>
      </c>
      <c r="E62" s="57" t="s">
        <v>1224</v>
      </c>
      <c r="F62" s="57" t="s">
        <v>1225</v>
      </c>
      <c r="G62" s="57" t="s">
        <v>1224</v>
      </c>
      <c r="H62" s="57" t="s">
        <v>1224</v>
      </c>
      <c r="I62" s="57" t="s">
        <v>1224</v>
      </c>
      <c r="J62" s="57" t="s">
        <v>1224</v>
      </c>
      <c r="K62" s="57" t="s">
        <v>1224</v>
      </c>
      <c r="L62" s="57" t="s">
        <v>1224</v>
      </c>
      <c r="M62" s="57" t="s">
        <v>1224</v>
      </c>
      <c r="N62" s="57" t="s">
        <v>1224</v>
      </c>
      <c r="O62" s="57" t="s">
        <v>1224</v>
      </c>
      <c r="P62" s="57" t="s">
        <v>1224</v>
      </c>
    </row>
    <row r="63" spans="1:16" ht="27.75" thickBot="1">
      <c r="A63" s="56" t="s">
        <v>1226</v>
      </c>
      <c r="B63" s="57" t="s">
        <v>1227</v>
      </c>
      <c r="C63" s="57" t="s">
        <v>1228</v>
      </c>
      <c r="D63" s="57" t="s">
        <v>1228</v>
      </c>
      <c r="E63" s="57" t="s">
        <v>1228</v>
      </c>
      <c r="F63" s="57" t="s">
        <v>1229</v>
      </c>
      <c r="G63" s="57" t="s">
        <v>1228</v>
      </c>
      <c r="H63" s="57" t="s">
        <v>1228</v>
      </c>
      <c r="I63" s="57" t="s">
        <v>1228</v>
      </c>
      <c r="J63" s="57" t="s">
        <v>1228</v>
      </c>
      <c r="K63" s="57" t="s">
        <v>1228</v>
      </c>
      <c r="L63" s="57" t="s">
        <v>1228</v>
      </c>
      <c r="M63" s="57" t="s">
        <v>1228</v>
      </c>
      <c r="N63" s="57" t="s">
        <v>1228</v>
      </c>
      <c r="O63" s="57" t="s">
        <v>1228</v>
      </c>
      <c r="P63" s="57" t="s">
        <v>1228</v>
      </c>
    </row>
    <row r="64" spans="1:16" ht="27.75" thickBot="1">
      <c r="A64" s="56" t="s">
        <v>1230</v>
      </c>
      <c r="B64" s="57" t="s">
        <v>1231</v>
      </c>
      <c r="C64" s="57" t="s">
        <v>1232</v>
      </c>
      <c r="D64" s="57" t="s">
        <v>1232</v>
      </c>
      <c r="E64" s="57" t="s">
        <v>1232</v>
      </c>
      <c r="F64" s="57" t="s">
        <v>1233</v>
      </c>
      <c r="G64" s="57" t="s">
        <v>1232</v>
      </c>
      <c r="H64" s="57" t="s">
        <v>1232</v>
      </c>
      <c r="I64" s="57" t="s">
        <v>1232</v>
      </c>
      <c r="J64" s="57" t="s">
        <v>1232</v>
      </c>
      <c r="K64" s="57" t="s">
        <v>1232</v>
      </c>
      <c r="L64" s="57" t="s">
        <v>1232</v>
      </c>
      <c r="M64" s="57" t="s">
        <v>1232</v>
      </c>
      <c r="N64" s="57" t="s">
        <v>1232</v>
      </c>
      <c r="O64" s="57" t="s">
        <v>1232</v>
      </c>
      <c r="P64" s="57" t="s">
        <v>1232</v>
      </c>
    </row>
    <row r="65" spans="1:16" ht="27.75" thickBot="1">
      <c r="A65" s="56" t="s">
        <v>1234</v>
      </c>
      <c r="B65" s="57" t="s">
        <v>1235</v>
      </c>
      <c r="C65" s="57" t="s">
        <v>1236</v>
      </c>
      <c r="D65" s="57" t="s">
        <v>1236</v>
      </c>
      <c r="E65" s="57" t="s">
        <v>1236</v>
      </c>
      <c r="F65" s="57" t="s">
        <v>1237</v>
      </c>
      <c r="G65" s="57" t="s">
        <v>1236</v>
      </c>
      <c r="H65" s="57" t="s">
        <v>1236</v>
      </c>
      <c r="I65" s="57" t="s">
        <v>1236</v>
      </c>
      <c r="J65" s="57" t="s">
        <v>1236</v>
      </c>
      <c r="K65" s="57" t="s">
        <v>1236</v>
      </c>
      <c r="L65" s="57" t="s">
        <v>1236</v>
      </c>
      <c r="M65" s="57" t="s">
        <v>1236</v>
      </c>
      <c r="N65" s="57" t="s">
        <v>1236</v>
      </c>
      <c r="O65" s="57" t="s">
        <v>1236</v>
      </c>
      <c r="P65" s="57" t="s">
        <v>1236</v>
      </c>
    </row>
    <row r="66" spans="1:16" ht="27.75" thickBot="1">
      <c r="A66" s="56" t="s">
        <v>1238</v>
      </c>
      <c r="B66" s="57" t="s">
        <v>1239</v>
      </c>
      <c r="C66" s="57" t="s">
        <v>1240</v>
      </c>
      <c r="D66" s="57" t="s">
        <v>1240</v>
      </c>
      <c r="E66" s="57" t="s">
        <v>1240</v>
      </c>
      <c r="F66" s="57" t="s">
        <v>1241</v>
      </c>
      <c r="G66" s="57" t="s">
        <v>1240</v>
      </c>
      <c r="H66" s="57" t="s">
        <v>1240</v>
      </c>
      <c r="I66" s="57" t="s">
        <v>1240</v>
      </c>
      <c r="J66" s="57" t="s">
        <v>1240</v>
      </c>
      <c r="K66" s="57" t="s">
        <v>1240</v>
      </c>
      <c r="L66" s="57" t="s">
        <v>1240</v>
      </c>
      <c r="M66" s="57" t="s">
        <v>1240</v>
      </c>
      <c r="N66" s="57" t="s">
        <v>1240</v>
      </c>
      <c r="O66" s="57" t="s">
        <v>1240</v>
      </c>
      <c r="P66" s="57" t="s">
        <v>1240</v>
      </c>
    </row>
    <row r="67" spans="1:16" ht="18.75" thickBot="1">
      <c r="A67" s="56" t="s">
        <v>1242</v>
      </c>
      <c r="B67" s="57" t="s">
        <v>1243</v>
      </c>
      <c r="C67" s="57" t="s">
        <v>1244</v>
      </c>
      <c r="D67" s="57" t="s">
        <v>1244</v>
      </c>
      <c r="E67" s="57" t="s">
        <v>1244</v>
      </c>
      <c r="F67" s="57" t="s">
        <v>1245</v>
      </c>
      <c r="G67" s="57" t="s">
        <v>1244</v>
      </c>
      <c r="H67" s="57" t="s">
        <v>1244</v>
      </c>
      <c r="I67" s="57" t="s">
        <v>1244</v>
      </c>
      <c r="J67" s="57" t="s">
        <v>1244</v>
      </c>
      <c r="K67" s="57" t="s">
        <v>1244</v>
      </c>
      <c r="L67" s="57" t="s">
        <v>1244</v>
      </c>
      <c r="M67" s="57" t="s">
        <v>1244</v>
      </c>
      <c r="N67" s="57" t="s">
        <v>1244</v>
      </c>
      <c r="O67" s="57" t="s">
        <v>1244</v>
      </c>
      <c r="P67" s="57" t="s">
        <v>1244</v>
      </c>
    </row>
    <row r="68" spans="1:16" ht="18.75" thickBot="1">
      <c r="A68" s="56" t="s">
        <v>1246</v>
      </c>
      <c r="B68" s="57" t="s">
        <v>1247</v>
      </c>
      <c r="C68" s="57" t="s">
        <v>1248</v>
      </c>
      <c r="D68" s="57" t="s">
        <v>1248</v>
      </c>
      <c r="E68" s="57" t="s">
        <v>1248</v>
      </c>
      <c r="F68" s="57" t="s">
        <v>1249</v>
      </c>
      <c r="G68" s="57" t="s">
        <v>1248</v>
      </c>
      <c r="H68" s="57" t="s">
        <v>1248</v>
      </c>
      <c r="I68" s="57" t="s">
        <v>1248</v>
      </c>
      <c r="J68" s="57" t="s">
        <v>1248</v>
      </c>
      <c r="K68" s="57" t="s">
        <v>1248</v>
      </c>
      <c r="L68" s="57" t="s">
        <v>1248</v>
      </c>
      <c r="M68" s="57" t="s">
        <v>1248</v>
      </c>
      <c r="N68" s="57" t="s">
        <v>1248</v>
      </c>
      <c r="O68" s="57" t="s">
        <v>1248</v>
      </c>
      <c r="P68" s="57" t="s">
        <v>1248</v>
      </c>
    </row>
    <row r="69" spans="1:16" ht="18.75" thickBot="1">
      <c r="A69" s="56" t="s">
        <v>1250</v>
      </c>
      <c r="B69" s="57" t="s">
        <v>1251</v>
      </c>
      <c r="C69" s="57" t="s">
        <v>1252</v>
      </c>
      <c r="D69" s="57" t="s">
        <v>1252</v>
      </c>
      <c r="E69" s="57" t="s">
        <v>1252</v>
      </c>
      <c r="F69" s="57" t="s">
        <v>1253</v>
      </c>
      <c r="G69" s="57" t="s">
        <v>1252</v>
      </c>
      <c r="H69" s="57" t="s">
        <v>1252</v>
      </c>
      <c r="I69" s="57" t="s">
        <v>1252</v>
      </c>
      <c r="J69" s="57" t="s">
        <v>1252</v>
      </c>
      <c r="K69" s="57" t="s">
        <v>1252</v>
      </c>
      <c r="L69" s="57" t="s">
        <v>1252</v>
      </c>
      <c r="M69" s="57" t="s">
        <v>1252</v>
      </c>
      <c r="N69" s="57" t="s">
        <v>1252</v>
      </c>
      <c r="O69" s="57" t="s">
        <v>1252</v>
      </c>
      <c r="P69" s="57" t="s">
        <v>1252</v>
      </c>
    </row>
    <row r="70" spans="1:16" ht="18.75" thickBot="1">
      <c r="A70" s="56" t="s">
        <v>1254</v>
      </c>
      <c r="B70" s="57" t="s">
        <v>1255</v>
      </c>
      <c r="C70" s="57" t="s">
        <v>1256</v>
      </c>
      <c r="D70" s="57" t="s">
        <v>1256</v>
      </c>
      <c r="E70" s="57" t="s">
        <v>1256</v>
      </c>
      <c r="F70" s="57" t="s">
        <v>1257</v>
      </c>
      <c r="G70" s="57" t="s">
        <v>1256</v>
      </c>
      <c r="H70" s="57" t="s">
        <v>1256</v>
      </c>
      <c r="I70" s="57" t="s">
        <v>1256</v>
      </c>
      <c r="J70" s="57" t="s">
        <v>1256</v>
      </c>
      <c r="K70" s="57" t="s">
        <v>1256</v>
      </c>
      <c r="L70" s="57" t="s">
        <v>1256</v>
      </c>
      <c r="M70" s="57" t="s">
        <v>1256</v>
      </c>
      <c r="N70" s="57" t="s">
        <v>1256</v>
      </c>
      <c r="O70" s="57" t="s">
        <v>1256</v>
      </c>
      <c r="P70" s="57" t="s">
        <v>1256</v>
      </c>
    </row>
    <row r="71" spans="1:16" ht="18.75" thickBot="1">
      <c r="A71" s="56" t="s">
        <v>1258</v>
      </c>
      <c r="B71" s="57" t="s">
        <v>1259</v>
      </c>
      <c r="C71" s="57" t="s">
        <v>1260</v>
      </c>
      <c r="D71" s="57" t="s">
        <v>1260</v>
      </c>
      <c r="E71" s="57" t="s">
        <v>1260</v>
      </c>
      <c r="F71" s="57" t="s">
        <v>1261</v>
      </c>
      <c r="G71" s="57" t="s">
        <v>1260</v>
      </c>
      <c r="H71" s="57" t="s">
        <v>1260</v>
      </c>
      <c r="I71" s="57" t="s">
        <v>1260</v>
      </c>
      <c r="J71" s="57" t="s">
        <v>1260</v>
      </c>
      <c r="K71" s="57" t="s">
        <v>1260</v>
      </c>
      <c r="L71" s="57" t="s">
        <v>1260</v>
      </c>
      <c r="M71" s="57" t="s">
        <v>1260</v>
      </c>
      <c r="N71" s="57" t="s">
        <v>1260</v>
      </c>
      <c r="O71" s="57" t="s">
        <v>1260</v>
      </c>
      <c r="P71" s="57" t="s">
        <v>1260</v>
      </c>
    </row>
    <row r="72" spans="1:16" ht="18.75" thickBot="1">
      <c r="A72" s="56" t="s">
        <v>1262</v>
      </c>
      <c r="B72" s="57" t="s">
        <v>1263</v>
      </c>
      <c r="C72" s="57" t="s">
        <v>1264</v>
      </c>
      <c r="D72" s="57" t="s">
        <v>1264</v>
      </c>
      <c r="E72" s="57" t="s">
        <v>1264</v>
      </c>
      <c r="F72" s="57" t="s">
        <v>1265</v>
      </c>
      <c r="G72" s="57" t="s">
        <v>1264</v>
      </c>
      <c r="H72" s="57" t="s">
        <v>1264</v>
      </c>
      <c r="I72" s="57" t="s">
        <v>1264</v>
      </c>
      <c r="J72" s="57" t="s">
        <v>1264</v>
      </c>
      <c r="K72" s="57" t="s">
        <v>1264</v>
      </c>
      <c r="L72" s="57" t="s">
        <v>1264</v>
      </c>
      <c r="M72" s="57" t="s">
        <v>1264</v>
      </c>
      <c r="N72" s="57" t="s">
        <v>1264</v>
      </c>
      <c r="O72" s="57" t="s">
        <v>1264</v>
      </c>
      <c r="P72" s="57" t="s">
        <v>1264</v>
      </c>
    </row>
    <row r="73" spans="1:16" ht="18.75" thickBot="1">
      <c r="A73" s="56" t="s">
        <v>1266</v>
      </c>
      <c r="B73" s="57" t="s">
        <v>1267</v>
      </c>
      <c r="C73" s="57" t="s">
        <v>1268</v>
      </c>
      <c r="D73" s="57" t="s">
        <v>1268</v>
      </c>
      <c r="E73" s="57" t="s">
        <v>1268</v>
      </c>
      <c r="F73" s="57" t="s">
        <v>1269</v>
      </c>
      <c r="G73" s="57" t="s">
        <v>1268</v>
      </c>
      <c r="H73" s="57" t="s">
        <v>1268</v>
      </c>
      <c r="I73" s="57" t="s">
        <v>1268</v>
      </c>
      <c r="J73" s="57" t="s">
        <v>1268</v>
      </c>
      <c r="K73" s="57" t="s">
        <v>1268</v>
      </c>
      <c r="L73" s="57" t="s">
        <v>1268</v>
      </c>
      <c r="M73" s="57" t="s">
        <v>1268</v>
      </c>
      <c r="N73" s="57" t="s">
        <v>1268</v>
      </c>
      <c r="O73" s="57" t="s">
        <v>1268</v>
      </c>
      <c r="P73" s="57" t="s">
        <v>1268</v>
      </c>
    </row>
    <row r="74" spans="1:16" ht="18.75" thickBot="1">
      <c r="A74" s="56" t="s">
        <v>1270</v>
      </c>
      <c r="B74" s="57" t="s">
        <v>1271</v>
      </c>
      <c r="C74" s="57" t="s">
        <v>1272</v>
      </c>
      <c r="D74" s="57" t="s">
        <v>1272</v>
      </c>
      <c r="E74" s="57" t="s">
        <v>1272</v>
      </c>
      <c r="F74" s="57" t="s">
        <v>1273</v>
      </c>
      <c r="G74" s="57" t="s">
        <v>1272</v>
      </c>
      <c r="H74" s="57" t="s">
        <v>1272</v>
      </c>
      <c r="I74" s="57" t="s">
        <v>1272</v>
      </c>
      <c r="J74" s="57" t="s">
        <v>1272</v>
      </c>
      <c r="K74" s="57" t="s">
        <v>1272</v>
      </c>
      <c r="L74" s="57" t="s">
        <v>1272</v>
      </c>
      <c r="M74" s="57" t="s">
        <v>1272</v>
      </c>
      <c r="N74" s="57" t="s">
        <v>1272</v>
      </c>
      <c r="O74" s="57" t="s">
        <v>1272</v>
      </c>
      <c r="P74" s="57" t="s">
        <v>1272</v>
      </c>
    </row>
    <row r="75" spans="1:16" ht="18.75" thickBot="1">
      <c r="A75" s="56" t="s">
        <v>1274</v>
      </c>
      <c r="B75" s="57" t="s">
        <v>1275</v>
      </c>
      <c r="C75" s="57" t="s">
        <v>1276</v>
      </c>
      <c r="D75" s="57" t="s">
        <v>1276</v>
      </c>
      <c r="E75" s="57" t="s">
        <v>1276</v>
      </c>
      <c r="F75" s="57" t="s">
        <v>1277</v>
      </c>
      <c r="G75" s="57" t="s">
        <v>1276</v>
      </c>
      <c r="H75" s="57" t="s">
        <v>1276</v>
      </c>
      <c r="I75" s="57" t="s">
        <v>1276</v>
      </c>
      <c r="J75" s="57" t="s">
        <v>1276</v>
      </c>
      <c r="K75" s="57" t="s">
        <v>1276</v>
      </c>
      <c r="L75" s="57" t="s">
        <v>1276</v>
      </c>
      <c r="M75" s="57" t="s">
        <v>1276</v>
      </c>
      <c r="N75" s="57" t="s">
        <v>1276</v>
      </c>
      <c r="O75" s="57" t="s">
        <v>1276</v>
      </c>
      <c r="P75" s="57" t="s">
        <v>1276</v>
      </c>
    </row>
    <row r="76" spans="1:16" ht="18.75" thickBot="1">
      <c r="A76" s="56" t="s">
        <v>1278</v>
      </c>
      <c r="B76" s="57" t="s">
        <v>1279</v>
      </c>
      <c r="C76" s="57" t="s">
        <v>1280</v>
      </c>
      <c r="D76" s="57" t="s">
        <v>1280</v>
      </c>
      <c r="E76" s="57" t="s">
        <v>1280</v>
      </c>
      <c r="F76" s="57" t="s">
        <v>1281</v>
      </c>
      <c r="G76" s="57" t="s">
        <v>1280</v>
      </c>
      <c r="H76" s="57" t="s">
        <v>1280</v>
      </c>
      <c r="I76" s="57" t="s">
        <v>1280</v>
      </c>
      <c r="J76" s="57" t="s">
        <v>1280</v>
      </c>
      <c r="K76" s="57" t="s">
        <v>1280</v>
      </c>
      <c r="L76" s="57" t="s">
        <v>1280</v>
      </c>
      <c r="M76" s="57" t="s">
        <v>1280</v>
      </c>
      <c r="N76" s="57" t="s">
        <v>1280</v>
      </c>
      <c r="O76" s="57" t="s">
        <v>1280</v>
      </c>
      <c r="P76" s="57" t="s">
        <v>1280</v>
      </c>
    </row>
    <row r="77" spans="1:16" ht="27.75" thickBot="1">
      <c r="A77" s="56" t="s">
        <v>1282</v>
      </c>
      <c r="B77" s="57" t="s">
        <v>1283</v>
      </c>
      <c r="C77" s="57" t="s">
        <v>1284</v>
      </c>
      <c r="D77" s="57" t="s">
        <v>1284</v>
      </c>
      <c r="E77" s="57" t="s">
        <v>1284</v>
      </c>
      <c r="F77" s="57" t="s">
        <v>1285</v>
      </c>
      <c r="G77" s="57" t="s">
        <v>1284</v>
      </c>
      <c r="H77" s="57" t="s">
        <v>1284</v>
      </c>
      <c r="I77" s="57" t="s">
        <v>1284</v>
      </c>
      <c r="J77" s="57" t="s">
        <v>1284</v>
      </c>
      <c r="K77" s="57" t="s">
        <v>1284</v>
      </c>
      <c r="L77" s="57" t="s">
        <v>1284</v>
      </c>
      <c r="M77" s="57" t="s">
        <v>1284</v>
      </c>
      <c r="N77" s="57" t="s">
        <v>1284</v>
      </c>
      <c r="O77" s="57" t="s">
        <v>1284</v>
      </c>
      <c r="P77" s="57" t="s">
        <v>1284</v>
      </c>
    </row>
    <row r="78" spans="1:16" ht="27.75" thickBot="1">
      <c r="A78" s="56" t="s">
        <v>1286</v>
      </c>
      <c r="B78" s="57" t="s">
        <v>1287</v>
      </c>
      <c r="C78" s="57" t="s">
        <v>1288</v>
      </c>
      <c r="D78" s="57" t="s">
        <v>1288</v>
      </c>
      <c r="E78" s="57" t="s">
        <v>1288</v>
      </c>
      <c r="F78" s="57" t="s">
        <v>1289</v>
      </c>
      <c r="G78" s="57" t="s">
        <v>1288</v>
      </c>
      <c r="H78" s="57" t="s">
        <v>1288</v>
      </c>
      <c r="I78" s="57" t="s">
        <v>1288</v>
      </c>
      <c r="J78" s="57" t="s">
        <v>1288</v>
      </c>
      <c r="K78" s="57" t="s">
        <v>1288</v>
      </c>
      <c r="L78" s="57" t="s">
        <v>1288</v>
      </c>
      <c r="M78" s="57" t="s">
        <v>1288</v>
      </c>
      <c r="N78" s="57" t="s">
        <v>1288</v>
      </c>
      <c r="O78" s="57" t="s">
        <v>1288</v>
      </c>
      <c r="P78" s="57" t="s">
        <v>1288</v>
      </c>
    </row>
    <row r="79" spans="1:16" ht="27.75" thickBot="1">
      <c r="A79" s="56" t="s">
        <v>1290</v>
      </c>
      <c r="B79" s="57" t="s">
        <v>1291</v>
      </c>
      <c r="C79" s="57" t="s">
        <v>1292</v>
      </c>
      <c r="D79" s="57" t="s">
        <v>1292</v>
      </c>
      <c r="E79" s="57" t="s">
        <v>1292</v>
      </c>
      <c r="F79" s="57" t="s">
        <v>1293</v>
      </c>
      <c r="G79" s="57" t="s">
        <v>1292</v>
      </c>
      <c r="H79" s="57" t="s">
        <v>1292</v>
      </c>
      <c r="I79" s="57" t="s">
        <v>1292</v>
      </c>
      <c r="J79" s="57" t="s">
        <v>1292</v>
      </c>
      <c r="K79" s="57" t="s">
        <v>1292</v>
      </c>
      <c r="L79" s="57" t="s">
        <v>1292</v>
      </c>
      <c r="M79" s="57" t="s">
        <v>1292</v>
      </c>
      <c r="N79" s="57" t="s">
        <v>1292</v>
      </c>
      <c r="O79" s="57" t="s">
        <v>1292</v>
      </c>
      <c r="P79" s="57" t="s">
        <v>1292</v>
      </c>
    </row>
    <row r="80" spans="1:16" ht="18.75" thickBot="1">
      <c r="A80" s="56" t="s">
        <v>1294</v>
      </c>
      <c r="B80" s="57" t="s">
        <v>1295</v>
      </c>
      <c r="C80" s="57" t="s">
        <v>1296</v>
      </c>
      <c r="D80" s="57" t="s">
        <v>1296</v>
      </c>
      <c r="E80" s="57" t="s">
        <v>1296</v>
      </c>
      <c r="F80" s="57" t="s">
        <v>1297</v>
      </c>
      <c r="G80" s="57" t="s">
        <v>1296</v>
      </c>
      <c r="H80" s="57" t="s">
        <v>1296</v>
      </c>
      <c r="I80" s="57" t="s">
        <v>1296</v>
      </c>
      <c r="J80" s="57" t="s">
        <v>1296</v>
      </c>
      <c r="K80" s="57" t="s">
        <v>1296</v>
      </c>
      <c r="L80" s="57" t="s">
        <v>1296</v>
      </c>
      <c r="M80" s="57" t="s">
        <v>1296</v>
      </c>
      <c r="N80" s="57" t="s">
        <v>1296</v>
      </c>
      <c r="O80" s="57" t="s">
        <v>1296</v>
      </c>
      <c r="P80" s="57" t="s">
        <v>1296</v>
      </c>
    </row>
    <row r="81" spans="1:16" ht="27.75" thickBot="1">
      <c r="A81" s="56" t="s">
        <v>1298</v>
      </c>
      <c r="B81" s="57" t="s">
        <v>1299</v>
      </c>
      <c r="C81" s="57" t="s">
        <v>1300</v>
      </c>
      <c r="D81" s="57" t="s">
        <v>1300</v>
      </c>
      <c r="E81" s="57" t="s">
        <v>1300</v>
      </c>
      <c r="F81" s="57" t="s">
        <v>1301</v>
      </c>
      <c r="G81" s="57" t="s">
        <v>1300</v>
      </c>
      <c r="H81" s="57" t="s">
        <v>1300</v>
      </c>
      <c r="I81" s="57" t="s">
        <v>1300</v>
      </c>
      <c r="J81" s="57" t="s">
        <v>1300</v>
      </c>
      <c r="K81" s="57" t="s">
        <v>1300</v>
      </c>
      <c r="L81" s="57" t="s">
        <v>1300</v>
      </c>
      <c r="M81" s="57" t="s">
        <v>1300</v>
      </c>
      <c r="N81" s="57" t="s">
        <v>1300</v>
      </c>
      <c r="O81" s="57" t="s">
        <v>1300</v>
      </c>
      <c r="P81" s="57" t="s">
        <v>1300</v>
      </c>
    </row>
    <row r="82" spans="1:16" ht="18.75" thickBot="1">
      <c r="A82" s="56" t="s">
        <v>1302</v>
      </c>
      <c r="B82" s="57" t="s">
        <v>1303</v>
      </c>
      <c r="C82" s="57" t="s">
        <v>1304</v>
      </c>
      <c r="D82" s="57" t="s">
        <v>1304</v>
      </c>
      <c r="E82" s="57" t="s">
        <v>1304</v>
      </c>
      <c r="F82" s="57" t="s">
        <v>1305</v>
      </c>
      <c r="G82" s="57" t="s">
        <v>1304</v>
      </c>
      <c r="H82" s="57" t="s">
        <v>1304</v>
      </c>
      <c r="I82" s="57" t="s">
        <v>1304</v>
      </c>
      <c r="J82" s="57" t="s">
        <v>1304</v>
      </c>
      <c r="K82" s="57" t="s">
        <v>1304</v>
      </c>
      <c r="L82" s="57" t="s">
        <v>1304</v>
      </c>
      <c r="M82" s="57" t="s">
        <v>1304</v>
      </c>
      <c r="N82" s="57" t="s">
        <v>1304</v>
      </c>
      <c r="O82" s="57" t="s">
        <v>1304</v>
      </c>
      <c r="P82" s="57" t="s">
        <v>1304</v>
      </c>
    </row>
    <row r="83" spans="1:16" ht="18.75" thickBot="1">
      <c r="A83" s="56" t="s">
        <v>1306</v>
      </c>
      <c r="B83" s="57" t="s">
        <v>1307</v>
      </c>
      <c r="C83" s="57" t="s">
        <v>1308</v>
      </c>
      <c r="D83" s="57" t="s">
        <v>1308</v>
      </c>
      <c r="E83" s="57" t="s">
        <v>1308</v>
      </c>
      <c r="F83" s="57" t="s">
        <v>1309</v>
      </c>
      <c r="G83" s="57" t="s">
        <v>1308</v>
      </c>
      <c r="H83" s="57" t="s">
        <v>1308</v>
      </c>
      <c r="I83" s="57" t="s">
        <v>1308</v>
      </c>
      <c r="J83" s="57" t="s">
        <v>1308</v>
      </c>
      <c r="K83" s="57" t="s">
        <v>1308</v>
      </c>
      <c r="L83" s="57" t="s">
        <v>1308</v>
      </c>
      <c r="M83" s="57" t="s">
        <v>1308</v>
      </c>
      <c r="N83" s="57" t="s">
        <v>1308</v>
      </c>
      <c r="O83" s="57" t="s">
        <v>1308</v>
      </c>
      <c r="P83" s="57" t="s">
        <v>1308</v>
      </c>
    </row>
    <row r="84" spans="1:16" ht="18.75" thickBot="1">
      <c r="A84" s="56" t="s">
        <v>1310</v>
      </c>
      <c r="B84" s="57" t="s">
        <v>1311</v>
      </c>
      <c r="C84" s="57" t="s">
        <v>1312</v>
      </c>
      <c r="D84" s="57" t="s">
        <v>1312</v>
      </c>
      <c r="E84" s="57" t="s">
        <v>1312</v>
      </c>
      <c r="F84" s="57" t="s">
        <v>1313</v>
      </c>
      <c r="G84" s="57" t="s">
        <v>1312</v>
      </c>
      <c r="H84" s="57" t="s">
        <v>1312</v>
      </c>
      <c r="I84" s="57" t="s">
        <v>1312</v>
      </c>
      <c r="J84" s="57" t="s">
        <v>1312</v>
      </c>
      <c r="K84" s="57" t="s">
        <v>1312</v>
      </c>
      <c r="L84" s="57" t="s">
        <v>1312</v>
      </c>
      <c r="M84" s="57" t="s">
        <v>1312</v>
      </c>
      <c r="N84" s="57" t="s">
        <v>1312</v>
      </c>
      <c r="O84" s="57" t="s">
        <v>1312</v>
      </c>
      <c r="P84" s="57" t="s">
        <v>1312</v>
      </c>
    </row>
    <row r="85" spans="1:16" ht="18.75" thickBot="1">
      <c r="A85" s="56" t="s">
        <v>1314</v>
      </c>
      <c r="B85" s="57" t="s">
        <v>1315</v>
      </c>
      <c r="C85" s="57" t="s">
        <v>1316</v>
      </c>
      <c r="D85" s="57" t="s">
        <v>1316</v>
      </c>
      <c r="E85" s="57" t="s">
        <v>1316</v>
      </c>
      <c r="F85" s="57" t="s">
        <v>1317</v>
      </c>
      <c r="G85" s="57" t="s">
        <v>1316</v>
      </c>
      <c r="H85" s="57" t="s">
        <v>1316</v>
      </c>
      <c r="I85" s="57" t="s">
        <v>1316</v>
      </c>
      <c r="J85" s="57" t="s">
        <v>1316</v>
      </c>
      <c r="K85" s="57" t="s">
        <v>1316</v>
      </c>
      <c r="L85" s="57" t="s">
        <v>1316</v>
      </c>
      <c r="M85" s="57" t="s">
        <v>1316</v>
      </c>
      <c r="N85" s="57" t="s">
        <v>1316</v>
      </c>
      <c r="O85" s="57" t="s">
        <v>1316</v>
      </c>
      <c r="P85" s="57" t="s">
        <v>1316</v>
      </c>
    </row>
    <row r="86" spans="1:16" ht="18.75" thickBot="1">
      <c r="A86" s="56" t="s">
        <v>1318</v>
      </c>
      <c r="B86" s="57" t="s">
        <v>1319</v>
      </c>
      <c r="C86" s="57" t="s">
        <v>1320</v>
      </c>
      <c r="D86" s="57" t="s">
        <v>1320</v>
      </c>
      <c r="E86" s="57" t="s">
        <v>1320</v>
      </c>
      <c r="F86" s="57" t="s">
        <v>1321</v>
      </c>
      <c r="G86" s="57" t="s">
        <v>1320</v>
      </c>
      <c r="H86" s="57" t="s">
        <v>1320</v>
      </c>
      <c r="I86" s="57" t="s">
        <v>1320</v>
      </c>
      <c r="J86" s="57" t="s">
        <v>1320</v>
      </c>
      <c r="K86" s="57" t="s">
        <v>1320</v>
      </c>
      <c r="L86" s="57" t="s">
        <v>1320</v>
      </c>
      <c r="M86" s="57" t="s">
        <v>1320</v>
      </c>
      <c r="N86" s="57" t="s">
        <v>1320</v>
      </c>
      <c r="O86" s="57" t="s">
        <v>1320</v>
      </c>
      <c r="P86" s="57" t="s">
        <v>1320</v>
      </c>
    </row>
    <row r="87" spans="1:16" ht="18.75" thickBot="1">
      <c r="A87" s="56" t="s">
        <v>1322</v>
      </c>
      <c r="B87" s="57" t="s">
        <v>1323</v>
      </c>
      <c r="C87" s="57" t="s">
        <v>1324</v>
      </c>
      <c r="D87" s="57" t="s">
        <v>1324</v>
      </c>
      <c r="E87" s="57" t="s">
        <v>1324</v>
      </c>
      <c r="F87" s="57" t="s">
        <v>1325</v>
      </c>
      <c r="G87" s="57" t="s">
        <v>1324</v>
      </c>
      <c r="H87" s="57" t="s">
        <v>1324</v>
      </c>
      <c r="I87" s="57" t="s">
        <v>1324</v>
      </c>
      <c r="J87" s="57" t="s">
        <v>1324</v>
      </c>
      <c r="K87" s="57" t="s">
        <v>1324</v>
      </c>
      <c r="L87" s="57" t="s">
        <v>1324</v>
      </c>
      <c r="M87" s="57" t="s">
        <v>1324</v>
      </c>
      <c r="N87" s="57" t="s">
        <v>1324</v>
      </c>
      <c r="O87" s="57" t="s">
        <v>1324</v>
      </c>
      <c r="P87" s="57" t="s">
        <v>1324</v>
      </c>
    </row>
    <row r="88" spans="1:16" ht="18.75" thickBot="1">
      <c r="A88" s="56" t="s">
        <v>1326</v>
      </c>
      <c r="B88" s="57" t="s">
        <v>1327</v>
      </c>
      <c r="C88" s="57" t="s">
        <v>1328</v>
      </c>
      <c r="D88" s="57" t="s">
        <v>1328</v>
      </c>
      <c r="E88" s="57" t="s">
        <v>1328</v>
      </c>
      <c r="F88" s="57" t="s">
        <v>1329</v>
      </c>
      <c r="G88" s="57" t="s">
        <v>1328</v>
      </c>
      <c r="H88" s="57" t="s">
        <v>1328</v>
      </c>
      <c r="I88" s="57" t="s">
        <v>1328</v>
      </c>
      <c r="J88" s="57" t="s">
        <v>1328</v>
      </c>
      <c r="K88" s="57" t="s">
        <v>1328</v>
      </c>
      <c r="L88" s="57" t="s">
        <v>1328</v>
      </c>
      <c r="M88" s="57" t="s">
        <v>1328</v>
      </c>
      <c r="N88" s="57" t="s">
        <v>1328</v>
      </c>
      <c r="O88" s="57" t="s">
        <v>1328</v>
      </c>
      <c r="P88" s="57" t="s">
        <v>1328</v>
      </c>
    </row>
    <row r="89" spans="1:16" ht="18.75" thickBot="1">
      <c r="A89" s="56" t="s">
        <v>1330</v>
      </c>
      <c r="B89" s="57" t="s">
        <v>1331</v>
      </c>
      <c r="C89" s="57" t="s">
        <v>1332</v>
      </c>
      <c r="D89" s="57" t="s">
        <v>1332</v>
      </c>
      <c r="E89" s="57" t="s">
        <v>1332</v>
      </c>
      <c r="F89" s="57" t="s">
        <v>1333</v>
      </c>
      <c r="G89" s="57" t="s">
        <v>1332</v>
      </c>
      <c r="H89" s="57" t="s">
        <v>1332</v>
      </c>
      <c r="I89" s="57" t="s">
        <v>1332</v>
      </c>
      <c r="J89" s="57" t="s">
        <v>1332</v>
      </c>
      <c r="K89" s="57" t="s">
        <v>1332</v>
      </c>
      <c r="L89" s="57" t="s">
        <v>1332</v>
      </c>
      <c r="M89" s="57" t="s">
        <v>1332</v>
      </c>
      <c r="N89" s="57" t="s">
        <v>1332</v>
      </c>
      <c r="O89" s="57" t="s">
        <v>1332</v>
      </c>
      <c r="P89" s="57" t="s">
        <v>1332</v>
      </c>
    </row>
    <row r="90" spans="1:16" ht="18.75" thickBot="1">
      <c r="A90" s="56" t="s">
        <v>1334</v>
      </c>
      <c r="B90" s="57" t="s">
        <v>1335</v>
      </c>
      <c r="C90" s="57" t="s">
        <v>1336</v>
      </c>
      <c r="D90" s="57" t="s">
        <v>1336</v>
      </c>
      <c r="E90" s="57" t="s">
        <v>1336</v>
      </c>
      <c r="F90" s="57" t="s">
        <v>1337</v>
      </c>
      <c r="G90" s="57" t="s">
        <v>1336</v>
      </c>
      <c r="H90" s="57" t="s">
        <v>1336</v>
      </c>
      <c r="I90" s="57" t="s">
        <v>1336</v>
      </c>
      <c r="J90" s="57" t="s">
        <v>1336</v>
      </c>
      <c r="K90" s="57" t="s">
        <v>1336</v>
      </c>
      <c r="L90" s="57" t="s">
        <v>1336</v>
      </c>
      <c r="M90" s="57" t="s">
        <v>1336</v>
      </c>
      <c r="N90" s="57" t="s">
        <v>1336</v>
      </c>
      <c r="O90" s="57" t="s">
        <v>1336</v>
      </c>
      <c r="P90" s="57" t="s">
        <v>1336</v>
      </c>
    </row>
    <row r="91" spans="1:16" ht="18.75" thickBot="1">
      <c r="A91" s="56" t="s">
        <v>1338</v>
      </c>
      <c r="B91" s="57" t="s">
        <v>1339</v>
      </c>
      <c r="C91" s="57" t="s">
        <v>1340</v>
      </c>
      <c r="D91" s="57" t="s">
        <v>1340</v>
      </c>
      <c r="E91" s="57" t="s">
        <v>1340</v>
      </c>
      <c r="F91" s="57" t="s">
        <v>1341</v>
      </c>
      <c r="G91" s="57" t="s">
        <v>1340</v>
      </c>
      <c r="H91" s="57" t="s">
        <v>1340</v>
      </c>
      <c r="I91" s="57" t="s">
        <v>1340</v>
      </c>
      <c r="J91" s="57" t="s">
        <v>1340</v>
      </c>
      <c r="K91" s="57" t="s">
        <v>1340</v>
      </c>
      <c r="L91" s="57" t="s">
        <v>1340</v>
      </c>
      <c r="M91" s="57" t="s">
        <v>1340</v>
      </c>
      <c r="N91" s="57" t="s">
        <v>1340</v>
      </c>
      <c r="O91" s="57" t="s">
        <v>1340</v>
      </c>
      <c r="P91" s="57" t="s">
        <v>1340</v>
      </c>
    </row>
    <row r="92" spans="1:16" ht="19.5" thickBot="1">
      <c r="A92" s="52"/>
      <c r="B92">
        <f>B94-B134</f>
        <v>42</v>
      </c>
      <c r="C92">
        <f t="shared" ref="C92:P92" si="0">C94-C134</f>
        <v>40</v>
      </c>
      <c r="D92">
        <f t="shared" si="0"/>
        <v>40</v>
      </c>
      <c r="E92">
        <f t="shared" si="0"/>
        <v>40</v>
      </c>
      <c r="F92">
        <f t="shared" si="0"/>
        <v>40</v>
      </c>
      <c r="G92">
        <f t="shared" si="0"/>
        <v>40</v>
      </c>
      <c r="H92">
        <f t="shared" si="0"/>
        <v>40</v>
      </c>
      <c r="I92">
        <f t="shared" si="0"/>
        <v>40</v>
      </c>
      <c r="J92">
        <f t="shared" si="0"/>
        <v>40</v>
      </c>
      <c r="K92">
        <f t="shared" si="0"/>
        <v>40</v>
      </c>
      <c r="L92">
        <f t="shared" si="0"/>
        <v>40</v>
      </c>
      <c r="M92">
        <f t="shared" si="0"/>
        <v>40</v>
      </c>
      <c r="N92">
        <f t="shared" si="0"/>
        <v>40</v>
      </c>
      <c r="O92">
        <f t="shared" si="0"/>
        <v>40</v>
      </c>
      <c r="P92">
        <f t="shared" si="0"/>
        <v>40</v>
      </c>
    </row>
    <row r="93" spans="1:16" ht="18.75" thickBot="1">
      <c r="A93" s="56" t="s">
        <v>1342</v>
      </c>
      <c r="B93" s="56" t="s">
        <v>1120</v>
      </c>
      <c r="C93" s="56" t="s">
        <v>1121</v>
      </c>
      <c r="D93" s="56" t="s">
        <v>1122</v>
      </c>
      <c r="E93" s="56" t="s">
        <v>1123</v>
      </c>
      <c r="F93" s="56" t="s">
        <v>1124</v>
      </c>
      <c r="G93" s="56" t="s">
        <v>1125</v>
      </c>
      <c r="H93" s="56" t="s">
        <v>1126</v>
      </c>
      <c r="I93" s="56" t="s">
        <v>1127</v>
      </c>
      <c r="J93" s="56" t="s">
        <v>1128</v>
      </c>
      <c r="K93" s="56" t="s">
        <v>1129</v>
      </c>
      <c r="L93" s="56" t="s">
        <v>1130</v>
      </c>
      <c r="M93" s="56" t="s">
        <v>1131</v>
      </c>
      <c r="N93" s="56" t="s">
        <v>1132</v>
      </c>
      <c r="O93" s="56" t="s">
        <v>1133</v>
      </c>
      <c r="P93" s="56" t="s">
        <v>1134</v>
      </c>
    </row>
    <row r="94" spans="1:16" ht="15.75" thickBot="1">
      <c r="A94" s="56" t="s">
        <v>1178</v>
      </c>
      <c r="B94" s="57">
        <v>500039.8</v>
      </c>
      <c r="C94" s="57">
        <v>40</v>
      </c>
      <c r="D94" s="57">
        <v>40</v>
      </c>
      <c r="E94" s="57">
        <v>40</v>
      </c>
      <c r="F94" s="57">
        <v>499741.8</v>
      </c>
      <c r="G94" s="57">
        <v>40</v>
      </c>
      <c r="H94" s="57">
        <v>40</v>
      </c>
      <c r="I94" s="57">
        <v>40</v>
      </c>
      <c r="J94" s="57">
        <v>40</v>
      </c>
      <c r="K94" s="57">
        <v>40</v>
      </c>
      <c r="L94" s="57">
        <v>40</v>
      </c>
      <c r="M94" s="57">
        <v>40</v>
      </c>
      <c r="N94" s="57">
        <v>40</v>
      </c>
      <c r="O94" s="57">
        <v>40</v>
      </c>
      <c r="P94" s="57">
        <v>40</v>
      </c>
    </row>
    <row r="95" spans="1:16" ht="15.75" thickBot="1">
      <c r="A95" s="56" t="s">
        <v>1182</v>
      </c>
      <c r="B95" s="57">
        <v>500037.3</v>
      </c>
      <c r="C95" s="57">
        <v>39</v>
      </c>
      <c r="D95" s="57">
        <v>39</v>
      </c>
      <c r="E95" s="57">
        <v>39</v>
      </c>
      <c r="F95" s="57">
        <v>499740.8</v>
      </c>
      <c r="G95" s="57">
        <v>39</v>
      </c>
      <c r="H95" s="57">
        <v>39</v>
      </c>
      <c r="I95" s="57">
        <v>39</v>
      </c>
      <c r="J95" s="57">
        <v>39</v>
      </c>
      <c r="K95" s="57">
        <v>39</v>
      </c>
      <c r="L95" s="57">
        <v>39</v>
      </c>
      <c r="M95" s="57">
        <v>39</v>
      </c>
      <c r="N95" s="57">
        <v>39</v>
      </c>
      <c r="O95" s="57">
        <v>39</v>
      </c>
      <c r="P95" s="57">
        <v>39</v>
      </c>
    </row>
    <row r="96" spans="1:16" ht="15.75" thickBot="1">
      <c r="A96" s="56" t="s">
        <v>1186</v>
      </c>
      <c r="B96" s="57">
        <v>500036.8</v>
      </c>
      <c r="C96" s="57">
        <v>38</v>
      </c>
      <c r="D96" s="57">
        <v>38</v>
      </c>
      <c r="E96" s="57">
        <v>38</v>
      </c>
      <c r="F96" s="57">
        <v>499739.8</v>
      </c>
      <c r="G96" s="57">
        <v>38</v>
      </c>
      <c r="H96" s="57">
        <v>38</v>
      </c>
      <c r="I96" s="57">
        <v>38</v>
      </c>
      <c r="J96" s="57">
        <v>38</v>
      </c>
      <c r="K96" s="57">
        <v>38</v>
      </c>
      <c r="L96" s="57">
        <v>38</v>
      </c>
      <c r="M96" s="57">
        <v>38</v>
      </c>
      <c r="N96" s="57">
        <v>38</v>
      </c>
      <c r="O96" s="57">
        <v>38</v>
      </c>
      <c r="P96" s="57">
        <v>38</v>
      </c>
    </row>
    <row r="97" spans="1:16" ht="15.75" thickBot="1">
      <c r="A97" s="56" t="s">
        <v>1190</v>
      </c>
      <c r="B97" s="57">
        <v>500036.3</v>
      </c>
      <c r="C97" s="57">
        <v>37</v>
      </c>
      <c r="D97" s="57">
        <v>37</v>
      </c>
      <c r="E97" s="57">
        <v>37</v>
      </c>
      <c r="F97" s="57">
        <v>499738.8</v>
      </c>
      <c r="G97" s="57">
        <v>37</v>
      </c>
      <c r="H97" s="57">
        <v>37</v>
      </c>
      <c r="I97" s="57">
        <v>37</v>
      </c>
      <c r="J97" s="57">
        <v>37</v>
      </c>
      <c r="K97" s="57">
        <v>37</v>
      </c>
      <c r="L97" s="57">
        <v>37</v>
      </c>
      <c r="M97" s="57">
        <v>37</v>
      </c>
      <c r="N97" s="57">
        <v>37</v>
      </c>
      <c r="O97" s="57">
        <v>37</v>
      </c>
      <c r="P97" s="57">
        <v>37</v>
      </c>
    </row>
    <row r="98" spans="1:16" ht="15.75" thickBot="1">
      <c r="A98" s="56" t="s">
        <v>1194</v>
      </c>
      <c r="B98" s="57">
        <v>500035.8</v>
      </c>
      <c r="C98" s="57">
        <v>36</v>
      </c>
      <c r="D98" s="57">
        <v>36</v>
      </c>
      <c r="E98" s="57">
        <v>36</v>
      </c>
      <c r="F98" s="57">
        <v>499737.8</v>
      </c>
      <c r="G98" s="57">
        <v>36</v>
      </c>
      <c r="H98" s="57">
        <v>36</v>
      </c>
      <c r="I98" s="57">
        <v>36</v>
      </c>
      <c r="J98" s="57">
        <v>36</v>
      </c>
      <c r="K98" s="57">
        <v>36</v>
      </c>
      <c r="L98" s="57">
        <v>36</v>
      </c>
      <c r="M98" s="57">
        <v>36</v>
      </c>
      <c r="N98" s="57">
        <v>36</v>
      </c>
      <c r="O98" s="57">
        <v>36</v>
      </c>
      <c r="P98" s="57">
        <v>36</v>
      </c>
    </row>
    <row r="99" spans="1:16" ht="15.75" thickBot="1">
      <c r="A99" s="56" t="s">
        <v>1198</v>
      </c>
      <c r="B99" s="57">
        <v>500035.3</v>
      </c>
      <c r="C99" s="57">
        <v>35</v>
      </c>
      <c r="D99" s="57">
        <v>35</v>
      </c>
      <c r="E99" s="57">
        <v>35</v>
      </c>
      <c r="F99" s="57">
        <v>499736.8</v>
      </c>
      <c r="G99" s="57">
        <v>35</v>
      </c>
      <c r="H99" s="57">
        <v>35</v>
      </c>
      <c r="I99" s="57">
        <v>35</v>
      </c>
      <c r="J99" s="57">
        <v>35</v>
      </c>
      <c r="K99" s="57">
        <v>35</v>
      </c>
      <c r="L99" s="57">
        <v>35</v>
      </c>
      <c r="M99" s="57">
        <v>35</v>
      </c>
      <c r="N99" s="57">
        <v>35</v>
      </c>
      <c r="O99" s="57">
        <v>35</v>
      </c>
      <c r="P99" s="57">
        <v>35</v>
      </c>
    </row>
    <row r="100" spans="1:16" ht="15.75" thickBot="1">
      <c r="A100" s="56" t="s">
        <v>1202</v>
      </c>
      <c r="B100" s="57">
        <v>500029.8</v>
      </c>
      <c r="C100" s="57">
        <v>34</v>
      </c>
      <c r="D100" s="57">
        <v>34</v>
      </c>
      <c r="E100" s="57">
        <v>34</v>
      </c>
      <c r="F100" s="57">
        <v>499735.8</v>
      </c>
      <c r="G100" s="57">
        <v>34</v>
      </c>
      <c r="H100" s="57">
        <v>34</v>
      </c>
      <c r="I100" s="57">
        <v>34</v>
      </c>
      <c r="J100" s="57">
        <v>34</v>
      </c>
      <c r="K100" s="57">
        <v>34</v>
      </c>
      <c r="L100" s="57">
        <v>34</v>
      </c>
      <c r="M100" s="57">
        <v>34</v>
      </c>
      <c r="N100" s="57">
        <v>34</v>
      </c>
      <c r="O100" s="57">
        <v>34</v>
      </c>
      <c r="P100" s="57">
        <v>34</v>
      </c>
    </row>
    <row r="101" spans="1:16" ht="15.75" thickBot="1">
      <c r="A101" s="56" t="s">
        <v>1206</v>
      </c>
      <c r="B101" s="57">
        <v>500029.3</v>
      </c>
      <c r="C101" s="57">
        <v>33</v>
      </c>
      <c r="D101" s="57">
        <v>33</v>
      </c>
      <c r="E101" s="57">
        <v>33</v>
      </c>
      <c r="F101" s="57">
        <v>499734.8</v>
      </c>
      <c r="G101" s="57">
        <v>33</v>
      </c>
      <c r="H101" s="57">
        <v>33</v>
      </c>
      <c r="I101" s="57">
        <v>33</v>
      </c>
      <c r="J101" s="57">
        <v>33</v>
      </c>
      <c r="K101" s="57">
        <v>33</v>
      </c>
      <c r="L101" s="57">
        <v>33</v>
      </c>
      <c r="M101" s="57">
        <v>33</v>
      </c>
      <c r="N101" s="57">
        <v>33</v>
      </c>
      <c r="O101" s="57">
        <v>33</v>
      </c>
      <c r="P101" s="57">
        <v>33</v>
      </c>
    </row>
    <row r="102" spans="1:16" ht="15.75" thickBot="1">
      <c r="A102" s="56" t="s">
        <v>1210</v>
      </c>
      <c r="B102" s="57">
        <v>500028.8</v>
      </c>
      <c r="C102" s="57">
        <v>32</v>
      </c>
      <c r="D102" s="57">
        <v>32</v>
      </c>
      <c r="E102" s="57">
        <v>32</v>
      </c>
      <c r="F102" s="57">
        <v>499733.8</v>
      </c>
      <c r="G102" s="57">
        <v>32</v>
      </c>
      <c r="H102" s="57">
        <v>32</v>
      </c>
      <c r="I102" s="57">
        <v>32</v>
      </c>
      <c r="J102" s="57">
        <v>32</v>
      </c>
      <c r="K102" s="57">
        <v>32</v>
      </c>
      <c r="L102" s="57">
        <v>32</v>
      </c>
      <c r="M102" s="57">
        <v>32</v>
      </c>
      <c r="N102" s="57">
        <v>32</v>
      </c>
      <c r="O102" s="57">
        <v>32</v>
      </c>
      <c r="P102" s="57">
        <v>32</v>
      </c>
    </row>
    <row r="103" spans="1:16" ht="15.75" thickBot="1">
      <c r="A103" s="56" t="s">
        <v>1214</v>
      </c>
      <c r="B103" s="57">
        <v>500028.3</v>
      </c>
      <c r="C103" s="57">
        <v>31</v>
      </c>
      <c r="D103" s="57">
        <v>31</v>
      </c>
      <c r="E103" s="57">
        <v>31</v>
      </c>
      <c r="F103" s="57">
        <v>499732.8</v>
      </c>
      <c r="G103" s="57">
        <v>31</v>
      </c>
      <c r="H103" s="57">
        <v>31</v>
      </c>
      <c r="I103" s="57">
        <v>31</v>
      </c>
      <c r="J103" s="57">
        <v>31</v>
      </c>
      <c r="K103" s="57">
        <v>31</v>
      </c>
      <c r="L103" s="57">
        <v>31</v>
      </c>
      <c r="M103" s="57">
        <v>31</v>
      </c>
      <c r="N103" s="57">
        <v>31</v>
      </c>
      <c r="O103" s="57">
        <v>31</v>
      </c>
      <c r="P103" s="57">
        <v>31</v>
      </c>
    </row>
    <row r="104" spans="1:16" ht="15.75" thickBot="1">
      <c r="A104" s="56" t="s">
        <v>1218</v>
      </c>
      <c r="B104" s="57">
        <v>500027.8</v>
      </c>
      <c r="C104" s="57">
        <v>30</v>
      </c>
      <c r="D104" s="57">
        <v>30</v>
      </c>
      <c r="E104" s="57">
        <v>30</v>
      </c>
      <c r="F104" s="57">
        <v>499731.8</v>
      </c>
      <c r="G104" s="57">
        <v>30</v>
      </c>
      <c r="H104" s="57">
        <v>30</v>
      </c>
      <c r="I104" s="57">
        <v>30</v>
      </c>
      <c r="J104" s="57">
        <v>30</v>
      </c>
      <c r="K104" s="57">
        <v>30</v>
      </c>
      <c r="L104" s="57">
        <v>30</v>
      </c>
      <c r="M104" s="57">
        <v>30</v>
      </c>
      <c r="N104" s="57">
        <v>30</v>
      </c>
      <c r="O104" s="57">
        <v>30</v>
      </c>
      <c r="P104" s="57">
        <v>30</v>
      </c>
    </row>
    <row r="105" spans="1:16" ht="15.75" thickBot="1">
      <c r="A105" s="56" t="s">
        <v>1222</v>
      </c>
      <c r="B105" s="57">
        <v>500027.3</v>
      </c>
      <c r="C105" s="57">
        <v>29</v>
      </c>
      <c r="D105" s="57">
        <v>29</v>
      </c>
      <c r="E105" s="57">
        <v>29</v>
      </c>
      <c r="F105" s="57">
        <v>499730.8</v>
      </c>
      <c r="G105" s="57">
        <v>29</v>
      </c>
      <c r="H105" s="57">
        <v>29</v>
      </c>
      <c r="I105" s="57">
        <v>29</v>
      </c>
      <c r="J105" s="57">
        <v>29</v>
      </c>
      <c r="K105" s="57">
        <v>29</v>
      </c>
      <c r="L105" s="57">
        <v>29</v>
      </c>
      <c r="M105" s="57">
        <v>29</v>
      </c>
      <c r="N105" s="57">
        <v>29</v>
      </c>
      <c r="O105" s="57">
        <v>29</v>
      </c>
      <c r="P105" s="57">
        <v>29</v>
      </c>
    </row>
    <row r="106" spans="1:16" ht="15.75" thickBot="1">
      <c r="A106" s="56" t="s">
        <v>1226</v>
      </c>
      <c r="B106" s="57">
        <v>500026.8</v>
      </c>
      <c r="C106" s="57">
        <v>28</v>
      </c>
      <c r="D106" s="57">
        <v>28</v>
      </c>
      <c r="E106" s="57">
        <v>28</v>
      </c>
      <c r="F106" s="57">
        <v>499729.8</v>
      </c>
      <c r="G106" s="57">
        <v>28</v>
      </c>
      <c r="H106" s="57">
        <v>28</v>
      </c>
      <c r="I106" s="57">
        <v>28</v>
      </c>
      <c r="J106" s="57">
        <v>28</v>
      </c>
      <c r="K106" s="57">
        <v>28</v>
      </c>
      <c r="L106" s="57">
        <v>28</v>
      </c>
      <c r="M106" s="57">
        <v>28</v>
      </c>
      <c r="N106" s="57">
        <v>28</v>
      </c>
      <c r="O106" s="57">
        <v>28</v>
      </c>
      <c r="P106" s="57">
        <v>28</v>
      </c>
    </row>
    <row r="107" spans="1:16" ht="15.75" thickBot="1">
      <c r="A107" s="56" t="s">
        <v>1230</v>
      </c>
      <c r="B107" s="57">
        <v>500026.3</v>
      </c>
      <c r="C107" s="57">
        <v>27</v>
      </c>
      <c r="D107" s="57">
        <v>27</v>
      </c>
      <c r="E107" s="57">
        <v>27</v>
      </c>
      <c r="F107" s="57">
        <v>499728.8</v>
      </c>
      <c r="G107" s="57">
        <v>27</v>
      </c>
      <c r="H107" s="57">
        <v>27</v>
      </c>
      <c r="I107" s="57">
        <v>27</v>
      </c>
      <c r="J107" s="57">
        <v>27</v>
      </c>
      <c r="K107" s="57">
        <v>27</v>
      </c>
      <c r="L107" s="57">
        <v>27</v>
      </c>
      <c r="M107" s="57">
        <v>27</v>
      </c>
      <c r="N107" s="57">
        <v>27</v>
      </c>
      <c r="O107" s="57">
        <v>27</v>
      </c>
      <c r="P107" s="57">
        <v>27</v>
      </c>
    </row>
    <row r="108" spans="1:16" ht="15.75" thickBot="1">
      <c r="A108" s="56" t="s">
        <v>1234</v>
      </c>
      <c r="B108" s="57">
        <v>500025.8</v>
      </c>
      <c r="C108" s="57">
        <v>26</v>
      </c>
      <c r="D108" s="57">
        <v>26</v>
      </c>
      <c r="E108" s="57">
        <v>26</v>
      </c>
      <c r="F108" s="57">
        <v>499727.8</v>
      </c>
      <c r="G108" s="57">
        <v>26</v>
      </c>
      <c r="H108" s="57">
        <v>26</v>
      </c>
      <c r="I108" s="57">
        <v>26</v>
      </c>
      <c r="J108" s="57">
        <v>26</v>
      </c>
      <c r="K108" s="57">
        <v>26</v>
      </c>
      <c r="L108" s="57">
        <v>26</v>
      </c>
      <c r="M108" s="57">
        <v>26</v>
      </c>
      <c r="N108" s="57">
        <v>26</v>
      </c>
      <c r="O108" s="57">
        <v>26</v>
      </c>
      <c r="P108" s="57">
        <v>26</v>
      </c>
    </row>
    <row r="109" spans="1:16" ht="15.75" thickBot="1">
      <c r="A109" s="56" t="s">
        <v>1238</v>
      </c>
      <c r="B109" s="57">
        <v>500020.3</v>
      </c>
      <c r="C109" s="57">
        <v>25</v>
      </c>
      <c r="D109" s="57">
        <v>25</v>
      </c>
      <c r="E109" s="57">
        <v>25</v>
      </c>
      <c r="F109" s="57">
        <v>499726.8</v>
      </c>
      <c r="G109" s="57">
        <v>25</v>
      </c>
      <c r="H109" s="57">
        <v>25</v>
      </c>
      <c r="I109" s="57">
        <v>25</v>
      </c>
      <c r="J109" s="57">
        <v>25</v>
      </c>
      <c r="K109" s="57">
        <v>25</v>
      </c>
      <c r="L109" s="57">
        <v>25</v>
      </c>
      <c r="M109" s="57">
        <v>25</v>
      </c>
      <c r="N109" s="57">
        <v>25</v>
      </c>
      <c r="O109" s="57">
        <v>25</v>
      </c>
      <c r="P109" s="57">
        <v>25</v>
      </c>
    </row>
    <row r="110" spans="1:16" ht="15.75" thickBot="1">
      <c r="A110" s="56" t="s">
        <v>1242</v>
      </c>
      <c r="B110" s="57">
        <v>500019.8</v>
      </c>
      <c r="C110" s="57">
        <v>24</v>
      </c>
      <c r="D110" s="57">
        <v>24</v>
      </c>
      <c r="E110" s="57">
        <v>24</v>
      </c>
      <c r="F110" s="57">
        <v>499725.8</v>
      </c>
      <c r="G110" s="57">
        <v>24</v>
      </c>
      <c r="H110" s="57">
        <v>24</v>
      </c>
      <c r="I110" s="57">
        <v>24</v>
      </c>
      <c r="J110" s="57">
        <v>24</v>
      </c>
      <c r="K110" s="57">
        <v>24</v>
      </c>
      <c r="L110" s="57">
        <v>24</v>
      </c>
      <c r="M110" s="57">
        <v>24</v>
      </c>
      <c r="N110" s="57">
        <v>24</v>
      </c>
      <c r="O110" s="57">
        <v>24</v>
      </c>
      <c r="P110" s="57">
        <v>24</v>
      </c>
    </row>
    <row r="111" spans="1:16" ht="15.75" thickBot="1">
      <c r="A111" s="56" t="s">
        <v>1246</v>
      </c>
      <c r="B111" s="57">
        <v>500019.3</v>
      </c>
      <c r="C111" s="57">
        <v>23</v>
      </c>
      <c r="D111" s="57">
        <v>23</v>
      </c>
      <c r="E111" s="57">
        <v>23</v>
      </c>
      <c r="F111" s="57">
        <v>499724.79999999999</v>
      </c>
      <c r="G111" s="57">
        <v>23</v>
      </c>
      <c r="H111" s="57">
        <v>23</v>
      </c>
      <c r="I111" s="57">
        <v>23</v>
      </c>
      <c r="J111" s="57">
        <v>23</v>
      </c>
      <c r="K111" s="57">
        <v>23</v>
      </c>
      <c r="L111" s="57">
        <v>23</v>
      </c>
      <c r="M111" s="57">
        <v>23</v>
      </c>
      <c r="N111" s="57">
        <v>23</v>
      </c>
      <c r="O111" s="57">
        <v>23</v>
      </c>
      <c r="P111" s="57">
        <v>23</v>
      </c>
    </row>
    <row r="112" spans="1:16" ht="15.75" thickBot="1">
      <c r="A112" s="56" t="s">
        <v>1250</v>
      </c>
      <c r="B112" s="57">
        <v>500018.8</v>
      </c>
      <c r="C112" s="57">
        <v>22</v>
      </c>
      <c r="D112" s="57">
        <v>22</v>
      </c>
      <c r="E112" s="57">
        <v>22</v>
      </c>
      <c r="F112" s="57">
        <v>499723.8</v>
      </c>
      <c r="G112" s="57">
        <v>22</v>
      </c>
      <c r="H112" s="57">
        <v>22</v>
      </c>
      <c r="I112" s="57">
        <v>22</v>
      </c>
      <c r="J112" s="57">
        <v>22</v>
      </c>
      <c r="K112" s="57">
        <v>22</v>
      </c>
      <c r="L112" s="57">
        <v>22</v>
      </c>
      <c r="M112" s="57">
        <v>22</v>
      </c>
      <c r="N112" s="57">
        <v>22</v>
      </c>
      <c r="O112" s="57">
        <v>22</v>
      </c>
      <c r="P112" s="57">
        <v>22</v>
      </c>
    </row>
    <row r="113" spans="1:16" ht="15.75" thickBot="1">
      <c r="A113" s="56" t="s">
        <v>1254</v>
      </c>
      <c r="B113" s="57">
        <v>500018.3</v>
      </c>
      <c r="C113" s="57">
        <v>21</v>
      </c>
      <c r="D113" s="57">
        <v>21</v>
      </c>
      <c r="E113" s="57">
        <v>21</v>
      </c>
      <c r="F113" s="57">
        <v>499722.8</v>
      </c>
      <c r="G113" s="57">
        <v>21</v>
      </c>
      <c r="H113" s="57">
        <v>21</v>
      </c>
      <c r="I113" s="57">
        <v>21</v>
      </c>
      <c r="J113" s="57">
        <v>21</v>
      </c>
      <c r="K113" s="57">
        <v>21</v>
      </c>
      <c r="L113" s="57">
        <v>21</v>
      </c>
      <c r="M113" s="57">
        <v>21</v>
      </c>
      <c r="N113" s="57">
        <v>21</v>
      </c>
      <c r="O113" s="57">
        <v>21</v>
      </c>
      <c r="P113" s="57">
        <v>21</v>
      </c>
    </row>
    <row r="114" spans="1:16" ht="15.75" thickBot="1">
      <c r="A114" s="56" t="s">
        <v>1258</v>
      </c>
      <c r="B114" s="57">
        <v>500017.8</v>
      </c>
      <c r="C114" s="57">
        <v>20</v>
      </c>
      <c r="D114" s="57">
        <v>20</v>
      </c>
      <c r="E114" s="57">
        <v>20</v>
      </c>
      <c r="F114" s="57">
        <v>499721.8</v>
      </c>
      <c r="G114" s="57">
        <v>20</v>
      </c>
      <c r="H114" s="57">
        <v>20</v>
      </c>
      <c r="I114" s="57">
        <v>20</v>
      </c>
      <c r="J114" s="57">
        <v>20</v>
      </c>
      <c r="K114" s="57">
        <v>20</v>
      </c>
      <c r="L114" s="57">
        <v>20</v>
      </c>
      <c r="M114" s="57">
        <v>20</v>
      </c>
      <c r="N114" s="57">
        <v>20</v>
      </c>
      <c r="O114" s="57">
        <v>20</v>
      </c>
      <c r="P114" s="57">
        <v>20</v>
      </c>
    </row>
    <row r="115" spans="1:16" ht="15.75" thickBot="1">
      <c r="A115" s="56" t="s">
        <v>1262</v>
      </c>
      <c r="B115" s="57">
        <v>500017.3</v>
      </c>
      <c r="C115" s="57">
        <v>19</v>
      </c>
      <c r="D115" s="57">
        <v>19</v>
      </c>
      <c r="E115" s="57">
        <v>19</v>
      </c>
      <c r="F115" s="57">
        <v>499720.8</v>
      </c>
      <c r="G115" s="57">
        <v>19</v>
      </c>
      <c r="H115" s="57">
        <v>19</v>
      </c>
      <c r="I115" s="57">
        <v>19</v>
      </c>
      <c r="J115" s="57">
        <v>19</v>
      </c>
      <c r="K115" s="57">
        <v>19</v>
      </c>
      <c r="L115" s="57">
        <v>19</v>
      </c>
      <c r="M115" s="57">
        <v>19</v>
      </c>
      <c r="N115" s="57">
        <v>19</v>
      </c>
      <c r="O115" s="57">
        <v>19</v>
      </c>
      <c r="P115" s="57">
        <v>19</v>
      </c>
    </row>
    <row r="116" spans="1:16" ht="15.75" thickBot="1">
      <c r="A116" s="56" t="s">
        <v>1266</v>
      </c>
      <c r="B116" s="57">
        <v>500016.8</v>
      </c>
      <c r="C116" s="57">
        <v>18</v>
      </c>
      <c r="D116" s="57">
        <v>18</v>
      </c>
      <c r="E116" s="57">
        <v>18</v>
      </c>
      <c r="F116" s="57">
        <v>499719.8</v>
      </c>
      <c r="G116" s="57">
        <v>18</v>
      </c>
      <c r="H116" s="57">
        <v>18</v>
      </c>
      <c r="I116" s="57">
        <v>18</v>
      </c>
      <c r="J116" s="57">
        <v>18</v>
      </c>
      <c r="K116" s="57">
        <v>18</v>
      </c>
      <c r="L116" s="57">
        <v>18</v>
      </c>
      <c r="M116" s="57">
        <v>18</v>
      </c>
      <c r="N116" s="57">
        <v>18</v>
      </c>
      <c r="O116" s="57">
        <v>18</v>
      </c>
      <c r="P116" s="57">
        <v>18</v>
      </c>
    </row>
    <row r="117" spans="1:16" ht="15.75" thickBot="1">
      <c r="A117" s="56" t="s">
        <v>1270</v>
      </c>
      <c r="B117" s="57">
        <v>500016.3</v>
      </c>
      <c r="C117" s="57">
        <v>17</v>
      </c>
      <c r="D117" s="57">
        <v>17</v>
      </c>
      <c r="E117" s="57">
        <v>17</v>
      </c>
      <c r="F117" s="57">
        <v>499718.8</v>
      </c>
      <c r="G117" s="57">
        <v>17</v>
      </c>
      <c r="H117" s="57">
        <v>17</v>
      </c>
      <c r="I117" s="57">
        <v>17</v>
      </c>
      <c r="J117" s="57">
        <v>17</v>
      </c>
      <c r="K117" s="57">
        <v>17</v>
      </c>
      <c r="L117" s="57">
        <v>17</v>
      </c>
      <c r="M117" s="57">
        <v>17</v>
      </c>
      <c r="N117" s="57">
        <v>17</v>
      </c>
      <c r="O117" s="57">
        <v>17</v>
      </c>
      <c r="P117" s="57">
        <v>17</v>
      </c>
    </row>
    <row r="118" spans="1:16" ht="15.75" thickBot="1">
      <c r="A118" s="56" t="s">
        <v>1274</v>
      </c>
      <c r="B118" s="57">
        <v>500015.8</v>
      </c>
      <c r="C118" s="57">
        <v>16</v>
      </c>
      <c r="D118" s="57">
        <v>16</v>
      </c>
      <c r="E118" s="57">
        <v>16</v>
      </c>
      <c r="F118" s="57">
        <v>499717.8</v>
      </c>
      <c r="G118" s="57">
        <v>16</v>
      </c>
      <c r="H118" s="57">
        <v>16</v>
      </c>
      <c r="I118" s="57">
        <v>16</v>
      </c>
      <c r="J118" s="57">
        <v>16</v>
      </c>
      <c r="K118" s="57">
        <v>16</v>
      </c>
      <c r="L118" s="57">
        <v>16</v>
      </c>
      <c r="M118" s="57">
        <v>16</v>
      </c>
      <c r="N118" s="57">
        <v>16</v>
      </c>
      <c r="O118" s="57">
        <v>16</v>
      </c>
      <c r="P118" s="57">
        <v>16</v>
      </c>
    </row>
    <row r="119" spans="1:16" ht="15.75" thickBot="1">
      <c r="A119" s="56" t="s">
        <v>1278</v>
      </c>
      <c r="B119" s="57">
        <v>500015.3</v>
      </c>
      <c r="C119" s="57">
        <v>15</v>
      </c>
      <c r="D119" s="57">
        <v>15</v>
      </c>
      <c r="E119" s="57">
        <v>15</v>
      </c>
      <c r="F119" s="57">
        <v>499716.8</v>
      </c>
      <c r="G119" s="57">
        <v>15</v>
      </c>
      <c r="H119" s="57">
        <v>15</v>
      </c>
      <c r="I119" s="57">
        <v>15</v>
      </c>
      <c r="J119" s="57">
        <v>15</v>
      </c>
      <c r="K119" s="57">
        <v>15</v>
      </c>
      <c r="L119" s="57">
        <v>15</v>
      </c>
      <c r="M119" s="57">
        <v>15</v>
      </c>
      <c r="N119" s="57">
        <v>15</v>
      </c>
      <c r="O119" s="57">
        <v>15</v>
      </c>
      <c r="P119" s="57">
        <v>15</v>
      </c>
    </row>
    <row r="120" spans="1:16" ht="15.75" thickBot="1">
      <c r="A120" s="56" t="s">
        <v>1282</v>
      </c>
      <c r="B120" s="57">
        <v>500009.8</v>
      </c>
      <c r="C120" s="57">
        <v>14</v>
      </c>
      <c r="D120" s="57">
        <v>14</v>
      </c>
      <c r="E120" s="57">
        <v>14</v>
      </c>
      <c r="F120" s="57">
        <v>499715.8</v>
      </c>
      <c r="G120" s="57">
        <v>14</v>
      </c>
      <c r="H120" s="57">
        <v>14</v>
      </c>
      <c r="I120" s="57">
        <v>14</v>
      </c>
      <c r="J120" s="57">
        <v>14</v>
      </c>
      <c r="K120" s="57">
        <v>14</v>
      </c>
      <c r="L120" s="57">
        <v>14</v>
      </c>
      <c r="M120" s="57">
        <v>14</v>
      </c>
      <c r="N120" s="57">
        <v>14</v>
      </c>
      <c r="O120" s="57">
        <v>14</v>
      </c>
      <c r="P120" s="57">
        <v>14</v>
      </c>
    </row>
    <row r="121" spans="1:16" ht="15.75" thickBot="1">
      <c r="A121" s="56" t="s">
        <v>1286</v>
      </c>
      <c r="B121" s="57">
        <v>500009.3</v>
      </c>
      <c r="C121" s="57">
        <v>13</v>
      </c>
      <c r="D121" s="57">
        <v>13</v>
      </c>
      <c r="E121" s="57">
        <v>13</v>
      </c>
      <c r="F121" s="57">
        <v>499714.8</v>
      </c>
      <c r="G121" s="57">
        <v>13</v>
      </c>
      <c r="H121" s="57">
        <v>13</v>
      </c>
      <c r="I121" s="57">
        <v>13</v>
      </c>
      <c r="J121" s="57">
        <v>13</v>
      </c>
      <c r="K121" s="57">
        <v>13</v>
      </c>
      <c r="L121" s="57">
        <v>13</v>
      </c>
      <c r="M121" s="57">
        <v>13</v>
      </c>
      <c r="N121" s="57">
        <v>13</v>
      </c>
      <c r="O121" s="57">
        <v>13</v>
      </c>
      <c r="P121" s="57">
        <v>13</v>
      </c>
    </row>
    <row r="122" spans="1:16" ht="15.75" thickBot="1">
      <c r="A122" s="56" t="s">
        <v>1290</v>
      </c>
      <c r="B122" s="57">
        <v>500008.8</v>
      </c>
      <c r="C122" s="57">
        <v>12</v>
      </c>
      <c r="D122" s="57">
        <v>12</v>
      </c>
      <c r="E122" s="57">
        <v>12</v>
      </c>
      <c r="F122" s="57">
        <v>499713.8</v>
      </c>
      <c r="G122" s="57">
        <v>12</v>
      </c>
      <c r="H122" s="57">
        <v>12</v>
      </c>
      <c r="I122" s="57">
        <v>12</v>
      </c>
      <c r="J122" s="57">
        <v>12</v>
      </c>
      <c r="K122" s="57">
        <v>12</v>
      </c>
      <c r="L122" s="57">
        <v>12</v>
      </c>
      <c r="M122" s="57">
        <v>12</v>
      </c>
      <c r="N122" s="57">
        <v>12</v>
      </c>
      <c r="O122" s="57">
        <v>12</v>
      </c>
      <c r="P122" s="57">
        <v>12</v>
      </c>
    </row>
    <row r="123" spans="1:16" ht="15.75" thickBot="1">
      <c r="A123" s="56" t="s">
        <v>1294</v>
      </c>
      <c r="B123" s="57">
        <v>500008.3</v>
      </c>
      <c r="C123" s="57">
        <v>11</v>
      </c>
      <c r="D123" s="57">
        <v>11</v>
      </c>
      <c r="E123" s="57">
        <v>11</v>
      </c>
      <c r="F123" s="57">
        <v>499712.8</v>
      </c>
      <c r="G123" s="57">
        <v>11</v>
      </c>
      <c r="H123" s="57">
        <v>11</v>
      </c>
      <c r="I123" s="57">
        <v>11</v>
      </c>
      <c r="J123" s="57">
        <v>11</v>
      </c>
      <c r="K123" s="57">
        <v>11</v>
      </c>
      <c r="L123" s="57">
        <v>11</v>
      </c>
      <c r="M123" s="57">
        <v>11</v>
      </c>
      <c r="N123" s="57">
        <v>11</v>
      </c>
      <c r="O123" s="57">
        <v>11</v>
      </c>
      <c r="P123" s="57">
        <v>11</v>
      </c>
    </row>
    <row r="124" spans="1:16" ht="15.75" thickBot="1">
      <c r="A124" s="56" t="s">
        <v>1298</v>
      </c>
      <c r="B124" s="57">
        <v>500007.8</v>
      </c>
      <c r="C124" s="57">
        <v>10</v>
      </c>
      <c r="D124" s="57">
        <v>10</v>
      </c>
      <c r="E124" s="57">
        <v>10</v>
      </c>
      <c r="F124" s="57">
        <v>499711.8</v>
      </c>
      <c r="G124" s="57">
        <v>10</v>
      </c>
      <c r="H124" s="57">
        <v>10</v>
      </c>
      <c r="I124" s="57">
        <v>10</v>
      </c>
      <c r="J124" s="57">
        <v>10</v>
      </c>
      <c r="K124" s="57">
        <v>10</v>
      </c>
      <c r="L124" s="57">
        <v>10</v>
      </c>
      <c r="M124" s="57">
        <v>10</v>
      </c>
      <c r="N124" s="57">
        <v>10</v>
      </c>
      <c r="O124" s="57">
        <v>10</v>
      </c>
      <c r="P124" s="57">
        <v>10</v>
      </c>
    </row>
    <row r="125" spans="1:16" ht="15.75" thickBot="1">
      <c r="A125" s="56" t="s">
        <v>1302</v>
      </c>
      <c r="B125" s="57">
        <v>500007.3</v>
      </c>
      <c r="C125" s="57">
        <v>9</v>
      </c>
      <c r="D125" s="57">
        <v>9</v>
      </c>
      <c r="E125" s="57">
        <v>9</v>
      </c>
      <c r="F125" s="57">
        <v>499710.8</v>
      </c>
      <c r="G125" s="57">
        <v>9</v>
      </c>
      <c r="H125" s="57">
        <v>9</v>
      </c>
      <c r="I125" s="57">
        <v>9</v>
      </c>
      <c r="J125" s="57">
        <v>9</v>
      </c>
      <c r="K125" s="57">
        <v>9</v>
      </c>
      <c r="L125" s="57">
        <v>9</v>
      </c>
      <c r="M125" s="57">
        <v>9</v>
      </c>
      <c r="N125" s="57">
        <v>9</v>
      </c>
      <c r="O125" s="57">
        <v>9</v>
      </c>
      <c r="P125" s="57">
        <v>9</v>
      </c>
    </row>
    <row r="126" spans="1:16" ht="15.75" thickBot="1">
      <c r="A126" s="56" t="s">
        <v>1306</v>
      </c>
      <c r="B126" s="57">
        <v>500006.8</v>
      </c>
      <c r="C126" s="57">
        <v>8</v>
      </c>
      <c r="D126" s="57">
        <v>8</v>
      </c>
      <c r="E126" s="57">
        <v>8</v>
      </c>
      <c r="F126" s="57">
        <v>499709.8</v>
      </c>
      <c r="G126" s="57">
        <v>8</v>
      </c>
      <c r="H126" s="57">
        <v>8</v>
      </c>
      <c r="I126" s="57">
        <v>8</v>
      </c>
      <c r="J126" s="57">
        <v>8</v>
      </c>
      <c r="K126" s="57">
        <v>8</v>
      </c>
      <c r="L126" s="57">
        <v>8</v>
      </c>
      <c r="M126" s="57">
        <v>8</v>
      </c>
      <c r="N126" s="57">
        <v>8</v>
      </c>
      <c r="O126" s="57">
        <v>8</v>
      </c>
      <c r="P126" s="57">
        <v>8</v>
      </c>
    </row>
    <row r="127" spans="1:16" ht="15.75" thickBot="1">
      <c r="A127" s="56" t="s">
        <v>1310</v>
      </c>
      <c r="B127" s="57">
        <v>500006.3</v>
      </c>
      <c r="C127" s="57">
        <v>7</v>
      </c>
      <c r="D127" s="57">
        <v>7</v>
      </c>
      <c r="E127" s="57">
        <v>7</v>
      </c>
      <c r="F127" s="57">
        <v>499708.8</v>
      </c>
      <c r="G127" s="57">
        <v>7</v>
      </c>
      <c r="H127" s="57">
        <v>7</v>
      </c>
      <c r="I127" s="57">
        <v>7</v>
      </c>
      <c r="J127" s="57">
        <v>7</v>
      </c>
      <c r="K127" s="57">
        <v>7</v>
      </c>
      <c r="L127" s="57">
        <v>7</v>
      </c>
      <c r="M127" s="57">
        <v>7</v>
      </c>
      <c r="N127" s="57">
        <v>7</v>
      </c>
      <c r="O127" s="57">
        <v>7</v>
      </c>
      <c r="P127" s="57">
        <v>7</v>
      </c>
    </row>
    <row r="128" spans="1:16" ht="15.75" thickBot="1">
      <c r="A128" s="56" t="s">
        <v>1314</v>
      </c>
      <c r="B128" s="57">
        <v>500005.8</v>
      </c>
      <c r="C128" s="57">
        <v>6</v>
      </c>
      <c r="D128" s="57">
        <v>6</v>
      </c>
      <c r="E128" s="57">
        <v>6</v>
      </c>
      <c r="F128" s="57">
        <v>499707.8</v>
      </c>
      <c r="G128" s="57">
        <v>6</v>
      </c>
      <c r="H128" s="57">
        <v>6</v>
      </c>
      <c r="I128" s="57">
        <v>6</v>
      </c>
      <c r="J128" s="57">
        <v>6</v>
      </c>
      <c r="K128" s="57">
        <v>6</v>
      </c>
      <c r="L128" s="57">
        <v>6</v>
      </c>
      <c r="M128" s="57">
        <v>6</v>
      </c>
      <c r="N128" s="57">
        <v>6</v>
      </c>
      <c r="O128" s="57">
        <v>6</v>
      </c>
      <c r="P128" s="57">
        <v>6</v>
      </c>
    </row>
    <row r="129" spans="1:20" ht="15.75" thickBot="1">
      <c r="A129" s="56" t="s">
        <v>1318</v>
      </c>
      <c r="B129" s="57">
        <v>500005.3</v>
      </c>
      <c r="C129" s="57">
        <v>5</v>
      </c>
      <c r="D129" s="57">
        <v>5</v>
      </c>
      <c r="E129" s="57">
        <v>5</v>
      </c>
      <c r="F129" s="57">
        <v>499706.8</v>
      </c>
      <c r="G129" s="57">
        <v>5</v>
      </c>
      <c r="H129" s="57">
        <v>5</v>
      </c>
      <c r="I129" s="57">
        <v>5</v>
      </c>
      <c r="J129" s="57">
        <v>5</v>
      </c>
      <c r="K129" s="57">
        <v>5</v>
      </c>
      <c r="L129" s="57">
        <v>5</v>
      </c>
      <c r="M129" s="57">
        <v>5</v>
      </c>
      <c r="N129" s="57">
        <v>5</v>
      </c>
      <c r="O129" s="57">
        <v>5</v>
      </c>
      <c r="P129" s="57">
        <v>5</v>
      </c>
    </row>
    <row r="130" spans="1:20" ht="15.75" thickBot="1">
      <c r="A130" s="56" t="s">
        <v>1322</v>
      </c>
      <c r="B130" s="57">
        <v>499999.8</v>
      </c>
      <c r="C130" s="57">
        <v>4</v>
      </c>
      <c r="D130" s="57">
        <v>4</v>
      </c>
      <c r="E130" s="57">
        <v>4</v>
      </c>
      <c r="F130" s="57">
        <v>499705.8</v>
      </c>
      <c r="G130" s="57">
        <v>4</v>
      </c>
      <c r="H130" s="57">
        <v>4</v>
      </c>
      <c r="I130" s="57">
        <v>4</v>
      </c>
      <c r="J130" s="57">
        <v>4</v>
      </c>
      <c r="K130" s="57">
        <v>4</v>
      </c>
      <c r="L130" s="57">
        <v>4</v>
      </c>
      <c r="M130" s="57">
        <v>4</v>
      </c>
      <c r="N130" s="57">
        <v>4</v>
      </c>
      <c r="O130" s="57">
        <v>4</v>
      </c>
      <c r="P130" s="57">
        <v>4</v>
      </c>
    </row>
    <row r="131" spans="1:20" ht="15.75" thickBot="1">
      <c r="A131" s="56" t="s">
        <v>1326</v>
      </c>
      <c r="B131" s="57">
        <v>499999.3</v>
      </c>
      <c r="C131" s="57">
        <v>3</v>
      </c>
      <c r="D131" s="57">
        <v>3</v>
      </c>
      <c r="E131" s="57">
        <v>3</v>
      </c>
      <c r="F131" s="57">
        <v>499704.8</v>
      </c>
      <c r="G131" s="57">
        <v>3</v>
      </c>
      <c r="H131" s="57">
        <v>3</v>
      </c>
      <c r="I131" s="57">
        <v>3</v>
      </c>
      <c r="J131" s="57">
        <v>3</v>
      </c>
      <c r="K131" s="57">
        <v>3</v>
      </c>
      <c r="L131" s="57">
        <v>3</v>
      </c>
      <c r="M131" s="57">
        <v>3</v>
      </c>
      <c r="N131" s="57">
        <v>3</v>
      </c>
      <c r="O131" s="57">
        <v>3</v>
      </c>
      <c r="P131" s="57">
        <v>3</v>
      </c>
    </row>
    <row r="132" spans="1:20" ht="15.75" thickBot="1">
      <c r="A132" s="56" t="s">
        <v>1330</v>
      </c>
      <c r="B132" s="57">
        <v>499998.8</v>
      </c>
      <c r="C132" s="57">
        <v>2</v>
      </c>
      <c r="D132" s="57">
        <v>2</v>
      </c>
      <c r="E132" s="57">
        <v>2</v>
      </c>
      <c r="F132" s="57">
        <v>499703.8</v>
      </c>
      <c r="G132" s="57">
        <v>2</v>
      </c>
      <c r="H132" s="57">
        <v>2</v>
      </c>
      <c r="I132" s="57">
        <v>2</v>
      </c>
      <c r="J132" s="57">
        <v>2</v>
      </c>
      <c r="K132" s="57">
        <v>2</v>
      </c>
      <c r="L132" s="57">
        <v>2</v>
      </c>
      <c r="M132" s="57">
        <v>2</v>
      </c>
      <c r="N132" s="57">
        <v>2</v>
      </c>
      <c r="O132" s="57">
        <v>2</v>
      </c>
      <c r="P132" s="57">
        <v>2</v>
      </c>
    </row>
    <row r="133" spans="1:20" ht="15.75" thickBot="1">
      <c r="A133" s="56" t="s">
        <v>1334</v>
      </c>
      <c r="B133" s="57">
        <v>499998.3</v>
      </c>
      <c r="C133" s="57">
        <v>1</v>
      </c>
      <c r="D133" s="57">
        <v>1</v>
      </c>
      <c r="E133" s="57">
        <v>1</v>
      </c>
      <c r="F133" s="57">
        <v>499702.8</v>
      </c>
      <c r="G133" s="57">
        <v>1</v>
      </c>
      <c r="H133" s="57">
        <v>1</v>
      </c>
      <c r="I133" s="57">
        <v>1</v>
      </c>
      <c r="J133" s="57">
        <v>1</v>
      </c>
      <c r="K133" s="57">
        <v>1</v>
      </c>
      <c r="L133" s="57">
        <v>1</v>
      </c>
      <c r="M133" s="57">
        <v>1</v>
      </c>
      <c r="N133" s="57">
        <v>1</v>
      </c>
      <c r="O133" s="57">
        <v>1</v>
      </c>
      <c r="P133" s="57">
        <v>1</v>
      </c>
    </row>
    <row r="134" spans="1:20" ht="15.75" thickBot="1">
      <c r="A134" s="56" t="s">
        <v>1338</v>
      </c>
      <c r="B134" s="57">
        <v>499997.8</v>
      </c>
      <c r="C134" s="57">
        <v>0</v>
      </c>
      <c r="D134" s="57">
        <v>0</v>
      </c>
      <c r="E134" s="57">
        <v>0</v>
      </c>
      <c r="F134" s="57">
        <v>499701.8</v>
      </c>
      <c r="G134" s="57">
        <v>0</v>
      </c>
      <c r="H134" s="57">
        <v>0</v>
      </c>
      <c r="I134" s="57">
        <v>0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57">
        <v>0</v>
      </c>
      <c r="P134" s="57">
        <v>0</v>
      </c>
    </row>
    <row r="135" spans="1:20" ht="19.5" thickBot="1">
      <c r="A135" s="52"/>
    </row>
    <row r="136" spans="1:20" ht="15.75" thickBot="1">
      <c r="A136" s="56" t="s">
        <v>1343</v>
      </c>
      <c r="B136" s="56" t="s">
        <v>1120</v>
      </c>
      <c r="C136" s="56" t="s">
        <v>1121</v>
      </c>
      <c r="D136" s="56" t="s">
        <v>1122</v>
      </c>
      <c r="E136" s="56" t="s">
        <v>1123</v>
      </c>
      <c r="F136" s="56" t="s">
        <v>1124</v>
      </c>
      <c r="G136" s="56" t="s">
        <v>1125</v>
      </c>
      <c r="H136" s="56" t="s">
        <v>1126</v>
      </c>
      <c r="I136" s="56" t="s">
        <v>1127</v>
      </c>
      <c r="J136" s="56" t="s">
        <v>1128</v>
      </c>
      <c r="K136" s="56" t="s">
        <v>1129</v>
      </c>
      <c r="L136" s="56" t="s">
        <v>1130</v>
      </c>
      <c r="M136" s="56" t="s">
        <v>1131</v>
      </c>
      <c r="N136" s="56" t="s">
        <v>1132</v>
      </c>
      <c r="O136" s="56" t="s">
        <v>1133</v>
      </c>
      <c r="P136" s="56" t="s">
        <v>1134</v>
      </c>
      <c r="Q136" s="56" t="s">
        <v>1344</v>
      </c>
      <c r="R136" s="56" t="s">
        <v>1345</v>
      </c>
      <c r="S136" s="56" t="s">
        <v>1346</v>
      </c>
      <c r="T136" s="56" t="s">
        <v>1347</v>
      </c>
    </row>
    <row r="137" spans="1:20" ht="15.75" thickBot="1">
      <c r="A137" s="56" t="s">
        <v>1136</v>
      </c>
      <c r="B137" s="57">
        <v>500026.8</v>
      </c>
      <c r="C137" s="57">
        <v>28</v>
      </c>
      <c r="D137" s="57">
        <v>28</v>
      </c>
      <c r="E137" s="57">
        <v>28</v>
      </c>
      <c r="F137" s="57">
        <v>499729.8</v>
      </c>
      <c r="G137" s="57">
        <v>28</v>
      </c>
      <c r="H137" s="57">
        <v>28</v>
      </c>
      <c r="I137" s="57">
        <v>28</v>
      </c>
      <c r="J137" s="57">
        <v>28</v>
      </c>
      <c r="K137" s="57">
        <v>28</v>
      </c>
      <c r="L137" s="57">
        <v>28</v>
      </c>
      <c r="M137" s="57">
        <v>28</v>
      </c>
      <c r="N137" s="57">
        <v>28</v>
      </c>
      <c r="O137" s="57">
        <v>28</v>
      </c>
      <c r="P137" s="57">
        <v>28</v>
      </c>
      <c r="Q137" s="57">
        <v>1000120.6</v>
      </c>
      <c r="R137" s="57">
        <v>1000000</v>
      </c>
      <c r="S137" s="57">
        <v>-120.6</v>
      </c>
      <c r="T137" s="57">
        <v>-0.01</v>
      </c>
    </row>
    <row r="138" spans="1:20" ht="15.75" thickBot="1">
      <c r="A138" s="56" t="s">
        <v>1137</v>
      </c>
      <c r="B138" s="57">
        <v>500018.3</v>
      </c>
      <c r="C138" s="57">
        <v>21</v>
      </c>
      <c r="D138" s="57">
        <v>21</v>
      </c>
      <c r="E138" s="57">
        <v>21</v>
      </c>
      <c r="F138" s="57">
        <v>499724.79999999999</v>
      </c>
      <c r="G138" s="57">
        <v>23</v>
      </c>
      <c r="H138" s="57">
        <v>21</v>
      </c>
      <c r="I138" s="57">
        <v>23</v>
      </c>
      <c r="J138" s="57">
        <v>23</v>
      </c>
      <c r="K138" s="57">
        <v>22</v>
      </c>
      <c r="L138" s="57">
        <v>23</v>
      </c>
      <c r="M138" s="57">
        <v>23</v>
      </c>
      <c r="N138" s="57">
        <v>22</v>
      </c>
      <c r="O138" s="57">
        <v>23</v>
      </c>
      <c r="P138" s="57">
        <v>22</v>
      </c>
      <c r="Q138" s="57">
        <v>1000031.1</v>
      </c>
      <c r="R138" s="57">
        <v>1000000</v>
      </c>
      <c r="S138" s="57">
        <v>-31.1</v>
      </c>
      <c r="T138" s="57">
        <v>0</v>
      </c>
    </row>
    <row r="139" spans="1:20" ht="15.75" thickBot="1">
      <c r="A139" s="56" t="s">
        <v>1138</v>
      </c>
      <c r="B139" s="57">
        <v>500009.8</v>
      </c>
      <c r="C139" s="57">
        <v>14</v>
      </c>
      <c r="D139" s="57">
        <v>14</v>
      </c>
      <c r="E139" s="57">
        <v>14</v>
      </c>
      <c r="F139" s="57">
        <v>499715.8</v>
      </c>
      <c r="G139" s="57">
        <v>14</v>
      </c>
      <c r="H139" s="57">
        <v>14</v>
      </c>
      <c r="I139" s="57">
        <v>14</v>
      </c>
      <c r="J139" s="57">
        <v>14</v>
      </c>
      <c r="K139" s="57">
        <v>14</v>
      </c>
      <c r="L139" s="57">
        <v>14</v>
      </c>
      <c r="M139" s="57">
        <v>14</v>
      </c>
      <c r="N139" s="57">
        <v>14</v>
      </c>
      <c r="O139" s="57">
        <v>14</v>
      </c>
      <c r="P139" s="57">
        <v>14</v>
      </c>
      <c r="Q139" s="57">
        <v>999907.6</v>
      </c>
      <c r="R139" s="57">
        <v>1000000</v>
      </c>
      <c r="S139" s="57">
        <v>92.4</v>
      </c>
      <c r="T139" s="57">
        <v>0.01</v>
      </c>
    </row>
    <row r="140" spans="1:20" ht="15.75" thickBot="1">
      <c r="A140" s="56" t="s">
        <v>1139</v>
      </c>
      <c r="B140" s="57">
        <v>500008.8</v>
      </c>
      <c r="C140" s="57">
        <v>12</v>
      </c>
      <c r="D140" s="57">
        <v>12</v>
      </c>
      <c r="E140" s="57">
        <v>12</v>
      </c>
      <c r="F140" s="57">
        <v>499713.8</v>
      </c>
      <c r="G140" s="57">
        <v>12</v>
      </c>
      <c r="H140" s="57">
        <v>12</v>
      </c>
      <c r="I140" s="57">
        <v>12</v>
      </c>
      <c r="J140" s="57">
        <v>12</v>
      </c>
      <c r="K140" s="57">
        <v>12</v>
      </c>
      <c r="L140" s="57">
        <v>12</v>
      </c>
      <c r="M140" s="57">
        <v>12</v>
      </c>
      <c r="N140" s="57">
        <v>12</v>
      </c>
      <c r="O140" s="57">
        <v>12</v>
      </c>
      <c r="P140" s="57">
        <v>12</v>
      </c>
      <c r="Q140" s="57">
        <v>999878.6</v>
      </c>
      <c r="R140" s="57">
        <v>1000000</v>
      </c>
      <c r="S140" s="57">
        <v>121.4</v>
      </c>
      <c r="T140" s="57">
        <v>0.01</v>
      </c>
    </row>
    <row r="141" spans="1:20" ht="15.75" thickBot="1">
      <c r="A141" s="56" t="s">
        <v>1140</v>
      </c>
      <c r="B141" s="57">
        <v>500007.8</v>
      </c>
      <c r="C141" s="57">
        <v>10</v>
      </c>
      <c r="D141" s="57">
        <v>10</v>
      </c>
      <c r="E141" s="57">
        <v>10</v>
      </c>
      <c r="F141" s="57">
        <v>499711.8</v>
      </c>
      <c r="G141" s="57">
        <v>10</v>
      </c>
      <c r="H141" s="57">
        <v>10</v>
      </c>
      <c r="I141" s="57">
        <v>10</v>
      </c>
      <c r="J141" s="57">
        <v>10</v>
      </c>
      <c r="K141" s="57">
        <v>10</v>
      </c>
      <c r="L141" s="57">
        <v>10</v>
      </c>
      <c r="M141" s="57">
        <v>10</v>
      </c>
      <c r="N141" s="57">
        <v>10</v>
      </c>
      <c r="O141" s="57">
        <v>10</v>
      </c>
      <c r="P141" s="57">
        <v>10</v>
      </c>
      <c r="Q141" s="57">
        <v>999849.6</v>
      </c>
      <c r="R141" s="57">
        <v>1000000</v>
      </c>
      <c r="S141" s="57">
        <v>150.4</v>
      </c>
      <c r="T141" s="57">
        <v>0.02</v>
      </c>
    </row>
    <row r="142" spans="1:20" ht="15.75" thickBot="1">
      <c r="A142" s="56" t="s">
        <v>1141</v>
      </c>
      <c r="B142" s="57">
        <v>500006.8</v>
      </c>
      <c r="C142" s="57">
        <v>8</v>
      </c>
      <c r="D142" s="57">
        <v>8</v>
      </c>
      <c r="E142" s="57">
        <v>8</v>
      </c>
      <c r="F142" s="57">
        <v>499709.8</v>
      </c>
      <c r="G142" s="57">
        <v>8</v>
      </c>
      <c r="H142" s="57">
        <v>8</v>
      </c>
      <c r="I142" s="57">
        <v>8</v>
      </c>
      <c r="J142" s="57">
        <v>8</v>
      </c>
      <c r="K142" s="57">
        <v>8</v>
      </c>
      <c r="L142" s="57">
        <v>8</v>
      </c>
      <c r="M142" s="57">
        <v>8</v>
      </c>
      <c r="N142" s="57">
        <v>8</v>
      </c>
      <c r="O142" s="57">
        <v>8</v>
      </c>
      <c r="P142" s="57">
        <v>8</v>
      </c>
      <c r="Q142" s="57">
        <v>999820.6</v>
      </c>
      <c r="R142" s="57">
        <v>1000000</v>
      </c>
      <c r="S142" s="57">
        <v>179.4</v>
      </c>
      <c r="T142" s="57">
        <v>0.02</v>
      </c>
    </row>
    <row r="143" spans="1:20" ht="15.75" thickBot="1">
      <c r="A143" s="56" t="s">
        <v>1142</v>
      </c>
      <c r="B143" s="57">
        <v>500005.8</v>
      </c>
      <c r="C143" s="57">
        <v>6</v>
      </c>
      <c r="D143" s="57">
        <v>6</v>
      </c>
      <c r="E143" s="57">
        <v>6</v>
      </c>
      <c r="F143" s="57">
        <v>499707.8</v>
      </c>
      <c r="G143" s="57">
        <v>6</v>
      </c>
      <c r="H143" s="57">
        <v>6</v>
      </c>
      <c r="I143" s="57">
        <v>6</v>
      </c>
      <c r="J143" s="57">
        <v>6</v>
      </c>
      <c r="K143" s="57">
        <v>6</v>
      </c>
      <c r="L143" s="57">
        <v>6</v>
      </c>
      <c r="M143" s="57">
        <v>6</v>
      </c>
      <c r="N143" s="57">
        <v>6</v>
      </c>
      <c r="O143" s="57">
        <v>6</v>
      </c>
      <c r="P143" s="57">
        <v>6</v>
      </c>
      <c r="Q143" s="57">
        <v>999791.6</v>
      </c>
      <c r="R143" s="57">
        <v>1000000</v>
      </c>
      <c r="S143" s="57">
        <v>208.4</v>
      </c>
      <c r="T143" s="57">
        <v>0.02</v>
      </c>
    </row>
    <row r="144" spans="1:20" ht="15.75" thickBot="1">
      <c r="A144" s="56" t="s">
        <v>1143</v>
      </c>
      <c r="B144" s="57">
        <v>499999.8</v>
      </c>
      <c r="C144" s="57">
        <v>4</v>
      </c>
      <c r="D144" s="57">
        <v>4</v>
      </c>
      <c r="E144" s="57">
        <v>4</v>
      </c>
      <c r="F144" s="57">
        <v>499705.8</v>
      </c>
      <c r="G144" s="57">
        <v>4</v>
      </c>
      <c r="H144" s="57">
        <v>4</v>
      </c>
      <c r="I144" s="57">
        <v>4</v>
      </c>
      <c r="J144" s="57">
        <v>4</v>
      </c>
      <c r="K144" s="57">
        <v>4</v>
      </c>
      <c r="L144" s="57">
        <v>4</v>
      </c>
      <c r="M144" s="57">
        <v>4</v>
      </c>
      <c r="N144" s="57">
        <v>4</v>
      </c>
      <c r="O144" s="57">
        <v>4</v>
      </c>
      <c r="P144" s="57">
        <v>4</v>
      </c>
      <c r="Q144" s="57">
        <v>999757.6</v>
      </c>
      <c r="R144" s="57">
        <v>1000000</v>
      </c>
      <c r="S144" s="57">
        <v>242.4</v>
      </c>
      <c r="T144" s="57">
        <v>0.02</v>
      </c>
    </row>
    <row r="145" spans="1:20" ht="15.75" thickBot="1">
      <c r="A145" s="56" t="s">
        <v>1144</v>
      </c>
      <c r="B145" s="57">
        <v>499998.8</v>
      </c>
      <c r="C145" s="57">
        <v>2</v>
      </c>
      <c r="D145" s="57">
        <v>2</v>
      </c>
      <c r="E145" s="57">
        <v>2</v>
      </c>
      <c r="F145" s="57">
        <v>499703.8</v>
      </c>
      <c r="G145" s="57">
        <v>2</v>
      </c>
      <c r="H145" s="57">
        <v>2</v>
      </c>
      <c r="I145" s="57">
        <v>2</v>
      </c>
      <c r="J145" s="57">
        <v>2</v>
      </c>
      <c r="K145" s="57">
        <v>2</v>
      </c>
      <c r="L145" s="57">
        <v>2</v>
      </c>
      <c r="M145" s="57">
        <v>2</v>
      </c>
      <c r="N145" s="57">
        <v>2</v>
      </c>
      <c r="O145" s="57">
        <v>2</v>
      </c>
      <c r="P145" s="57">
        <v>2</v>
      </c>
      <c r="Q145" s="57">
        <v>999728.6</v>
      </c>
      <c r="R145" s="57">
        <v>1000000</v>
      </c>
      <c r="S145" s="57">
        <v>271.39999999999998</v>
      </c>
      <c r="T145" s="57">
        <v>0.03</v>
      </c>
    </row>
    <row r="146" spans="1:20" ht="15.75" thickBot="1">
      <c r="A146" s="56" t="s">
        <v>1145</v>
      </c>
      <c r="B146" s="57">
        <v>499997.8</v>
      </c>
      <c r="C146" s="57">
        <v>0</v>
      </c>
      <c r="D146" s="57">
        <v>0</v>
      </c>
      <c r="E146" s="57">
        <v>0</v>
      </c>
      <c r="F146" s="57">
        <v>499701.8</v>
      </c>
      <c r="G146" s="57">
        <v>0</v>
      </c>
      <c r="H146" s="57">
        <v>0</v>
      </c>
      <c r="I146" s="57">
        <v>0</v>
      </c>
      <c r="J146" s="57">
        <v>0</v>
      </c>
      <c r="K146" s="57">
        <v>0</v>
      </c>
      <c r="L146" s="57">
        <v>0</v>
      </c>
      <c r="M146" s="57">
        <v>0</v>
      </c>
      <c r="N146" s="57">
        <v>0</v>
      </c>
      <c r="O146" s="57">
        <v>0</v>
      </c>
      <c r="P146" s="57">
        <v>0</v>
      </c>
      <c r="Q146" s="57">
        <v>999699.6</v>
      </c>
      <c r="R146" s="57">
        <v>1000000</v>
      </c>
      <c r="S146" s="57">
        <v>300.39999999999998</v>
      </c>
      <c r="T146" s="57">
        <v>0.03</v>
      </c>
    </row>
    <row r="147" spans="1:20" ht="15.75" thickBot="1">
      <c r="A147" s="56" t="s">
        <v>1146</v>
      </c>
      <c r="B147" s="57">
        <v>500035.3</v>
      </c>
      <c r="C147" s="57">
        <v>34</v>
      </c>
      <c r="D147" s="57">
        <v>34</v>
      </c>
      <c r="E147" s="57">
        <v>36</v>
      </c>
      <c r="F147" s="57">
        <v>499736.8</v>
      </c>
      <c r="G147" s="57">
        <v>33</v>
      </c>
      <c r="H147" s="57">
        <v>35</v>
      </c>
      <c r="I147" s="57">
        <v>34</v>
      </c>
      <c r="J147" s="57">
        <v>36</v>
      </c>
      <c r="K147" s="57">
        <v>36</v>
      </c>
      <c r="L147" s="57">
        <v>36</v>
      </c>
      <c r="M147" s="57">
        <v>35</v>
      </c>
      <c r="N147" s="57">
        <v>36</v>
      </c>
      <c r="O147" s="57">
        <v>34</v>
      </c>
      <c r="P147" s="57">
        <v>34</v>
      </c>
      <c r="Q147" s="57">
        <v>1000225.1</v>
      </c>
      <c r="R147" s="57">
        <v>1000000</v>
      </c>
      <c r="S147" s="57">
        <v>-225.1</v>
      </c>
      <c r="T147" s="57">
        <v>-0.02</v>
      </c>
    </row>
    <row r="148" spans="1:20" ht="15.75" thickBot="1">
      <c r="A148" s="56" t="s">
        <v>1147</v>
      </c>
      <c r="B148" s="57">
        <v>500016.3</v>
      </c>
      <c r="C148" s="57">
        <v>16</v>
      </c>
      <c r="D148" s="57">
        <v>16</v>
      </c>
      <c r="E148" s="57">
        <v>16</v>
      </c>
      <c r="F148" s="57">
        <v>499717.8</v>
      </c>
      <c r="G148" s="57">
        <v>15</v>
      </c>
      <c r="H148" s="57">
        <v>15</v>
      </c>
      <c r="I148" s="57">
        <v>15</v>
      </c>
      <c r="J148" s="57">
        <v>15</v>
      </c>
      <c r="K148" s="57">
        <v>15</v>
      </c>
      <c r="L148" s="57">
        <v>15</v>
      </c>
      <c r="M148" s="57">
        <v>15</v>
      </c>
      <c r="N148" s="57">
        <v>15</v>
      </c>
      <c r="O148" s="57">
        <v>15</v>
      </c>
      <c r="P148" s="57">
        <v>15</v>
      </c>
      <c r="Q148" s="57">
        <v>999932.1</v>
      </c>
      <c r="R148" s="57">
        <v>1000000</v>
      </c>
      <c r="S148" s="57">
        <v>67.900000000000006</v>
      </c>
      <c r="T148" s="57">
        <v>0.01</v>
      </c>
    </row>
    <row r="149" spans="1:20" ht="15.75" thickBot="1">
      <c r="A149" s="56" t="s">
        <v>1148</v>
      </c>
      <c r="B149" s="57">
        <v>500009.3</v>
      </c>
      <c r="C149" s="57">
        <v>13</v>
      </c>
      <c r="D149" s="57">
        <v>13</v>
      </c>
      <c r="E149" s="57">
        <v>13</v>
      </c>
      <c r="F149" s="57">
        <v>499714.8</v>
      </c>
      <c r="G149" s="57">
        <v>13</v>
      </c>
      <c r="H149" s="57">
        <v>13</v>
      </c>
      <c r="I149" s="57">
        <v>13</v>
      </c>
      <c r="J149" s="57">
        <v>13</v>
      </c>
      <c r="K149" s="57">
        <v>13</v>
      </c>
      <c r="L149" s="57">
        <v>13</v>
      </c>
      <c r="M149" s="57">
        <v>13</v>
      </c>
      <c r="N149" s="57">
        <v>13</v>
      </c>
      <c r="O149" s="57">
        <v>13</v>
      </c>
      <c r="P149" s="57">
        <v>13</v>
      </c>
      <c r="Q149" s="57">
        <v>999893.1</v>
      </c>
      <c r="R149" s="57">
        <v>1000000</v>
      </c>
      <c r="S149" s="57">
        <v>106.9</v>
      </c>
      <c r="T149" s="57">
        <v>0.01</v>
      </c>
    </row>
    <row r="150" spans="1:20" ht="15.75" thickBot="1">
      <c r="A150" s="56" t="s">
        <v>1149</v>
      </c>
      <c r="B150" s="57">
        <v>500008.3</v>
      </c>
      <c r="C150" s="57">
        <v>11</v>
      </c>
      <c r="D150" s="57">
        <v>11</v>
      </c>
      <c r="E150" s="57">
        <v>11</v>
      </c>
      <c r="F150" s="57">
        <v>499712.8</v>
      </c>
      <c r="G150" s="57">
        <v>11</v>
      </c>
      <c r="H150" s="57">
        <v>11</v>
      </c>
      <c r="I150" s="57">
        <v>11</v>
      </c>
      <c r="J150" s="57">
        <v>11</v>
      </c>
      <c r="K150" s="57">
        <v>11</v>
      </c>
      <c r="L150" s="57">
        <v>11</v>
      </c>
      <c r="M150" s="57">
        <v>11</v>
      </c>
      <c r="N150" s="57">
        <v>11</v>
      </c>
      <c r="O150" s="57">
        <v>11</v>
      </c>
      <c r="P150" s="57">
        <v>11</v>
      </c>
      <c r="Q150" s="57">
        <v>999864.1</v>
      </c>
      <c r="R150" s="57">
        <v>1000000</v>
      </c>
      <c r="S150" s="57">
        <v>135.9</v>
      </c>
      <c r="T150" s="57">
        <v>0.01</v>
      </c>
    </row>
    <row r="151" spans="1:20" ht="15.75" thickBot="1">
      <c r="A151" s="56" t="s">
        <v>1150</v>
      </c>
      <c r="B151" s="57">
        <v>500007.3</v>
      </c>
      <c r="C151" s="57">
        <v>9</v>
      </c>
      <c r="D151" s="57">
        <v>9</v>
      </c>
      <c r="E151" s="57">
        <v>9</v>
      </c>
      <c r="F151" s="57">
        <v>499710.8</v>
      </c>
      <c r="G151" s="57">
        <v>9</v>
      </c>
      <c r="H151" s="57">
        <v>9</v>
      </c>
      <c r="I151" s="57">
        <v>9</v>
      </c>
      <c r="J151" s="57">
        <v>9</v>
      </c>
      <c r="K151" s="57">
        <v>9</v>
      </c>
      <c r="L151" s="57">
        <v>9</v>
      </c>
      <c r="M151" s="57">
        <v>9</v>
      </c>
      <c r="N151" s="57">
        <v>9</v>
      </c>
      <c r="O151" s="57">
        <v>9</v>
      </c>
      <c r="P151" s="57">
        <v>9</v>
      </c>
      <c r="Q151" s="57">
        <v>999835.1</v>
      </c>
      <c r="R151" s="57">
        <v>1000000</v>
      </c>
      <c r="S151" s="57">
        <v>164.9</v>
      </c>
      <c r="T151" s="57">
        <v>0.02</v>
      </c>
    </row>
    <row r="152" spans="1:20" ht="15.75" thickBot="1">
      <c r="A152" s="56" t="s">
        <v>1151</v>
      </c>
      <c r="B152" s="57">
        <v>500006.3</v>
      </c>
      <c r="C152" s="57">
        <v>7</v>
      </c>
      <c r="D152" s="57">
        <v>7</v>
      </c>
      <c r="E152" s="57">
        <v>7</v>
      </c>
      <c r="F152" s="57">
        <v>499708.8</v>
      </c>
      <c r="G152" s="57">
        <v>7</v>
      </c>
      <c r="H152" s="57">
        <v>7</v>
      </c>
      <c r="I152" s="57">
        <v>7</v>
      </c>
      <c r="J152" s="57">
        <v>7</v>
      </c>
      <c r="K152" s="57">
        <v>7</v>
      </c>
      <c r="L152" s="57">
        <v>7</v>
      </c>
      <c r="M152" s="57">
        <v>7</v>
      </c>
      <c r="N152" s="57">
        <v>7</v>
      </c>
      <c r="O152" s="57">
        <v>7</v>
      </c>
      <c r="P152" s="57">
        <v>7</v>
      </c>
      <c r="Q152" s="57">
        <v>999806.1</v>
      </c>
      <c r="R152" s="57">
        <v>1000000</v>
      </c>
      <c r="S152" s="57">
        <v>193.9</v>
      </c>
      <c r="T152" s="57">
        <v>0.02</v>
      </c>
    </row>
    <row r="153" spans="1:20" ht="15.75" thickBot="1">
      <c r="A153" s="56" t="s">
        <v>1152</v>
      </c>
      <c r="B153" s="57">
        <v>500005.3</v>
      </c>
      <c r="C153" s="57">
        <v>5</v>
      </c>
      <c r="D153" s="57">
        <v>5</v>
      </c>
      <c r="E153" s="57">
        <v>5</v>
      </c>
      <c r="F153" s="57">
        <v>499706.8</v>
      </c>
      <c r="G153" s="57">
        <v>5</v>
      </c>
      <c r="H153" s="57">
        <v>5</v>
      </c>
      <c r="I153" s="57">
        <v>5</v>
      </c>
      <c r="J153" s="57">
        <v>5</v>
      </c>
      <c r="K153" s="57">
        <v>5</v>
      </c>
      <c r="L153" s="57">
        <v>5</v>
      </c>
      <c r="M153" s="57">
        <v>5</v>
      </c>
      <c r="N153" s="57">
        <v>5</v>
      </c>
      <c r="O153" s="57">
        <v>5</v>
      </c>
      <c r="P153" s="57">
        <v>5</v>
      </c>
      <c r="Q153" s="57">
        <v>999777.1</v>
      </c>
      <c r="R153" s="57">
        <v>1000000</v>
      </c>
      <c r="S153" s="57">
        <v>222.9</v>
      </c>
      <c r="T153" s="57">
        <v>0.02</v>
      </c>
    </row>
    <row r="154" spans="1:20" ht="15.75" thickBot="1">
      <c r="A154" s="56" t="s">
        <v>1153</v>
      </c>
      <c r="B154" s="57">
        <v>499999.3</v>
      </c>
      <c r="C154" s="57">
        <v>3</v>
      </c>
      <c r="D154" s="57">
        <v>3</v>
      </c>
      <c r="E154" s="57">
        <v>3</v>
      </c>
      <c r="F154" s="57">
        <v>499704.8</v>
      </c>
      <c r="G154" s="57">
        <v>3</v>
      </c>
      <c r="H154" s="57">
        <v>3</v>
      </c>
      <c r="I154" s="57">
        <v>3</v>
      </c>
      <c r="J154" s="57">
        <v>3</v>
      </c>
      <c r="K154" s="57">
        <v>3</v>
      </c>
      <c r="L154" s="57">
        <v>3</v>
      </c>
      <c r="M154" s="57">
        <v>3</v>
      </c>
      <c r="N154" s="57">
        <v>3</v>
      </c>
      <c r="O154" s="57">
        <v>3</v>
      </c>
      <c r="P154" s="57">
        <v>3</v>
      </c>
      <c r="Q154" s="57">
        <v>999743.1</v>
      </c>
      <c r="R154" s="57">
        <v>1000000</v>
      </c>
      <c r="S154" s="57">
        <v>256.89999999999998</v>
      </c>
      <c r="T154" s="57">
        <v>0.03</v>
      </c>
    </row>
    <row r="155" spans="1:20" ht="15.75" thickBot="1">
      <c r="A155" s="56" t="s">
        <v>1154</v>
      </c>
      <c r="B155" s="57">
        <v>499998.3</v>
      </c>
      <c r="C155" s="57">
        <v>1</v>
      </c>
      <c r="D155" s="57">
        <v>1</v>
      </c>
      <c r="E155" s="57">
        <v>1</v>
      </c>
      <c r="F155" s="57">
        <v>499702.8</v>
      </c>
      <c r="G155" s="57">
        <v>1</v>
      </c>
      <c r="H155" s="57">
        <v>1</v>
      </c>
      <c r="I155" s="57">
        <v>1</v>
      </c>
      <c r="J155" s="57">
        <v>1</v>
      </c>
      <c r="K155" s="57">
        <v>1</v>
      </c>
      <c r="L155" s="57">
        <v>1</v>
      </c>
      <c r="M155" s="57">
        <v>1</v>
      </c>
      <c r="N155" s="57">
        <v>1</v>
      </c>
      <c r="O155" s="57">
        <v>1</v>
      </c>
      <c r="P155" s="57">
        <v>1</v>
      </c>
      <c r="Q155" s="57">
        <v>999714.1</v>
      </c>
      <c r="R155" s="57">
        <v>1000000</v>
      </c>
      <c r="S155" s="57">
        <v>285.89999999999998</v>
      </c>
      <c r="T155" s="57">
        <v>0.03</v>
      </c>
    </row>
    <row r="156" spans="1:20" ht="15.75" thickBot="1">
      <c r="A156" s="56" t="s">
        <v>1155</v>
      </c>
      <c r="B156" s="57">
        <v>500026.3</v>
      </c>
      <c r="C156" s="57">
        <v>27</v>
      </c>
      <c r="D156" s="57">
        <v>27</v>
      </c>
      <c r="E156" s="57">
        <v>27</v>
      </c>
      <c r="F156" s="57">
        <v>499728.8</v>
      </c>
      <c r="G156" s="57">
        <v>27</v>
      </c>
      <c r="H156" s="57">
        <v>27</v>
      </c>
      <c r="I156" s="57">
        <v>27</v>
      </c>
      <c r="J156" s="57">
        <v>27</v>
      </c>
      <c r="K156" s="57">
        <v>27</v>
      </c>
      <c r="L156" s="57">
        <v>27</v>
      </c>
      <c r="M156" s="57">
        <v>27</v>
      </c>
      <c r="N156" s="57">
        <v>27</v>
      </c>
      <c r="O156" s="57">
        <v>27</v>
      </c>
      <c r="P156" s="57">
        <v>27</v>
      </c>
      <c r="Q156" s="57">
        <v>1000106.1</v>
      </c>
      <c r="R156" s="57">
        <v>1000000</v>
      </c>
      <c r="S156" s="57">
        <v>-106.1</v>
      </c>
      <c r="T156" s="57">
        <v>-0.01</v>
      </c>
    </row>
    <row r="157" spans="1:20" ht="15.75" thickBot="1">
      <c r="A157" s="56" t="s">
        <v>1156</v>
      </c>
      <c r="B157" s="57">
        <v>500019.8</v>
      </c>
      <c r="C157" s="57">
        <v>24</v>
      </c>
      <c r="D157" s="57">
        <v>24</v>
      </c>
      <c r="E157" s="57">
        <v>24</v>
      </c>
      <c r="F157" s="57">
        <v>499725.8</v>
      </c>
      <c r="G157" s="57">
        <v>25</v>
      </c>
      <c r="H157" s="57">
        <v>25</v>
      </c>
      <c r="I157" s="57">
        <v>25</v>
      </c>
      <c r="J157" s="57">
        <v>25</v>
      </c>
      <c r="K157" s="57">
        <v>24</v>
      </c>
      <c r="L157" s="57">
        <v>24</v>
      </c>
      <c r="M157" s="57">
        <v>25</v>
      </c>
      <c r="N157" s="57">
        <v>25</v>
      </c>
      <c r="O157" s="57">
        <v>24</v>
      </c>
      <c r="P157" s="57">
        <v>24</v>
      </c>
      <c r="Q157" s="57">
        <v>1000063.6</v>
      </c>
      <c r="R157" s="57">
        <v>1000000</v>
      </c>
      <c r="S157" s="57">
        <v>-63.6</v>
      </c>
      <c r="T157" s="57">
        <v>-0.01</v>
      </c>
    </row>
    <row r="158" spans="1:20" ht="15.75" thickBot="1">
      <c r="A158" s="56" t="s">
        <v>1157</v>
      </c>
      <c r="B158" s="57">
        <v>500025.8</v>
      </c>
      <c r="C158" s="57">
        <v>26</v>
      </c>
      <c r="D158" s="57">
        <v>26</v>
      </c>
      <c r="E158" s="57">
        <v>26</v>
      </c>
      <c r="F158" s="57">
        <v>499727.8</v>
      </c>
      <c r="G158" s="57">
        <v>26</v>
      </c>
      <c r="H158" s="57">
        <v>26</v>
      </c>
      <c r="I158" s="57">
        <v>26</v>
      </c>
      <c r="J158" s="57">
        <v>26</v>
      </c>
      <c r="K158" s="57">
        <v>26</v>
      </c>
      <c r="L158" s="57">
        <v>26</v>
      </c>
      <c r="M158" s="57">
        <v>26</v>
      </c>
      <c r="N158" s="57">
        <v>26</v>
      </c>
      <c r="O158" s="57">
        <v>26</v>
      </c>
      <c r="P158" s="57">
        <v>26</v>
      </c>
      <c r="Q158" s="57">
        <v>1000091.6</v>
      </c>
      <c r="R158" s="57">
        <v>1000000</v>
      </c>
      <c r="S158" s="57">
        <v>-91.6</v>
      </c>
      <c r="T158" s="57">
        <v>-0.01</v>
      </c>
    </row>
    <row r="159" spans="1:20" ht="15.75" thickBot="1">
      <c r="A159" s="56" t="s">
        <v>1158</v>
      </c>
      <c r="B159" s="57">
        <v>500018.8</v>
      </c>
      <c r="C159" s="57">
        <v>20</v>
      </c>
      <c r="D159" s="57">
        <v>22</v>
      </c>
      <c r="E159" s="57">
        <v>19</v>
      </c>
      <c r="F159" s="57">
        <v>499721.8</v>
      </c>
      <c r="G159" s="57">
        <v>21</v>
      </c>
      <c r="H159" s="57">
        <v>22</v>
      </c>
      <c r="I159" s="57">
        <v>21</v>
      </c>
      <c r="J159" s="57">
        <v>20</v>
      </c>
      <c r="K159" s="57">
        <v>22</v>
      </c>
      <c r="L159" s="57">
        <v>20</v>
      </c>
      <c r="M159" s="57">
        <v>20</v>
      </c>
      <c r="N159" s="57">
        <v>20</v>
      </c>
      <c r="O159" s="57">
        <v>19</v>
      </c>
      <c r="P159" s="57">
        <v>20</v>
      </c>
      <c r="Q159" s="57">
        <v>1000006.6</v>
      </c>
      <c r="R159" s="57">
        <v>1000000</v>
      </c>
      <c r="S159" s="57">
        <v>-6.6</v>
      </c>
      <c r="T159" s="57">
        <v>0</v>
      </c>
    </row>
    <row r="160" spans="1:20" ht="15.75" thickBot="1">
      <c r="A160" s="56" t="s">
        <v>1159</v>
      </c>
      <c r="B160" s="57">
        <v>500020.3</v>
      </c>
      <c r="C160" s="57">
        <v>25</v>
      </c>
      <c r="D160" s="57">
        <v>25</v>
      </c>
      <c r="E160" s="57">
        <v>25</v>
      </c>
      <c r="F160" s="57">
        <v>499726.8</v>
      </c>
      <c r="G160" s="57">
        <v>24</v>
      </c>
      <c r="H160" s="57">
        <v>24</v>
      </c>
      <c r="I160" s="57">
        <v>24</v>
      </c>
      <c r="J160" s="57">
        <v>24</v>
      </c>
      <c r="K160" s="57">
        <v>25</v>
      </c>
      <c r="L160" s="57">
        <v>25</v>
      </c>
      <c r="M160" s="57">
        <v>24</v>
      </c>
      <c r="N160" s="57">
        <v>24</v>
      </c>
      <c r="O160" s="57">
        <v>25</v>
      </c>
      <c r="P160" s="57">
        <v>25</v>
      </c>
      <c r="Q160" s="57">
        <v>1000066.1</v>
      </c>
      <c r="R160" s="57">
        <v>1000000</v>
      </c>
      <c r="S160" s="57">
        <v>-66.099999999999994</v>
      </c>
      <c r="T160" s="57">
        <v>-0.01</v>
      </c>
    </row>
    <row r="161" spans="1:20" ht="15.75" thickBot="1">
      <c r="A161" s="56" t="s">
        <v>1160</v>
      </c>
      <c r="B161" s="57">
        <v>500017.3</v>
      </c>
      <c r="C161" s="57">
        <v>19</v>
      </c>
      <c r="D161" s="57">
        <v>19</v>
      </c>
      <c r="E161" s="57">
        <v>22</v>
      </c>
      <c r="F161" s="57">
        <v>499720.8</v>
      </c>
      <c r="G161" s="57">
        <v>19</v>
      </c>
      <c r="H161" s="57">
        <v>20</v>
      </c>
      <c r="I161" s="57">
        <v>19</v>
      </c>
      <c r="J161" s="57">
        <v>19</v>
      </c>
      <c r="K161" s="57">
        <v>20</v>
      </c>
      <c r="L161" s="57">
        <v>19</v>
      </c>
      <c r="M161" s="57">
        <v>19</v>
      </c>
      <c r="N161" s="57">
        <v>21</v>
      </c>
      <c r="O161" s="57">
        <v>20</v>
      </c>
      <c r="P161" s="57">
        <v>19</v>
      </c>
      <c r="Q161" s="57">
        <v>999993.1</v>
      </c>
      <c r="R161" s="57">
        <v>1000000</v>
      </c>
      <c r="S161" s="57">
        <v>6.9</v>
      </c>
      <c r="T161" s="57">
        <v>0</v>
      </c>
    </row>
    <row r="162" spans="1:20" ht="15.75" thickBot="1">
      <c r="A162" s="56" t="s">
        <v>1161</v>
      </c>
      <c r="B162" s="57">
        <v>500019.3</v>
      </c>
      <c r="C162" s="57">
        <v>22</v>
      </c>
      <c r="D162" s="57">
        <v>23</v>
      </c>
      <c r="E162" s="57">
        <v>23</v>
      </c>
      <c r="F162" s="57">
        <v>499723.8</v>
      </c>
      <c r="G162" s="57">
        <v>22</v>
      </c>
      <c r="H162" s="57">
        <v>23</v>
      </c>
      <c r="I162" s="57">
        <v>22</v>
      </c>
      <c r="J162" s="57">
        <v>21</v>
      </c>
      <c r="K162" s="57">
        <v>23</v>
      </c>
      <c r="L162" s="57">
        <v>22</v>
      </c>
      <c r="M162" s="57">
        <v>22</v>
      </c>
      <c r="N162" s="57">
        <v>23</v>
      </c>
      <c r="O162" s="57">
        <v>22</v>
      </c>
      <c r="P162" s="57">
        <v>23</v>
      </c>
      <c r="Q162" s="57">
        <v>1000034.1</v>
      </c>
      <c r="R162" s="57">
        <v>1000000</v>
      </c>
      <c r="S162" s="57">
        <v>-34.1</v>
      </c>
      <c r="T162" s="57">
        <v>0</v>
      </c>
    </row>
    <row r="163" spans="1:20" ht="15.75" thickBot="1">
      <c r="A163" s="56" t="s">
        <v>1162</v>
      </c>
      <c r="B163" s="57">
        <v>500015.3</v>
      </c>
      <c r="C163" s="57">
        <v>15</v>
      </c>
      <c r="D163" s="57">
        <v>15</v>
      </c>
      <c r="E163" s="57">
        <v>15</v>
      </c>
      <c r="F163" s="57">
        <v>499717.8</v>
      </c>
      <c r="G163" s="57">
        <v>16</v>
      </c>
      <c r="H163" s="57">
        <v>16</v>
      </c>
      <c r="I163" s="57">
        <v>16</v>
      </c>
      <c r="J163" s="57">
        <v>16</v>
      </c>
      <c r="K163" s="57">
        <v>16</v>
      </c>
      <c r="L163" s="57">
        <v>16</v>
      </c>
      <c r="M163" s="57">
        <v>16</v>
      </c>
      <c r="N163" s="57">
        <v>16</v>
      </c>
      <c r="O163" s="57">
        <v>16</v>
      </c>
      <c r="P163" s="57">
        <v>16</v>
      </c>
      <c r="Q163" s="57">
        <v>999938.1</v>
      </c>
      <c r="R163" s="57">
        <v>1000000</v>
      </c>
      <c r="S163" s="57">
        <v>61.9</v>
      </c>
      <c r="T163" s="57">
        <v>0.01</v>
      </c>
    </row>
    <row r="164" spans="1:20" ht="15.75" thickBot="1">
      <c r="A164" s="56" t="s">
        <v>1163</v>
      </c>
      <c r="B164" s="57">
        <v>500015.8</v>
      </c>
      <c r="C164" s="57">
        <v>17</v>
      </c>
      <c r="D164" s="57">
        <v>17</v>
      </c>
      <c r="E164" s="57">
        <v>17</v>
      </c>
      <c r="F164" s="57">
        <v>499719.8</v>
      </c>
      <c r="G164" s="57">
        <v>18</v>
      </c>
      <c r="H164" s="57">
        <v>18</v>
      </c>
      <c r="I164" s="57">
        <v>18</v>
      </c>
      <c r="J164" s="57">
        <v>18</v>
      </c>
      <c r="K164" s="57">
        <v>18</v>
      </c>
      <c r="L164" s="57">
        <v>18</v>
      </c>
      <c r="M164" s="57">
        <v>18</v>
      </c>
      <c r="N164" s="57">
        <v>19</v>
      </c>
      <c r="O164" s="57">
        <v>18</v>
      </c>
      <c r="P164" s="57">
        <v>18</v>
      </c>
      <c r="Q164" s="57">
        <v>999967.6</v>
      </c>
      <c r="R164" s="57">
        <v>1000000</v>
      </c>
      <c r="S164" s="57">
        <v>32.4</v>
      </c>
      <c r="T164" s="57">
        <v>0</v>
      </c>
    </row>
    <row r="165" spans="1:20" ht="15.75" thickBot="1">
      <c r="A165" s="56" t="s">
        <v>1164</v>
      </c>
      <c r="B165" s="57">
        <v>500017.8</v>
      </c>
      <c r="C165" s="57">
        <v>23</v>
      </c>
      <c r="D165" s="57">
        <v>20</v>
      </c>
      <c r="E165" s="57">
        <v>20</v>
      </c>
      <c r="F165" s="57">
        <v>499722.8</v>
      </c>
      <c r="G165" s="57">
        <v>20</v>
      </c>
      <c r="H165" s="57">
        <v>19</v>
      </c>
      <c r="I165" s="57">
        <v>20</v>
      </c>
      <c r="J165" s="57">
        <v>22</v>
      </c>
      <c r="K165" s="57">
        <v>19</v>
      </c>
      <c r="L165" s="57">
        <v>21</v>
      </c>
      <c r="M165" s="57">
        <v>21</v>
      </c>
      <c r="N165" s="57">
        <v>18</v>
      </c>
      <c r="O165" s="57">
        <v>21</v>
      </c>
      <c r="P165" s="57">
        <v>21</v>
      </c>
      <c r="Q165" s="57">
        <v>1000005.6</v>
      </c>
      <c r="R165" s="57">
        <v>1000000</v>
      </c>
      <c r="S165" s="57">
        <v>-5.6</v>
      </c>
      <c r="T165" s="57">
        <v>0</v>
      </c>
    </row>
    <row r="166" spans="1:20" ht="15.75" thickBot="1">
      <c r="A166" s="56" t="s">
        <v>1165</v>
      </c>
      <c r="B166" s="57">
        <v>500016.8</v>
      </c>
      <c r="C166" s="57">
        <v>18</v>
      </c>
      <c r="D166" s="57">
        <v>18</v>
      </c>
      <c r="E166" s="57">
        <v>18</v>
      </c>
      <c r="F166" s="57">
        <v>499718.8</v>
      </c>
      <c r="G166" s="57">
        <v>17</v>
      </c>
      <c r="H166" s="57">
        <v>17</v>
      </c>
      <c r="I166" s="57">
        <v>17</v>
      </c>
      <c r="J166" s="57">
        <v>17</v>
      </c>
      <c r="K166" s="57">
        <v>17</v>
      </c>
      <c r="L166" s="57">
        <v>17</v>
      </c>
      <c r="M166" s="57">
        <v>17</v>
      </c>
      <c r="N166" s="57">
        <v>17</v>
      </c>
      <c r="O166" s="57">
        <v>17</v>
      </c>
      <c r="P166" s="57">
        <v>17</v>
      </c>
      <c r="Q166" s="57">
        <v>999959.6</v>
      </c>
      <c r="R166" s="57">
        <v>1000000</v>
      </c>
      <c r="S166" s="57">
        <v>40.4</v>
      </c>
      <c r="T166" s="57">
        <v>0</v>
      </c>
    </row>
    <row r="167" spans="1:20" ht="15.75" thickBot="1">
      <c r="A167" s="56" t="s">
        <v>1166</v>
      </c>
      <c r="B167" s="57">
        <v>500037.3</v>
      </c>
      <c r="C167" s="57">
        <v>39</v>
      </c>
      <c r="D167" s="57">
        <v>39</v>
      </c>
      <c r="E167" s="57">
        <v>39</v>
      </c>
      <c r="F167" s="57">
        <v>499741.8</v>
      </c>
      <c r="G167" s="57">
        <v>40</v>
      </c>
      <c r="H167" s="57">
        <v>39</v>
      </c>
      <c r="I167" s="57">
        <v>40</v>
      </c>
      <c r="J167" s="57">
        <v>39</v>
      </c>
      <c r="K167" s="57">
        <v>40</v>
      </c>
      <c r="L167" s="57">
        <v>39</v>
      </c>
      <c r="M167" s="57">
        <v>40</v>
      </c>
      <c r="N167" s="57">
        <v>40</v>
      </c>
      <c r="O167" s="57">
        <v>40</v>
      </c>
      <c r="P167" s="57">
        <v>39</v>
      </c>
      <c r="Q167" s="57">
        <v>1000292.1</v>
      </c>
      <c r="R167" s="57">
        <v>1000000</v>
      </c>
      <c r="S167" s="57">
        <v>-292.10000000000002</v>
      </c>
      <c r="T167" s="57">
        <v>-0.03</v>
      </c>
    </row>
    <row r="168" spans="1:20" ht="15.75" thickBot="1">
      <c r="A168" s="56" t="s">
        <v>1167</v>
      </c>
      <c r="B168" s="57">
        <v>500035.8</v>
      </c>
      <c r="C168" s="57">
        <v>33</v>
      </c>
      <c r="D168" s="57">
        <v>36</v>
      </c>
      <c r="E168" s="57">
        <v>33</v>
      </c>
      <c r="F168" s="57">
        <v>499737.8</v>
      </c>
      <c r="G168" s="57">
        <v>38</v>
      </c>
      <c r="H168" s="57">
        <v>36</v>
      </c>
      <c r="I168" s="57">
        <v>32</v>
      </c>
      <c r="J168" s="57">
        <v>35</v>
      </c>
      <c r="K168" s="57">
        <v>38</v>
      </c>
      <c r="L168" s="57">
        <v>33</v>
      </c>
      <c r="M168" s="57">
        <v>36</v>
      </c>
      <c r="N168" s="57">
        <v>33</v>
      </c>
      <c r="O168" s="57">
        <v>35</v>
      </c>
      <c r="P168" s="57">
        <v>35</v>
      </c>
      <c r="Q168" s="57">
        <v>1000226.6</v>
      </c>
      <c r="R168" s="57">
        <v>1000000</v>
      </c>
      <c r="S168" s="57">
        <v>-226.6</v>
      </c>
      <c r="T168" s="57">
        <v>-0.02</v>
      </c>
    </row>
    <row r="169" spans="1:20" ht="15.75" thickBot="1">
      <c r="A169" s="56" t="s">
        <v>1168</v>
      </c>
      <c r="B169" s="57">
        <v>500036.8</v>
      </c>
      <c r="C169" s="57">
        <v>38</v>
      </c>
      <c r="D169" s="57">
        <v>38</v>
      </c>
      <c r="E169" s="57">
        <v>38</v>
      </c>
      <c r="F169" s="57">
        <v>499739.8</v>
      </c>
      <c r="G169" s="57">
        <v>39</v>
      </c>
      <c r="H169" s="57">
        <v>38</v>
      </c>
      <c r="I169" s="57">
        <v>39</v>
      </c>
      <c r="J169" s="57">
        <v>38</v>
      </c>
      <c r="K169" s="57">
        <v>39</v>
      </c>
      <c r="L169" s="57">
        <v>38</v>
      </c>
      <c r="M169" s="57">
        <v>38</v>
      </c>
      <c r="N169" s="57">
        <v>38</v>
      </c>
      <c r="O169" s="57">
        <v>38</v>
      </c>
      <c r="P169" s="57">
        <v>38</v>
      </c>
      <c r="Q169" s="57">
        <v>1000273.6</v>
      </c>
      <c r="R169" s="57">
        <v>1000000</v>
      </c>
      <c r="S169" s="57">
        <v>-273.60000000000002</v>
      </c>
      <c r="T169" s="57">
        <v>-0.03</v>
      </c>
    </row>
    <row r="170" spans="1:20" ht="15.75" thickBot="1">
      <c r="A170" s="56" t="s">
        <v>1169</v>
      </c>
      <c r="B170" s="57">
        <v>500029.3</v>
      </c>
      <c r="C170" s="57">
        <v>35</v>
      </c>
      <c r="D170" s="57">
        <v>35</v>
      </c>
      <c r="E170" s="57">
        <v>35</v>
      </c>
      <c r="F170" s="57">
        <v>499733.8</v>
      </c>
      <c r="G170" s="57">
        <v>36</v>
      </c>
      <c r="H170" s="57">
        <v>34</v>
      </c>
      <c r="I170" s="57">
        <v>35</v>
      </c>
      <c r="J170" s="57">
        <v>32</v>
      </c>
      <c r="K170" s="57">
        <v>35</v>
      </c>
      <c r="L170" s="57">
        <v>34</v>
      </c>
      <c r="M170" s="57">
        <v>35</v>
      </c>
      <c r="N170" s="57">
        <v>35</v>
      </c>
      <c r="O170" s="57">
        <v>33</v>
      </c>
      <c r="P170" s="57">
        <v>36</v>
      </c>
      <c r="Q170" s="57">
        <v>1000213.1</v>
      </c>
      <c r="R170" s="57">
        <v>1000000</v>
      </c>
      <c r="S170" s="57">
        <v>-213.1</v>
      </c>
      <c r="T170" s="57">
        <v>-0.02</v>
      </c>
    </row>
    <row r="171" spans="1:20" ht="15.75" thickBot="1">
      <c r="A171" s="56" t="s">
        <v>1170</v>
      </c>
      <c r="B171" s="57">
        <v>500039.8</v>
      </c>
      <c r="C171" s="57">
        <v>40</v>
      </c>
      <c r="D171" s="57">
        <v>40</v>
      </c>
      <c r="E171" s="57">
        <v>40</v>
      </c>
      <c r="F171" s="57">
        <v>499740.8</v>
      </c>
      <c r="G171" s="57">
        <v>37</v>
      </c>
      <c r="H171" s="57">
        <v>40</v>
      </c>
      <c r="I171" s="57">
        <v>38</v>
      </c>
      <c r="J171" s="57">
        <v>40</v>
      </c>
      <c r="K171" s="57">
        <v>37</v>
      </c>
      <c r="L171" s="57">
        <v>40</v>
      </c>
      <c r="M171" s="57">
        <v>39</v>
      </c>
      <c r="N171" s="57">
        <v>39</v>
      </c>
      <c r="O171" s="57">
        <v>39</v>
      </c>
      <c r="P171" s="57">
        <v>40</v>
      </c>
      <c r="Q171" s="57">
        <v>1000289.6</v>
      </c>
      <c r="R171" s="57">
        <v>1000000</v>
      </c>
      <c r="S171" s="57">
        <v>-289.60000000000002</v>
      </c>
      <c r="T171" s="57">
        <v>-0.03</v>
      </c>
    </row>
    <row r="172" spans="1:20" ht="15.75" thickBot="1">
      <c r="A172" s="56" t="s">
        <v>1171</v>
      </c>
      <c r="B172" s="57">
        <v>500029.8</v>
      </c>
      <c r="C172" s="57">
        <v>32</v>
      </c>
      <c r="D172" s="57">
        <v>32</v>
      </c>
      <c r="E172" s="57">
        <v>32</v>
      </c>
      <c r="F172" s="57">
        <v>499734.8</v>
      </c>
      <c r="G172" s="57">
        <v>32</v>
      </c>
      <c r="H172" s="57">
        <v>33</v>
      </c>
      <c r="I172" s="57">
        <v>33</v>
      </c>
      <c r="J172" s="57">
        <v>30</v>
      </c>
      <c r="K172" s="57">
        <v>32</v>
      </c>
      <c r="L172" s="57">
        <v>33</v>
      </c>
      <c r="M172" s="57">
        <v>33</v>
      </c>
      <c r="N172" s="57">
        <v>34</v>
      </c>
      <c r="O172" s="57">
        <v>32</v>
      </c>
      <c r="P172" s="57">
        <v>32</v>
      </c>
      <c r="Q172" s="57">
        <v>1000184.6</v>
      </c>
      <c r="R172" s="57">
        <v>1000000</v>
      </c>
      <c r="S172" s="57">
        <v>-184.6</v>
      </c>
      <c r="T172" s="57">
        <v>-0.02</v>
      </c>
    </row>
    <row r="173" spans="1:20" ht="15.75" thickBot="1">
      <c r="A173" s="56" t="s">
        <v>1172</v>
      </c>
      <c r="B173" s="57">
        <v>500036.3</v>
      </c>
      <c r="C173" s="57">
        <v>37</v>
      </c>
      <c r="D173" s="57">
        <v>37</v>
      </c>
      <c r="E173" s="57">
        <v>37</v>
      </c>
      <c r="F173" s="57">
        <v>499738.8</v>
      </c>
      <c r="G173" s="57">
        <v>35</v>
      </c>
      <c r="H173" s="57">
        <v>37</v>
      </c>
      <c r="I173" s="57">
        <v>37</v>
      </c>
      <c r="J173" s="57">
        <v>37</v>
      </c>
      <c r="K173" s="57">
        <v>35</v>
      </c>
      <c r="L173" s="57">
        <v>37</v>
      </c>
      <c r="M173" s="57">
        <v>37</v>
      </c>
      <c r="N173" s="57">
        <v>37</v>
      </c>
      <c r="O173" s="57">
        <v>36</v>
      </c>
      <c r="P173" s="57">
        <v>37</v>
      </c>
      <c r="Q173" s="57">
        <v>1000251.1</v>
      </c>
      <c r="R173" s="57">
        <v>1000000</v>
      </c>
      <c r="S173" s="57">
        <v>-251.1</v>
      </c>
      <c r="T173" s="57">
        <v>-0.03</v>
      </c>
    </row>
    <row r="174" spans="1:20" ht="15.75" thickBot="1">
      <c r="A174" s="56" t="s">
        <v>1173</v>
      </c>
      <c r="B174" s="57">
        <v>500027.3</v>
      </c>
      <c r="C174" s="57">
        <v>29</v>
      </c>
      <c r="D174" s="57">
        <v>29</v>
      </c>
      <c r="E174" s="57">
        <v>29</v>
      </c>
      <c r="F174" s="57">
        <v>499730.8</v>
      </c>
      <c r="G174" s="57">
        <v>29</v>
      </c>
      <c r="H174" s="57">
        <v>29</v>
      </c>
      <c r="I174" s="57">
        <v>29</v>
      </c>
      <c r="J174" s="57">
        <v>29</v>
      </c>
      <c r="K174" s="57">
        <v>29</v>
      </c>
      <c r="L174" s="57">
        <v>29</v>
      </c>
      <c r="M174" s="57">
        <v>29</v>
      </c>
      <c r="N174" s="57">
        <v>29</v>
      </c>
      <c r="O174" s="57">
        <v>29</v>
      </c>
      <c r="P174" s="57">
        <v>29</v>
      </c>
      <c r="Q174" s="57">
        <v>1000135.1</v>
      </c>
      <c r="R174" s="57">
        <v>1000000</v>
      </c>
      <c r="S174" s="57">
        <v>-135.1</v>
      </c>
      <c r="T174" s="57">
        <v>-0.01</v>
      </c>
    </row>
    <row r="175" spans="1:20" ht="15.75" thickBot="1">
      <c r="A175" s="56" t="s">
        <v>1174</v>
      </c>
      <c r="B175" s="57">
        <v>500028.3</v>
      </c>
      <c r="C175" s="57">
        <v>31</v>
      </c>
      <c r="D175" s="57">
        <v>31</v>
      </c>
      <c r="E175" s="57">
        <v>32</v>
      </c>
      <c r="F175" s="57">
        <v>499735.8</v>
      </c>
      <c r="G175" s="57">
        <v>31</v>
      </c>
      <c r="H175" s="57">
        <v>32</v>
      </c>
      <c r="I175" s="57">
        <v>36</v>
      </c>
      <c r="J175" s="57">
        <v>33</v>
      </c>
      <c r="K175" s="57">
        <v>31</v>
      </c>
      <c r="L175" s="57">
        <v>30</v>
      </c>
      <c r="M175" s="57">
        <v>31</v>
      </c>
      <c r="N175" s="57">
        <v>32</v>
      </c>
      <c r="O175" s="57">
        <v>31</v>
      </c>
      <c r="P175" s="57">
        <v>31</v>
      </c>
      <c r="Q175" s="57">
        <v>1000176.1</v>
      </c>
      <c r="R175" s="57">
        <v>1000000</v>
      </c>
      <c r="S175" s="57">
        <v>-176.1</v>
      </c>
      <c r="T175" s="57">
        <v>-0.02</v>
      </c>
    </row>
    <row r="176" spans="1:20" ht="15.75" thickBot="1">
      <c r="A176" s="56" t="s">
        <v>1175</v>
      </c>
      <c r="B176" s="57">
        <v>500028.8</v>
      </c>
      <c r="C176" s="57">
        <v>36</v>
      </c>
      <c r="D176" s="57">
        <v>33</v>
      </c>
      <c r="E176" s="57">
        <v>34</v>
      </c>
      <c r="F176" s="57">
        <v>499732.8</v>
      </c>
      <c r="G176" s="57">
        <v>34</v>
      </c>
      <c r="H176" s="57">
        <v>31</v>
      </c>
      <c r="I176" s="57">
        <v>31</v>
      </c>
      <c r="J176" s="57">
        <v>34</v>
      </c>
      <c r="K176" s="57">
        <v>33</v>
      </c>
      <c r="L176" s="57">
        <v>35</v>
      </c>
      <c r="M176" s="57">
        <v>32</v>
      </c>
      <c r="N176" s="57">
        <v>31</v>
      </c>
      <c r="O176" s="57">
        <v>37</v>
      </c>
      <c r="P176" s="57">
        <v>33</v>
      </c>
      <c r="Q176" s="57">
        <v>1000195.6</v>
      </c>
      <c r="R176" s="57">
        <v>1000000</v>
      </c>
      <c r="S176" s="57">
        <v>-195.6</v>
      </c>
      <c r="T176" s="57">
        <v>-0.02</v>
      </c>
    </row>
    <row r="177" spans="1:20" ht="15.75" thickBot="1">
      <c r="A177" s="56" t="s">
        <v>1176</v>
      </c>
      <c r="B177" s="57">
        <v>500027.8</v>
      </c>
      <c r="C177" s="57">
        <v>30</v>
      </c>
      <c r="D177" s="57">
        <v>30</v>
      </c>
      <c r="E177" s="57">
        <v>32</v>
      </c>
      <c r="F177" s="57">
        <v>499731.8</v>
      </c>
      <c r="G177" s="57">
        <v>30</v>
      </c>
      <c r="H177" s="57">
        <v>30</v>
      </c>
      <c r="I177" s="57">
        <v>30</v>
      </c>
      <c r="J177" s="57">
        <v>31</v>
      </c>
      <c r="K177" s="57">
        <v>30</v>
      </c>
      <c r="L177" s="57">
        <v>31</v>
      </c>
      <c r="M177" s="57">
        <v>30</v>
      </c>
      <c r="N177" s="57">
        <v>30</v>
      </c>
      <c r="O177" s="57">
        <v>30</v>
      </c>
      <c r="P177" s="57">
        <v>30</v>
      </c>
      <c r="Q177" s="57">
        <v>1000153.6</v>
      </c>
      <c r="R177" s="57">
        <v>1000000</v>
      </c>
      <c r="S177" s="57">
        <v>-153.6</v>
      </c>
      <c r="T177" s="57">
        <v>-0.02</v>
      </c>
    </row>
    <row r="178" spans="1:20" ht="15.75" thickBot="1"/>
    <row r="179" spans="1:20" ht="15.75" thickBot="1">
      <c r="A179" s="58" t="s">
        <v>1348</v>
      </c>
      <c r="B179" s="59">
        <v>1000301.6</v>
      </c>
    </row>
    <row r="180" spans="1:20" ht="18.75" thickBot="1">
      <c r="A180" s="58" t="s">
        <v>1349</v>
      </c>
      <c r="B180" s="59">
        <v>999699.6</v>
      </c>
    </row>
    <row r="181" spans="1:20" ht="18.75" thickBot="1">
      <c r="A181" s="58" t="s">
        <v>1350</v>
      </c>
      <c r="B181" s="59">
        <v>40999998.600000001</v>
      </c>
    </row>
    <row r="182" spans="1:20" ht="18.75" thickBot="1">
      <c r="A182" s="58" t="s">
        <v>1351</v>
      </c>
      <c r="B182" s="59">
        <v>41000000</v>
      </c>
    </row>
    <row r="183" spans="1:20" ht="27.75" thickBot="1">
      <c r="A183" s="58" t="s">
        <v>1352</v>
      </c>
      <c r="B183" s="59">
        <v>-1.4</v>
      </c>
    </row>
    <row r="184" spans="1:20" ht="27.75" thickBot="1">
      <c r="A184" s="58" t="s">
        <v>1353</v>
      </c>
      <c r="B184" s="59"/>
    </row>
    <row r="185" spans="1:20" ht="27.75" thickBot="1">
      <c r="A185" s="58" t="s">
        <v>1354</v>
      </c>
      <c r="B185" s="59"/>
    </row>
    <row r="186" spans="1:20" ht="18.75" thickBot="1">
      <c r="A186" s="58" t="s">
        <v>1355</v>
      </c>
      <c r="B186" s="59">
        <v>0</v>
      </c>
    </row>
    <row r="188" spans="1:20">
      <c r="A188" s="26" t="s">
        <v>1356</v>
      </c>
    </row>
    <row r="190" spans="1:20">
      <c r="A190" s="60" t="s">
        <v>1357</v>
      </c>
    </row>
    <row r="191" spans="1:20">
      <c r="A191" s="60" t="s">
        <v>1358</v>
      </c>
    </row>
  </sheetData>
  <conditionalFormatting sqref="B92:P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88" r:id="rId1" display="https://miau.my-x.hu/myx-free/coco/test/890509220211004102719.html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activeCell="C1" sqref="C1"/>
    </sheetView>
  </sheetViews>
  <sheetFormatPr defaultRowHeight="15"/>
  <cols>
    <col min="1" max="1" width="41.7109375" bestFit="1" customWidth="1"/>
  </cols>
  <sheetData>
    <row r="1" spans="1:19">
      <c r="A1" t="s">
        <v>1071</v>
      </c>
    </row>
    <row r="2" spans="1:19">
      <c r="A2" t="s">
        <v>30</v>
      </c>
    </row>
    <row r="3" spans="1:19">
      <c r="A3" t="s">
        <v>31</v>
      </c>
      <c r="B3" t="str">
        <f>'oam1_1 (2)'!A2</f>
        <v>Nemek</v>
      </c>
      <c r="C3" t="str">
        <f>'oam1_1 (2)'!B2</f>
        <v>Kocsoportok</v>
      </c>
      <c r="D3" t="str">
        <f>'oam1_1 (2)'!C2</f>
        <v>Régiók</v>
      </c>
    </row>
    <row r="4" spans="1:19">
      <c r="A4" t="s">
        <v>770</v>
      </c>
      <c r="B4" t="str">
        <f>$A$3</f>
        <v>férfi</v>
      </c>
      <c r="C4">
        <v>0</v>
      </c>
      <c r="D4" t="s">
        <v>1104</v>
      </c>
      <c r="E4">
        <v>54.247252747252787</v>
      </c>
      <c r="F4">
        <v>54.7</v>
      </c>
      <c r="G4">
        <v>55.3</v>
      </c>
      <c r="H4">
        <v>54.7</v>
      </c>
      <c r="I4">
        <v>56</v>
      </c>
      <c r="J4">
        <v>56.5</v>
      </c>
      <c r="K4">
        <v>57.3</v>
      </c>
      <c r="L4">
        <v>58.9</v>
      </c>
      <c r="M4">
        <v>59.2</v>
      </c>
      <c r="N4">
        <v>59.2</v>
      </c>
      <c r="O4">
        <v>58.2</v>
      </c>
      <c r="P4">
        <v>59.6</v>
      </c>
      <c r="Q4">
        <v>59.6</v>
      </c>
      <c r="R4">
        <v>60.5</v>
      </c>
      <c r="S4">
        <v>60.9</v>
      </c>
    </row>
    <row r="5" spans="1:19">
      <c r="A5" t="s">
        <v>781</v>
      </c>
      <c r="B5" t="str">
        <f t="shared" ref="B5" si="0">$A$3</f>
        <v>férfi</v>
      </c>
      <c r="C5">
        <v>65</v>
      </c>
      <c r="D5" t="s">
        <v>1104</v>
      </c>
      <c r="E5">
        <v>5.120879120879124</v>
      </c>
      <c r="F5">
        <v>5</v>
      </c>
      <c r="G5">
        <v>5.3</v>
      </c>
      <c r="H5">
        <v>5.7</v>
      </c>
      <c r="I5">
        <v>5.9</v>
      </c>
      <c r="J5">
        <v>5.5</v>
      </c>
      <c r="K5">
        <v>5.9</v>
      </c>
      <c r="L5">
        <v>6.3</v>
      </c>
      <c r="M5">
        <v>6.2</v>
      </c>
      <c r="N5">
        <v>6.4</v>
      </c>
      <c r="O5">
        <v>5.9</v>
      </c>
      <c r="P5">
        <v>6.7</v>
      </c>
      <c r="Q5">
        <v>6.6</v>
      </c>
      <c r="R5">
        <v>6.9</v>
      </c>
      <c r="S5">
        <v>6.8</v>
      </c>
    </row>
    <row r="6" spans="1:19">
      <c r="A6" t="s">
        <v>162</v>
      </c>
    </row>
    <row r="7" spans="1:19">
      <c r="A7" t="s">
        <v>770</v>
      </c>
      <c r="B7" t="str">
        <f>$A$6</f>
        <v>nő</v>
      </c>
      <c r="C7">
        <f>C4</f>
        <v>0</v>
      </c>
      <c r="D7" t="str">
        <f t="shared" ref="D7:D8" si="1">D4</f>
        <v>HU</v>
      </c>
      <c r="E7">
        <v>57.172527472527463</v>
      </c>
      <c r="F7">
        <v>57.5</v>
      </c>
      <c r="G7">
        <v>58</v>
      </c>
      <c r="H7">
        <v>58.3</v>
      </c>
      <c r="I7">
        <v>58.7</v>
      </c>
      <c r="J7">
        <v>58.9</v>
      </c>
      <c r="K7">
        <v>58.8</v>
      </c>
      <c r="L7">
        <v>60.2</v>
      </c>
      <c r="M7">
        <v>60.3</v>
      </c>
      <c r="N7">
        <v>60.9</v>
      </c>
      <c r="O7">
        <v>60.1</v>
      </c>
      <c r="P7">
        <v>60.2</v>
      </c>
      <c r="Q7">
        <v>60.9</v>
      </c>
      <c r="R7">
        <v>61.9</v>
      </c>
      <c r="S7">
        <v>63.1</v>
      </c>
    </row>
    <row r="8" spans="1:19">
      <c r="A8" t="s">
        <v>781</v>
      </c>
      <c r="B8" t="str">
        <f t="shared" ref="B8" si="2">$A$6</f>
        <v>nő</v>
      </c>
      <c r="C8">
        <f t="shared" ref="C8:D8" si="3">C5</f>
        <v>65</v>
      </c>
      <c r="D8" t="str">
        <f t="shared" si="1"/>
        <v>HU</v>
      </c>
      <c r="E8">
        <v>5.5494505494505688</v>
      </c>
      <c r="F8">
        <v>5.6</v>
      </c>
      <c r="G8">
        <v>5.9</v>
      </c>
      <c r="H8">
        <v>6.5</v>
      </c>
      <c r="I8">
        <v>6.1</v>
      </c>
      <c r="J8">
        <v>6</v>
      </c>
      <c r="K8">
        <v>5.9</v>
      </c>
      <c r="L8">
        <v>6.3</v>
      </c>
      <c r="M8">
        <v>6.1</v>
      </c>
      <c r="N8">
        <v>6.2</v>
      </c>
      <c r="O8">
        <v>5.9</v>
      </c>
      <c r="P8">
        <v>6.4</v>
      </c>
      <c r="Q8">
        <v>6.7</v>
      </c>
      <c r="R8">
        <v>7.5</v>
      </c>
      <c r="S8">
        <v>7.6</v>
      </c>
    </row>
    <row r="9" spans="1:19">
      <c r="A9" t="s">
        <v>1072</v>
      </c>
    </row>
    <row r="10" spans="1:19">
      <c r="A10" t="s">
        <v>1073</v>
      </c>
    </row>
    <row r="11" spans="1:19">
      <c r="A11" t="s">
        <v>1097</v>
      </c>
      <c r="B11" t="s">
        <v>31</v>
      </c>
      <c r="C11">
        <v>0</v>
      </c>
      <c r="D11" t="s">
        <v>1104</v>
      </c>
      <c r="E11">
        <v>59.161446160812261</v>
      </c>
      <c r="F11">
        <v>59.510618066561008</v>
      </c>
      <c r="G11">
        <v>59.510618066561008</v>
      </c>
      <c r="H11">
        <v>59.001109350237712</v>
      </c>
      <c r="I11">
        <v>62.160063391442151</v>
      </c>
      <c r="J11">
        <v>60.937242472266242</v>
      </c>
      <c r="K11">
        <v>62.46576862123613</v>
      </c>
      <c r="L11">
        <v>63.17908082408875</v>
      </c>
      <c r="M11">
        <v>63.586687797147384</v>
      </c>
      <c r="N11">
        <v>63.17908082408875</v>
      </c>
      <c r="O11">
        <v>63.17908082408875</v>
      </c>
      <c r="P11">
        <v>63.790491283676701</v>
      </c>
      <c r="Q11">
        <v>64.3</v>
      </c>
      <c r="R11">
        <v>64.3</v>
      </c>
      <c r="S11">
        <v>65.2</v>
      </c>
    </row>
    <row r="12" spans="1:19">
      <c r="A12" t="s">
        <v>1098</v>
      </c>
      <c r="B12" t="s">
        <v>31</v>
      </c>
      <c r="C12">
        <v>0</v>
      </c>
      <c r="D12" t="s">
        <v>1104</v>
      </c>
      <c r="E12">
        <v>56.395193396144236</v>
      </c>
      <c r="F12">
        <v>56.734072900158473</v>
      </c>
      <c r="G12">
        <v>56.734072900158473</v>
      </c>
      <c r="H12">
        <v>56.248335974643418</v>
      </c>
      <c r="I12">
        <v>59.259904912836767</v>
      </c>
      <c r="J12">
        <v>58.094136291600634</v>
      </c>
      <c r="K12">
        <v>59.551347068145802</v>
      </c>
      <c r="L12">
        <v>60.231378763866886</v>
      </c>
      <c r="M12">
        <v>60.619968304278927</v>
      </c>
      <c r="N12">
        <v>60.231378763866886</v>
      </c>
      <c r="O12">
        <v>60.231378763866886</v>
      </c>
      <c r="P12">
        <v>60.814263074484948</v>
      </c>
      <c r="Q12">
        <v>61.3</v>
      </c>
      <c r="R12">
        <v>61.3</v>
      </c>
      <c r="S12">
        <v>62.2</v>
      </c>
    </row>
    <row r="13" spans="1:19">
      <c r="A13" t="s">
        <v>1099</v>
      </c>
      <c r="B13" t="s">
        <v>31</v>
      </c>
      <c r="C13">
        <v>0</v>
      </c>
      <c r="D13" t="s">
        <v>1104</v>
      </c>
      <c r="E13">
        <v>58.040659340659431</v>
      </c>
      <c r="F13">
        <v>58.4</v>
      </c>
      <c r="G13">
        <v>58.4</v>
      </c>
      <c r="H13">
        <v>57.9</v>
      </c>
      <c r="I13">
        <v>61</v>
      </c>
      <c r="J13">
        <v>59.8</v>
      </c>
      <c r="K13">
        <v>61.3</v>
      </c>
      <c r="L13">
        <v>62</v>
      </c>
      <c r="M13">
        <v>62.4</v>
      </c>
      <c r="N13">
        <v>62</v>
      </c>
      <c r="O13">
        <v>62</v>
      </c>
      <c r="P13">
        <v>62.6</v>
      </c>
      <c r="Q13">
        <v>63.1</v>
      </c>
      <c r="R13">
        <v>63.1</v>
      </c>
      <c r="S13">
        <v>64.099999999999994</v>
      </c>
    </row>
    <row r="14" spans="1:19">
      <c r="A14" t="s">
        <v>341</v>
      </c>
      <c r="B14" t="s">
        <v>31</v>
      </c>
      <c r="C14">
        <v>0</v>
      </c>
      <c r="D14" t="s">
        <v>1104</v>
      </c>
      <c r="E14">
        <v>54.347252747252696</v>
      </c>
      <c r="F14">
        <v>54</v>
      </c>
      <c r="G14">
        <v>55.8</v>
      </c>
      <c r="H14">
        <v>55.6</v>
      </c>
      <c r="I14">
        <v>55.1</v>
      </c>
      <c r="J14">
        <v>57.2</v>
      </c>
      <c r="K14">
        <v>57.6</v>
      </c>
      <c r="L14">
        <v>58.5</v>
      </c>
      <c r="M14">
        <v>59.8</v>
      </c>
      <c r="N14">
        <v>59.4</v>
      </c>
      <c r="O14">
        <v>58.1</v>
      </c>
      <c r="P14">
        <v>58.3</v>
      </c>
      <c r="Q14">
        <v>59.6</v>
      </c>
      <c r="R14">
        <v>60.4</v>
      </c>
      <c r="S14">
        <v>61.4</v>
      </c>
    </row>
    <row r="15" spans="1:19">
      <c r="A15" t="s">
        <v>353</v>
      </c>
      <c r="B15" t="s">
        <v>31</v>
      </c>
      <c r="C15">
        <v>0</v>
      </c>
      <c r="D15" t="s">
        <v>1104</v>
      </c>
      <c r="E15">
        <v>58.39560439560438</v>
      </c>
      <c r="F15">
        <v>57.4</v>
      </c>
      <c r="G15">
        <v>59.1</v>
      </c>
      <c r="H15">
        <v>58.5</v>
      </c>
      <c r="I15">
        <v>60.3</v>
      </c>
      <c r="J15">
        <v>58.7</v>
      </c>
      <c r="K15">
        <v>60.2</v>
      </c>
      <c r="L15">
        <v>61.8</v>
      </c>
      <c r="M15">
        <v>61.4</v>
      </c>
      <c r="N15">
        <v>60.8</v>
      </c>
      <c r="O15">
        <v>60.2</v>
      </c>
      <c r="P15">
        <v>60.1</v>
      </c>
      <c r="Q15">
        <v>61</v>
      </c>
      <c r="R15">
        <v>61.4</v>
      </c>
      <c r="S15">
        <v>61.4</v>
      </c>
    </row>
    <row r="16" spans="1:19">
      <c r="A16" t="s">
        <v>366</v>
      </c>
      <c r="B16" t="s">
        <v>31</v>
      </c>
      <c r="C16">
        <v>0</v>
      </c>
      <c r="D16" t="s">
        <v>1104</v>
      </c>
      <c r="E16">
        <v>53.121978021978066</v>
      </c>
      <c r="F16">
        <v>53.3</v>
      </c>
      <c r="G16">
        <v>53.9</v>
      </c>
      <c r="H16">
        <v>53.9</v>
      </c>
      <c r="I16">
        <v>53.6</v>
      </c>
      <c r="J16">
        <v>54.8</v>
      </c>
      <c r="K16">
        <v>54.5</v>
      </c>
      <c r="L16">
        <v>57.7</v>
      </c>
      <c r="M16">
        <v>56.7</v>
      </c>
      <c r="N16">
        <v>57.8</v>
      </c>
      <c r="O16">
        <v>57.1</v>
      </c>
      <c r="P16">
        <v>57</v>
      </c>
      <c r="Q16">
        <v>56.8</v>
      </c>
      <c r="R16">
        <v>57</v>
      </c>
      <c r="S16">
        <v>58.1</v>
      </c>
    </row>
    <row r="17" spans="1:19">
      <c r="A17" t="s">
        <v>379</v>
      </c>
      <c r="B17" t="s">
        <v>31</v>
      </c>
      <c r="C17">
        <v>0</v>
      </c>
      <c r="D17" t="s">
        <v>1104</v>
      </c>
      <c r="E17">
        <v>55.173122354704333</v>
      </c>
      <c r="F17">
        <v>54.880046975607563</v>
      </c>
      <c r="G17">
        <v>56.232525346193391</v>
      </c>
      <c r="H17">
        <v>55.974045923647367</v>
      </c>
      <c r="I17">
        <v>56.258702227071218</v>
      </c>
      <c r="J17">
        <v>56.85288799532762</v>
      </c>
      <c r="K17">
        <v>57.356801929850299</v>
      </c>
      <c r="L17">
        <v>59.267871839085636</v>
      </c>
      <c r="M17">
        <v>59.220254572491633</v>
      </c>
      <c r="N17">
        <v>59.268236439307621</v>
      </c>
      <c r="O17">
        <v>58.4</v>
      </c>
      <c r="P17">
        <v>58.5</v>
      </c>
      <c r="Q17">
        <v>59.3</v>
      </c>
      <c r="R17">
        <v>59.7</v>
      </c>
      <c r="S17">
        <v>60.5</v>
      </c>
    </row>
    <row r="18" spans="1:19">
      <c r="A18" t="s">
        <v>391</v>
      </c>
      <c r="B18" t="s">
        <v>31</v>
      </c>
      <c r="C18">
        <v>0</v>
      </c>
      <c r="D18" t="s">
        <v>1104</v>
      </c>
      <c r="E18">
        <v>52.298901098901183</v>
      </c>
      <c r="F18">
        <v>51.9</v>
      </c>
      <c r="G18">
        <v>53.6</v>
      </c>
      <c r="H18">
        <v>52.5</v>
      </c>
      <c r="I18">
        <v>52.6</v>
      </c>
      <c r="J18">
        <v>54.6</v>
      </c>
      <c r="K18">
        <v>54.6</v>
      </c>
      <c r="L18">
        <v>57.5</v>
      </c>
      <c r="M18">
        <v>57</v>
      </c>
      <c r="N18">
        <v>57.6</v>
      </c>
      <c r="O18">
        <v>57.8</v>
      </c>
      <c r="P18">
        <v>57.9</v>
      </c>
      <c r="Q18">
        <v>57.4</v>
      </c>
      <c r="R18">
        <v>56.8</v>
      </c>
      <c r="S18">
        <v>56.4</v>
      </c>
    </row>
    <row r="19" spans="1:19">
      <c r="A19" t="s">
        <v>403</v>
      </c>
      <c r="B19" t="s">
        <v>31</v>
      </c>
      <c r="C19">
        <v>0</v>
      </c>
      <c r="D19" t="s">
        <v>1104</v>
      </c>
      <c r="E19">
        <v>49.639560439560682</v>
      </c>
      <c r="F19">
        <v>51.1</v>
      </c>
      <c r="G19">
        <v>50.3</v>
      </c>
      <c r="H19">
        <v>50.4</v>
      </c>
      <c r="I19">
        <v>52</v>
      </c>
      <c r="J19">
        <v>53.1</v>
      </c>
      <c r="K19">
        <v>53.1</v>
      </c>
      <c r="L19">
        <v>54.9</v>
      </c>
      <c r="M19">
        <v>54.8</v>
      </c>
      <c r="N19">
        <v>55.4</v>
      </c>
      <c r="O19">
        <v>54.8</v>
      </c>
      <c r="P19">
        <v>55.4</v>
      </c>
      <c r="Q19">
        <v>56.7</v>
      </c>
      <c r="R19">
        <v>57.8</v>
      </c>
      <c r="S19">
        <v>58.5</v>
      </c>
    </row>
    <row r="20" spans="1:19">
      <c r="A20" t="s">
        <v>416</v>
      </c>
      <c r="B20" t="s">
        <v>31</v>
      </c>
      <c r="C20">
        <v>0</v>
      </c>
      <c r="D20" t="s">
        <v>1104</v>
      </c>
      <c r="E20">
        <v>51.50439560439554</v>
      </c>
      <c r="F20">
        <v>53.2</v>
      </c>
      <c r="G20">
        <v>53.3</v>
      </c>
      <c r="H20">
        <v>52.1</v>
      </c>
      <c r="I20">
        <v>53.2</v>
      </c>
      <c r="J20">
        <v>54.6</v>
      </c>
      <c r="K20">
        <v>55.6</v>
      </c>
      <c r="L20">
        <v>57.6</v>
      </c>
      <c r="M20">
        <v>58.8</v>
      </c>
      <c r="N20">
        <v>57.9</v>
      </c>
      <c r="O20">
        <v>57.6</v>
      </c>
      <c r="P20">
        <v>58.5</v>
      </c>
      <c r="Q20">
        <v>59.2</v>
      </c>
      <c r="R20">
        <v>61.1</v>
      </c>
      <c r="S20">
        <v>61.4</v>
      </c>
    </row>
    <row r="21" spans="1:19">
      <c r="A21" t="s">
        <v>427</v>
      </c>
      <c r="B21" t="s">
        <v>31</v>
      </c>
      <c r="C21">
        <v>0</v>
      </c>
      <c r="D21" t="s">
        <v>1104</v>
      </c>
      <c r="E21">
        <v>51.012746123458783</v>
      </c>
      <c r="F21">
        <v>51.983561701592315</v>
      </c>
      <c r="G21">
        <v>52.291874909000249</v>
      </c>
      <c r="H21">
        <v>51.569881381863489</v>
      </c>
      <c r="I21">
        <v>52.503517537666767</v>
      </c>
      <c r="J21">
        <v>53.99720057616927</v>
      </c>
      <c r="K21">
        <v>54.322877298582831</v>
      </c>
      <c r="L21">
        <v>56.54596082797719</v>
      </c>
      <c r="M21">
        <v>56.731499607495891</v>
      </c>
      <c r="N21">
        <v>56.839550648332903</v>
      </c>
      <c r="O21">
        <v>56.6</v>
      </c>
      <c r="P21">
        <v>57.1</v>
      </c>
      <c r="Q21">
        <v>57.7</v>
      </c>
      <c r="R21">
        <v>58.6</v>
      </c>
      <c r="S21">
        <v>58.8</v>
      </c>
    </row>
    <row r="22" spans="1:19">
      <c r="A22" t="s">
        <v>1074</v>
      </c>
    </row>
    <row r="23" spans="1:19">
      <c r="A23" t="s">
        <v>1097</v>
      </c>
      <c r="B23" t="s">
        <v>31</v>
      </c>
      <c r="C23">
        <v>65</v>
      </c>
      <c r="D23" t="s">
        <v>1104</v>
      </c>
      <c r="E23">
        <v>7.4695021028354063</v>
      </c>
      <c r="F23">
        <v>7.427160493827162</v>
      </c>
      <c r="G23">
        <v>7.3111111111111118</v>
      </c>
      <c r="H23">
        <v>7.8913580246913586</v>
      </c>
      <c r="I23">
        <v>8.8197530864197535</v>
      </c>
      <c r="J23">
        <v>8.007407407407408</v>
      </c>
      <c r="K23">
        <v>8.4716049382716054</v>
      </c>
      <c r="L23">
        <v>8.7037037037037042</v>
      </c>
      <c r="M23">
        <v>8.9358024691358029</v>
      </c>
      <c r="N23">
        <v>9.283950617283951</v>
      </c>
      <c r="O23">
        <v>9.1679012345679016</v>
      </c>
      <c r="P23">
        <v>9.4</v>
      </c>
      <c r="Q23">
        <v>9.4</v>
      </c>
      <c r="R23">
        <v>9.4</v>
      </c>
      <c r="S23">
        <v>9.3000000000000007</v>
      </c>
    </row>
    <row r="24" spans="1:19">
      <c r="A24" t="s">
        <v>1098</v>
      </c>
      <c r="B24" t="s">
        <v>31</v>
      </c>
      <c r="C24">
        <v>65</v>
      </c>
      <c r="D24" t="s">
        <v>1104</v>
      </c>
      <c r="E24">
        <v>4.8744132410799068</v>
      </c>
      <c r="F24">
        <v>4.8987654320987666</v>
      </c>
      <c r="G24">
        <v>4.8222222222222229</v>
      </c>
      <c r="H24">
        <v>5.2049382716049388</v>
      </c>
      <c r="I24">
        <v>5.8172839506172842</v>
      </c>
      <c r="J24">
        <v>5.2814814814814826</v>
      </c>
      <c r="K24">
        <v>5.5876543209876548</v>
      </c>
      <c r="L24">
        <v>5.7407407407407414</v>
      </c>
      <c r="M24">
        <v>5.8938271604938279</v>
      </c>
      <c r="N24">
        <v>6.1234567901234573</v>
      </c>
      <c r="O24">
        <v>6.0469135802469145</v>
      </c>
      <c r="P24">
        <v>6.2</v>
      </c>
      <c r="Q24">
        <v>6.2</v>
      </c>
      <c r="R24">
        <v>6.2</v>
      </c>
      <c r="S24">
        <v>6.5</v>
      </c>
    </row>
    <row r="25" spans="1:19">
      <c r="A25" t="s">
        <v>1099</v>
      </c>
      <c r="B25" t="s">
        <v>31</v>
      </c>
      <c r="C25">
        <v>65</v>
      </c>
      <c r="D25" t="s">
        <v>1104</v>
      </c>
      <c r="E25">
        <v>6.39560439560438</v>
      </c>
      <c r="F25">
        <v>6.4</v>
      </c>
      <c r="G25">
        <v>6.3</v>
      </c>
      <c r="H25">
        <v>6.8</v>
      </c>
      <c r="I25">
        <v>7.6</v>
      </c>
      <c r="J25">
        <v>6.9</v>
      </c>
      <c r="K25">
        <v>7.3</v>
      </c>
      <c r="L25">
        <v>7.5</v>
      </c>
      <c r="M25">
        <v>7.7</v>
      </c>
      <c r="N25">
        <v>8</v>
      </c>
      <c r="O25">
        <v>7.9</v>
      </c>
      <c r="P25">
        <v>8.1</v>
      </c>
      <c r="Q25">
        <v>8.1</v>
      </c>
      <c r="R25">
        <v>8.1</v>
      </c>
      <c r="S25">
        <v>8.3000000000000007</v>
      </c>
    </row>
    <row r="26" spans="1:19">
      <c r="A26" t="s">
        <v>341</v>
      </c>
      <c r="B26" t="s">
        <v>31</v>
      </c>
      <c r="C26">
        <v>65</v>
      </c>
      <c r="D26" t="s">
        <v>1104</v>
      </c>
      <c r="E26">
        <v>4.6571428571428442</v>
      </c>
      <c r="F26">
        <v>5.2</v>
      </c>
      <c r="G26">
        <v>5.3</v>
      </c>
      <c r="H26">
        <v>4.5999999999999996</v>
      </c>
      <c r="I26">
        <v>4.5999999999999996</v>
      </c>
      <c r="J26">
        <v>5.2</v>
      </c>
      <c r="K26">
        <v>6.3</v>
      </c>
      <c r="L26">
        <v>4.8</v>
      </c>
      <c r="M26">
        <v>5.6</v>
      </c>
      <c r="N26">
        <v>6.1</v>
      </c>
      <c r="O26">
        <v>5.6</v>
      </c>
      <c r="P26">
        <v>5.7</v>
      </c>
      <c r="Q26">
        <v>6.2</v>
      </c>
      <c r="R26">
        <v>6.4</v>
      </c>
      <c r="S26">
        <v>6.8</v>
      </c>
    </row>
    <row r="27" spans="1:19">
      <c r="A27" t="s">
        <v>353</v>
      </c>
      <c r="B27" t="s">
        <v>31</v>
      </c>
      <c r="C27">
        <v>65</v>
      </c>
      <c r="D27" t="s">
        <v>1104</v>
      </c>
      <c r="E27">
        <v>6.7912087912087884</v>
      </c>
      <c r="F27">
        <v>5.2</v>
      </c>
      <c r="G27">
        <v>6.6</v>
      </c>
      <c r="H27">
        <v>7.4</v>
      </c>
      <c r="I27">
        <v>9</v>
      </c>
      <c r="J27">
        <v>6.6</v>
      </c>
      <c r="K27">
        <v>8</v>
      </c>
      <c r="L27">
        <v>8.1</v>
      </c>
      <c r="M27">
        <v>7.6</v>
      </c>
      <c r="N27">
        <v>7.2</v>
      </c>
      <c r="O27">
        <v>7.3</v>
      </c>
      <c r="P27">
        <v>7.6</v>
      </c>
      <c r="Q27">
        <v>7.4</v>
      </c>
      <c r="R27">
        <v>7.8</v>
      </c>
      <c r="S27">
        <v>7.7</v>
      </c>
    </row>
    <row r="28" spans="1:19">
      <c r="A28" t="s">
        <v>366</v>
      </c>
      <c r="B28" t="s">
        <v>31</v>
      </c>
      <c r="C28">
        <v>65</v>
      </c>
      <c r="D28" t="s">
        <v>1104</v>
      </c>
      <c r="E28">
        <v>4.560439560439562</v>
      </c>
      <c r="F28">
        <v>4.9000000000000004</v>
      </c>
      <c r="G28">
        <v>4.7</v>
      </c>
      <c r="H28">
        <v>4.9000000000000004</v>
      </c>
      <c r="I28">
        <v>5</v>
      </c>
      <c r="J28">
        <v>4.5</v>
      </c>
      <c r="K28">
        <v>5.0999999999999996</v>
      </c>
      <c r="L28">
        <v>6.4</v>
      </c>
      <c r="M28">
        <v>4.7</v>
      </c>
      <c r="N28">
        <v>6.2</v>
      </c>
      <c r="O28">
        <v>5.9</v>
      </c>
      <c r="P28">
        <v>6</v>
      </c>
      <c r="Q28">
        <v>6.2</v>
      </c>
      <c r="R28">
        <v>6.1</v>
      </c>
      <c r="S28">
        <v>5.8</v>
      </c>
    </row>
    <row r="29" spans="1:19">
      <c r="A29" t="s">
        <v>379</v>
      </c>
      <c r="B29" t="s">
        <v>31</v>
      </c>
      <c r="C29">
        <v>65</v>
      </c>
      <c r="D29" t="s">
        <v>1104</v>
      </c>
      <c r="E29">
        <v>5.742382175544094</v>
      </c>
      <c r="F29">
        <v>5.5981899818062812</v>
      </c>
      <c r="G29">
        <v>5.9733904751373315</v>
      </c>
      <c r="H29">
        <v>5.9669273412912363</v>
      </c>
      <c r="I29">
        <v>6.3880665430159951</v>
      </c>
      <c r="J29">
        <v>5.7047125991869452</v>
      </c>
      <c r="K29">
        <v>6.7571372519424004</v>
      </c>
      <c r="L29">
        <v>6.5454374675931613</v>
      </c>
      <c r="M29">
        <v>5.9782336972214223</v>
      </c>
      <c r="N29">
        <v>6.5655125377292789</v>
      </c>
      <c r="O29">
        <v>6.3</v>
      </c>
      <c r="P29">
        <v>6.5</v>
      </c>
      <c r="Q29">
        <v>6.7</v>
      </c>
      <c r="R29">
        <v>6.9</v>
      </c>
      <c r="S29">
        <v>6.9</v>
      </c>
    </row>
    <row r="30" spans="1:19">
      <c r="A30" t="s">
        <v>391</v>
      </c>
      <c r="B30" t="s">
        <v>31</v>
      </c>
      <c r="C30">
        <v>65</v>
      </c>
      <c r="D30" t="s">
        <v>1104</v>
      </c>
      <c r="E30">
        <v>4.2274725274725142</v>
      </c>
      <c r="F30">
        <v>3.8</v>
      </c>
      <c r="G30">
        <v>4.8</v>
      </c>
      <c r="H30">
        <v>4.5</v>
      </c>
      <c r="I30">
        <v>4.5</v>
      </c>
      <c r="J30">
        <v>4.7</v>
      </c>
      <c r="K30">
        <v>4</v>
      </c>
      <c r="L30">
        <v>5.7</v>
      </c>
      <c r="M30">
        <v>5.5</v>
      </c>
      <c r="N30">
        <v>5.0999999999999996</v>
      </c>
      <c r="O30">
        <v>4.9000000000000004</v>
      </c>
      <c r="P30">
        <v>5.2</v>
      </c>
      <c r="Q30">
        <v>5.5</v>
      </c>
      <c r="R30">
        <v>5.0999999999999996</v>
      </c>
      <c r="S30">
        <v>5.3</v>
      </c>
    </row>
    <row r="31" spans="1:19">
      <c r="A31" t="s">
        <v>403</v>
      </c>
      <c r="B31" t="s">
        <v>31</v>
      </c>
      <c r="C31">
        <v>65</v>
      </c>
      <c r="D31" t="s">
        <v>1104</v>
      </c>
      <c r="E31">
        <v>3.9285714285714448</v>
      </c>
      <c r="F31">
        <v>3.9</v>
      </c>
      <c r="G31">
        <v>3.5</v>
      </c>
      <c r="H31">
        <v>4</v>
      </c>
      <c r="I31">
        <v>4.4000000000000004</v>
      </c>
      <c r="J31">
        <v>5.5</v>
      </c>
      <c r="K31">
        <v>4.5</v>
      </c>
      <c r="L31">
        <v>5.3</v>
      </c>
      <c r="M31">
        <v>4.8</v>
      </c>
      <c r="N31">
        <v>4.3</v>
      </c>
      <c r="O31">
        <v>4</v>
      </c>
      <c r="P31">
        <v>4.5999999999999996</v>
      </c>
      <c r="Q31">
        <v>5.3</v>
      </c>
      <c r="R31">
        <v>5.0999999999999996</v>
      </c>
      <c r="S31">
        <v>5.4</v>
      </c>
    </row>
    <row r="32" spans="1:19">
      <c r="A32" t="s">
        <v>416</v>
      </c>
      <c r="B32" t="s">
        <v>31</v>
      </c>
      <c r="C32">
        <v>65</v>
      </c>
      <c r="D32" t="s">
        <v>1104</v>
      </c>
      <c r="E32">
        <v>4.3164835164835154</v>
      </c>
      <c r="F32">
        <v>4.5</v>
      </c>
      <c r="G32">
        <v>5</v>
      </c>
      <c r="H32">
        <v>5.8</v>
      </c>
      <c r="I32">
        <v>4.9000000000000004</v>
      </c>
      <c r="J32">
        <v>4.3</v>
      </c>
      <c r="K32">
        <v>4.5999999999999996</v>
      </c>
      <c r="L32">
        <v>5.0999999999999996</v>
      </c>
      <c r="M32">
        <v>5.7</v>
      </c>
      <c r="N32">
        <v>5.0999999999999996</v>
      </c>
      <c r="O32">
        <v>4.5</v>
      </c>
      <c r="P32">
        <v>4.9000000000000004</v>
      </c>
      <c r="Q32">
        <v>6.1</v>
      </c>
      <c r="R32">
        <v>7.1</v>
      </c>
      <c r="S32">
        <v>7</v>
      </c>
    </row>
    <row r="33" spans="1:19">
      <c r="A33" t="s">
        <v>427</v>
      </c>
      <c r="B33" t="s">
        <v>31</v>
      </c>
      <c r="C33">
        <v>65</v>
      </c>
      <c r="D33" t="s">
        <v>1104</v>
      </c>
      <c r="E33">
        <v>4.2110205673076564</v>
      </c>
      <c r="F33">
        <v>4.2066650154994703</v>
      </c>
      <c r="G33">
        <v>4.497579906261632</v>
      </c>
      <c r="H33">
        <v>4.8124151092929628</v>
      </c>
      <c r="I33">
        <v>4.6680715247310856</v>
      </c>
      <c r="J33">
        <v>4.8340707888304593</v>
      </c>
      <c r="K33">
        <v>4.3523983614682882</v>
      </c>
      <c r="L33">
        <v>5.3234447748202349</v>
      </c>
      <c r="M33">
        <v>5.2615910102197647</v>
      </c>
      <c r="N33">
        <v>4.7654195011337874</v>
      </c>
      <c r="O33">
        <v>4.4000000000000004</v>
      </c>
      <c r="P33">
        <v>4.9000000000000004</v>
      </c>
      <c r="Q33">
        <v>5.6</v>
      </c>
      <c r="R33">
        <v>5.8</v>
      </c>
      <c r="S33">
        <v>6</v>
      </c>
    </row>
    <row r="34" spans="1:19">
      <c r="A34" t="s">
        <v>1075</v>
      </c>
    </row>
    <row r="35" spans="1:19">
      <c r="A35" t="s">
        <v>1097</v>
      </c>
      <c r="B35" t="s">
        <v>162</v>
      </c>
      <c r="C35">
        <v>0</v>
      </c>
      <c r="D35" t="s">
        <v>1104</v>
      </c>
      <c r="E35">
        <v>62.199733968563066</v>
      </c>
      <c r="F35">
        <v>61.628797468354421</v>
      </c>
      <c r="G35">
        <v>61.935917721518969</v>
      </c>
      <c r="H35">
        <v>62.140664556962008</v>
      </c>
      <c r="I35">
        <v>64.904746835443021</v>
      </c>
      <c r="J35">
        <v>63.573892405063283</v>
      </c>
      <c r="K35">
        <v>63.676265822784806</v>
      </c>
      <c r="L35">
        <v>63.676265822784806</v>
      </c>
      <c r="M35">
        <v>65.109493670886067</v>
      </c>
      <c r="N35">
        <v>66.23560126582278</v>
      </c>
      <c r="O35">
        <v>65.21186708860759</v>
      </c>
      <c r="P35">
        <v>64.7</v>
      </c>
      <c r="Q35">
        <v>64.59762658227848</v>
      </c>
      <c r="R35">
        <v>64.7</v>
      </c>
      <c r="S35">
        <v>65.2</v>
      </c>
    </row>
    <row r="36" spans="1:19">
      <c r="A36" t="s">
        <v>1098</v>
      </c>
      <c r="B36" t="s">
        <v>162</v>
      </c>
      <c r="C36">
        <v>0</v>
      </c>
      <c r="D36" t="s">
        <v>1104</v>
      </c>
      <c r="E36">
        <v>58.292751078035906</v>
      </c>
      <c r="F36">
        <v>57.81867088607595</v>
      </c>
      <c r="G36">
        <v>58.106803797468352</v>
      </c>
      <c r="H36">
        <v>58.298892405063292</v>
      </c>
      <c r="I36">
        <v>60.892088607594935</v>
      </c>
      <c r="J36">
        <v>59.643512658227849</v>
      </c>
      <c r="K36">
        <v>59.739556962025318</v>
      </c>
      <c r="L36">
        <v>59.739556962025318</v>
      </c>
      <c r="M36">
        <v>61.084177215189868</v>
      </c>
      <c r="N36">
        <v>62.140664556962022</v>
      </c>
      <c r="O36">
        <v>61.180221518987338</v>
      </c>
      <c r="P36">
        <v>60.7</v>
      </c>
      <c r="Q36">
        <v>60.603955696202533</v>
      </c>
      <c r="R36">
        <v>60.7</v>
      </c>
      <c r="S36">
        <v>61.6</v>
      </c>
    </row>
    <row r="37" spans="1:19">
      <c r="A37" t="s">
        <v>1099</v>
      </c>
      <c r="B37" t="s">
        <v>162</v>
      </c>
      <c r="C37">
        <v>0</v>
      </c>
      <c r="D37" t="s">
        <v>1104</v>
      </c>
      <c r="E37">
        <v>60.713186813186837</v>
      </c>
      <c r="F37">
        <v>60.2</v>
      </c>
      <c r="G37">
        <v>60.5</v>
      </c>
      <c r="H37">
        <v>60.7</v>
      </c>
      <c r="I37">
        <v>63.4</v>
      </c>
      <c r="J37">
        <v>62.1</v>
      </c>
      <c r="K37">
        <v>62.2</v>
      </c>
      <c r="L37">
        <v>62.2</v>
      </c>
      <c r="M37">
        <v>63.6</v>
      </c>
      <c r="N37">
        <v>64.7</v>
      </c>
      <c r="O37">
        <v>63.7</v>
      </c>
      <c r="P37">
        <v>63.2</v>
      </c>
      <c r="Q37">
        <v>63.1</v>
      </c>
      <c r="R37">
        <v>63.2</v>
      </c>
      <c r="S37">
        <v>64</v>
      </c>
    </row>
    <row r="38" spans="1:19">
      <c r="A38" t="s">
        <v>341</v>
      </c>
      <c r="B38" t="s">
        <v>162</v>
      </c>
      <c r="C38">
        <v>0</v>
      </c>
      <c r="D38" t="s">
        <v>1104</v>
      </c>
      <c r="E38">
        <v>56.897802197802093</v>
      </c>
      <c r="F38">
        <v>57.8</v>
      </c>
      <c r="G38">
        <v>57.3</v>
      </c>
      <c r="H38">
        <v>58.7</v>
      </c>
      <c r="I38">
        <v>58</v>
      </c>
      <c r="J38">
        <v>58.3</v>
      </c>
      <c r="K38">
        <v>57.6</v>
      </c>
      <c r="L38">
        <v>59.7</v>
      </c>
      <c r="M38">
        <v>62.2</v>
      </c>
      <c r="N38">
        <v>62.9</v>
      </c>
      <c r="O38">
        <v>61.3</v>
      </c>
      <c r="P38">
        <v>61.5</v>
      </c>
      <c r="Q38">
        <v>61.5</v>
      </c>
      <c r="R38">
        <v>61.3</v>
      </c>
      <c r="S38">
        <v>62.8</v>
      </c>
    </row>
    <row r="39" spans="1:19">
      <c r="A39" t="s">
        <v>353</v>
      </c>
      <c r="B39" t="s">
        <v>162</v>
      </c>
      <c r="C39">
        <v>0</v>
      </c>
      <c r="D39" t="s">
        <v>1104</v>
      </c>
      <c r="E39">
        <v>60.00989010989008</v>
      </c>
      <c r="F39">
        <v>60.4</v>
      </c>
      <c r="G39">
        <v>60.7</v>
      </c>
      <c r="H39">
        <v>62.3</v>
      </c>
      <c r="I39">
        <v>62.7</v>
      </c>
      <c r="J39">
        <v>62.8</v>
      </c>
      <c r="K39">
        <v>61.5</v>
      </c>
      <c r="L39">
        <v>63.1</v>
      </c>
      <c r="M39">
        <v>64.3</v>
      </c>
      <c r="N39">
        <v>62.7</v>
      </c>
      <c r="O39">
        <v>63.3</v>
      </c>
      <c r="P39">
        <v>64.3</v>
      </c>
      <c r="Q39">
        <v>65.5</v>
      </c>
      <c r="R39">
        <v>67.099999999999994</v>
      </c>
      <c r="S39">
        <v>67.3</v>
      </c>
    </row>
    <row r="40" spans="1:19">
      <c r="A40" t="s">
        <v>366</v>
      </c>
      <c r="B40" t="s">
        <v>162</v>
      </c>
      <c r="C40">
        <v>0</v>
      </c>
      <c r="D40" t="s">
        <v>1104</v>
      </c>
      <c r="E40">
        <v>56.194505494505506</v>
      </c>
      <c r="F40">
        <v>56.6</v>
      </c>
      <c r="G40">
        <v>57</v>
      </c>
      <c r="H40">
        <v>55.8</v>
      </c>
      <c r="I40">
        <v>56.8</v>
      </c>
      <c r="J40">
        <v>56.7</v>
      </c>
      <c r="K40">
        <v>57.6</v>
      </c>
      <c r="L40">
        <v>60.4</v>
      </c>
      <c r="M40">
        <v>57.1</v>
      </c>
      <c r="N40">
        <v>57.8</v>
      </c>
      <c r="O40">
        <v>56.8</v>
      </c>
      <c r="P40">
        <v>56.3</v>
      </c>
      <c r="Q40">
        <v>56.8</v>
      </c>
      <c r="R40">
        <v>58.7</v>
      </c>
      <c r="S40">
        <v>61.2</v>
      </c>
    </row>
    <row r="41" spans="1:19">
      <c r="A41" t="s">
        <v>379</v>
      </c>
      <c r="B41" t="s">
        <v>162</v>
      </c>
      <c r="C41">
        <v>0</v>
      </c>
      <c r="D41" t="s">
        <v>1104</v>
      </c>
      <c r="E41">
        <v>57.870694852609859</v>
      </c>
      <c r="F41">
        <v>58.432965490908941</v>
      </c>
      <c r="G41">
        <v>58.496021857623674</v>
      </c>
      <c r="H41">
        <v>59.047662675641789</v>
      </c>
      <c r="I41">
        <v>59.283140320644442</v>
      </c>
      <c r="J41">
        <v>59.381604638107838</v>
      </c>
      <c r="K41">
        <v>59.033973459706338</v>
      </c>
      <c r="L41">
        <v>61.215067797622233</v>
      </c>
      <c r="M41">
        <v>61.236747657241885</v>
      </c>
      <c r="N41">
        <v>61.190266738630214</v>
      </c>
      <c r="O41">
        <v>60.5</v>
      </c>
      <c r="P41">
        <v>60.8</v>
      </c>
      <c r="Q41">
        <v>61.3</v>
      </c>
      <c r="R41">
        <v>62.4</v>
      </c>
      <c r="S41">
        <v>63.8</v>
      </c>
    </row>
    <row r="42" spans="1:19">
      <c r="A42" t="s">
        <v>391</v>
      </c>
      <c r="B42" t="s">
        <v>162</v>
      </c>
      <c r="C42">
        <v>0</v>
      </c>
      <c r="D42" t="s">
        <v>1104</v>
      </c>
      <c r="E42">
        <v>56.278021978021968</v>
      </c>
      <c r="F42">
        <v>54.6</v>
      </c>
      <c r="G42">
        <v>57.6</v>
      </c>
      <c r="H42">
        <v>56.8</v>
      </c>
      <c r="I42">
        <v>55.4</v>
      </c>
      <c r="J42">
        <v>57.6</v>
      </c>
      <c r="K42">
        <v>58.1</v>
      </c>
      <c r="L42">
        <v>59.2</v>
      </c>
      <c r="M42">
        <v>58.6</v>
      </c>
      <c r="N42">
        <v>58.6</v>
      </c>
      <c r="O42">
        <v>59.1</v>
      </c>
      <c r="P42">
        <v>59.4</v>
      </c>
      <c r="Q42">
        <v>58.3</v>
      </c>
      <c r="R42">
        <v>57.4</v>
      </c>
      <c r="S42">
        <v>57.8</v>
      </c>
    </row>
    <row r="43" spans="1:19">
      <c r="A43" t="s">
        <v>403</v>
      </c>
      <c r="B43" t="s">
        <v>162</v>
      </c>
      <c r="C43">
        <v>0</v>
      </c>
      <c r="D43" t="s">
        <v>1104</v>
      </c>
      <c r="E43">
        <v>52.57032967032967</v>
      </c>
      <c r="F43">
        <v>54.5</v>
      </c>
      <c r="G43">
        <v>54.2</v>
      </c>
      <c r="H43">
        <v>54.6</v>
      </c>
      <c r="I43">
        <v>53.1</v>
      </c>
      <c r="J43">
        <v>54.6</v>
      </c>
      <c r="K43">
        <v>53.7</v>
      </c>
      <c r="L43">
        <v>56.3</v>
      </c>
      <c r="M43">
        <v>54.2</v>
      </c>
      <c r="N43">
        <v>56.3</v>
      </c>
      <c r="O43">
        <v>56.3</v>
      </c>
      <c r="P43">
        <v>56.9</v>
      </c>
      <c r="Q43">
        <v>56.9</v>
      </c>
      <c r="R43">
        <v>58.7</v>
      </c>
      <c r="S43">
        <v>61.1</v>
      </c>
    </row>
    <row r="44" spans="1:19">
      <c r="A44" t="s">
        <v>416</v>
      </c>
      <c r="B44" t="s">
        <v>162</v>
      </c>
      <c r="C44">
        <v>0</v>
      </c>
      <c r="D44" t="s">
        <v>1104</v>
      </c>
      <c r="E44">
        <v>54.778021978022025</v>
      </c>
      <c r="F44">
        <v>55.9</v>
      </c>
      <c r="G44">
        <v>56</v>
      </c>
      <c r="H44">
        <v>56.1</v>
      </c>
      <c r="I44">
        <v>56.3</v>
      </c>
      <c r="J44">
        <v>56.4</v>
      </c>
      <c r="K44">
        <v>56.8</v>
      </c>
      <c r="L44">
        <v>58.8</v>
      </c>
      <c r="M44">
        <v>59</v>
      </c>
      <c r="N44">
        <v>58.4</v>
      </c>
      <c r="O44">
        <v>57.7</v>
      </c>
      <c r="P44">
        <v>57.1</v>
      </c>
      <c r="Q44">
        <v>59.3</v>
      </c>
      <c r="R44">
        <v>61.6</v>
      </c>
      <c r="S44">
        <v>62.7</v>
      </c>
    </row>
    <row r="45" spans="1:19">
      <c r="A45" t="s">
        <v>427</v>
      </c>
      <c r="B45" t="s">
        <v>162</v>
      </c>
      <c r="C45">
        <v>0</v>
      </c>
      <c r="D45" t="s">
        <v>1104</v>
      </c>
      <c r="E45">
        <v>54.42336129321825</v>
      </c>
      <c r="F45">
        <v>54.974396327564939</v>
      </c>
      <c r="G45">
        <v>55.874610660792904</v>
      </c>
      <c r="H45">
        <v>55.78208735720019</v>
      </c>
      <c r="I45">
        <v>54.868221503498489</v>
      </c>
      <c r="J45">
        <v>56.130024865916262</v>
      </c>
      <c r="K45">
        <v>56.109233196120492</v>
      </c>
      <c r="L45">
        <v>58.019543267547213</v>
      </c>
      <c r="M45">
        <v>57.1509542109522</v>
      </c>
      <c r="N45">
        <v>57.670492394584279</v>
      </c>
      <c r="O45">
        <v>57.6</v>
      </c>
      <c r="P45">
        <v>57.8</v>
      </c>
      <c r="Q45">
        <v>58.1</v>
      </c>
      <c r="R45">
        <v>59.4</v>
      </c>
      <c r="S45">
        <v>60.7</v>
      </c>
    </row>
    <row r="46" spans="1:19">
      <c r="A46" t="s">
        <v>1076</v>
      </c>
    </row>
    <row r="47" spans="1:19">
      <c r="A47" t="s">
        <v>1097</v>
      </c>
      <c r="B47" t="s">
        <v>162</v>
      </c>
      <c r="C47">
        <v>65</v>
      </c>
      <c r="D47" t="s">
        <v>1104</v>
      </c>
      <c r="E47">
        <v>8.2119251119250976</v>
      </c>
      <c r="F47">
        <v>7.9407407407407424</v>
      </c>
      <c r="G47">
        <v>8.533333333333335</v>
      </c>
      <c r="H47">
        <v>8.8888888888888911</v>
      </c>
      <c r="I47">
        <v>9.6000000000000014</v>
      </c>
      <c r="J47">
        <v>8.4148148148148163</v>
      </c>
      <c r="K47">
        <v>8.2962962962962976</v>
      </c>
      <c r="L47">
        <v>8.4148148148148163</v>
      </c>
      <c r="M47">
        <v>8.6518518518518537</v>
      </c>
      <c r="N47">
        <v>9.4814814814814845</v>
      </c>
      <c r="O47">
        <v>8.6518518518518537</v>
      </c>
      <c r="P47">
        <v>8.7703703703703724</v>
      </c>
      <c r="Q47">
        <v>8.7703703703703724</v>
      </c>
      <c r="R47">
        <v>9.6</v>
      </c>
      <c r="S47">
        <v>10.3</v>
      </c>
    </row>
    <row r="48" spans="1:19">
      <c r="A48" t="s">
        <v>1098</v>
      </c>
      <c r="B48" t="s">
        <v>162</v>
      </c>
      <c r="C48">
        <v>65</v>
      </c>
      <c r="D48" t="s">
        <v>1104</v>
      </c>
      <c r="E48">
        <v>4.7057658390991719</v>
      </c>
      <c r="F48">
        <v>4.6320987654320982</v>
      </c>
      <c r="G48">
        <v>4.9777777777777779</v>
      </c>
      <c r="H48">
        <v>5.1851851851851851</v>
      </c>
      <c r="I48">
        <v>5.6</v>
      </c>
      <c r="J48">
        <v>4.9086419753086421</v>
      </c>
      <c r="K48">
        <v>4.8395061728395063</v>
      </c>
      <c r="L48">
        <v>4.9086419753086421</v>
      </c>
      <c r="M48">
        <v>5.0469135802469136</v>
      </c>
      <c r="N48">
        <v>5.5308641975308648</v>
      </c>
      <c r="O48">
        <v>5.0469135802469136</v>
      </c>
      <c r="P48">
        <v>5.1160493827160494</v>
      </c>
      <c r="Q48">
        <v>5.1160493827160494</v>
      </c>
      <c r="R48">
        <v>5.6</v>
      </c>
      <c r="S48">
        <v>6.6</v>
      </c>
    </row>
    <row r="49" spans="1:19">
      <c r="A49" t="s">
        <v>1099</v>
      </c>
      <c r="B49" t="s">
        <v>162</v>
      </c>
      <c r="C49">
        <v>65</v>
      </c>
      <c r="D49" t="s">
        <v>1104</v>
      </c>
      <c r="E49">
        <v>6.8846153846153584</v>
      </c>
      <c r="F49">
        <v>6.7</v>
      </c>
      <c r="G49">
        <v>7.2</v>
      </c>
      <c r="H49">
        <v>7.5</v>
      </c>
      <c r="I49">
        <v>8.1</v>
      </c>
      <c r="J49">
        <v>7.1</v>
      </c>
      <c r="K49">
        <v>7</v>
      </c>
      <c r="L49">
        <v>7.1</v>
      </c>
      <c r="M49">
        <v>7.3</v>
      </c>
      <c r="N49">
        <v>8</v>
      </c>
      <c r="O49">
        <v>7.3</v>
      </c>
      <c r="P49">
        <v>7.4</v>
      </c>
      <c r="Q49">
        <v>7.4</v>
      </c>
      <c r="R49">
        <v>8.1</v>
      </c>
      <c r="S49">
        <v>9</v>
      </c>
    </row>
    <row r="50" spans="1:19">
      <c r="A50" t="s">
        <v>341</v>
      </c>
      <c r="B50" t="s">
        <v>162</v>
      </c>
      <c r="C50">
        <v>65</v>
      </c>
      <c r="D50" t="s">
        <v>1104</v>
      </c>
      <c r="E50">
        <v>5.1582417582417577</v>
      </c>
      <c r="F50">
        <v>5.8</v>
      </c>
      <c r="G50">
        <v>5.3</v>
      </c>
      <c r="H50">
        <v>6.1</v>
      </c>
      <c r="I50">
        <v>5.4</v>
      </c>
      <c r="J50">
        <v>6</v>
      </c>
      <c r="K50">
        <v>4.9000000000000004</v>
      </c>
      <c r="L50">
        <v>5.6</v>
      </c>
      <c r="M50">
        <v>5.8</v>
      </c>
      <c r="N50">
        <v>6.2</v>
      </c>
      <c r="O50">
        <v>6</v>
      </c>
      <c r="P50">
        <v>6.8</v>
      </c>
      <c r="Q50">
        <v>7</v>
      </c>
      <c r="R50">
        <v>6.8</v>
      </c>
      <c r="S50">
        <v>7</v>
      </c>
    </row>
    <row r="51" spans="1:19">
      <c r="A51" t="s">
        <v>353</v>
      </c>
      <c r="B51" t="s">
        <v>162</v>
      </c>
      <c r="C51">
        <v>65</v>
      </c>
      <c r="D51" t="s">
        <v>1104</v>
      </c>
      <c r="E51">
        <v>6.069230769230785</v>
      </c>
      <c r="F51">
        <v>6.6</v>
      </c>
      <c r="G51">
        <v>7</v>
      </c>
      <c r="H51">
        <v>7.4</v>
      </c>
      <c r="I51">
        <v>7.1</v>
      </c>
      <c r="J51">
        <v>6.8</v>
      </c>
      <c r="K51">
        <v>6.7</v>
      </c>
      <c r="L51">
        <v>7.7</v>
      </c>
      <c r="M51">
        <v>7.7</v>
      </c>
      <c r="N51">
        <v>7.8</v>
      </c>
      <c r="O51">
        <v>7.8</v>
      </c>
      <c r="P51">
        <v>8.4</v>
      </c>
      <c r="Q51">
        <v>9.3000000000000007</v>
      </c>
      <c r="R51">
        <v>10.1</v>
      </c>
      <c r="S51">
        <v>9.6999999999999993</v>
      </c>
    </row>
    <row r="52" spans="1:19">
      <c r="A52" t="s">
        <v>366</v>
      </c>
      <c r="B52" t="s">
        <v>162</v>
      </c>
      <c r="C52">
        <v>65</v>
      </c>
      <c r="D52" t="s">
        <v>1104</v>
      </c>
      <c r="E52">
        <v>6.082417582417591</v>
      </c>
      <c r="F52">
        <v>5.6</v>
      </c>
      <c r="G52">
        <v>5.5</v>
      </c>
      <c r="H52">
        <v>6.5</v>
      </c>
      <c r="I52">
        <v>5.5</v>
      </c>
      <c r="J52">
        <v>6.2</v>
      </c>
      <c r="K52">
        <v>6.8</v>
      </c>
      <c r="L52">
        <v>7.2</v>
      </c>
      <c r="M52">
        <v>5.5</v>
      </c>
      <c r="N52">
        <v>6.3</v>
      </c>
      <c r="O52">
        <v>5.7</v>
      </c>
      <c r="P52">
        <v>5</v>
      </c>
      <c r="Q52">
        <v>4.7</v>
      </c>
      <c r="R52">
        <v>5.7</v>
      </c>
      <c r="S52">
        <v>6.6</v>
      </c>
    </row>
    <row r="53" spans="1:19">
      <c r="A53" t="s">
        <v>379</v>
      </c>
      <c r="B53" t="s">
        <v>162</v>
      </c>
      <c r="C53">
        <v>65</v>
      </c>
      <c r="D53" t="s">
        <v>1104</v>
      </c>
      <c r="E53">
        <v>5.9977861738623517</v>
      </c>
      <c r="F53">
        <v>6.2081217766923089</v>
      </c>
      <c r="G53">
        <v>6.0955998806675709</v>
      </c>
      <c r="H53">
        <v>6.8722765071533987</v>
      </c>
      <c r="I53">
        <v>6.1474852638809834</v>
      </c>
      <c r="J53">
        <v>6.5139735278280453</v>
      </c>
      <c r="K53">
        <v>6.201461471280477</v>
      </c>
      <c r="L53">
        <v>6.9172226671810675</v>
      </c>
      <c r="M53">
        <v>6.3371454073255613</v>
      </c>
      <c r="N53">
        <v>6.8002923976608187</v>
      </c>
      <c r="O53">
        <v>6.5</v>
      </c>
      <c r="P53">
        <v>6.8</v>
      </c>
      <c r="Q53">
        <v>7</v>
      </c>
      <c r="R53">
        <v>7.5</v>
      </c>
      <c r="S53">
        <v>7.7</v>
      </c>
    </row>
    <row r="54" spans="1:19">
      <c r="A54" t="s">
        <v>391</v>
      </c>
      <c r="B54" t="s">
        <v>162</v>
      </c>
      <c r="C54">
        <v>65</v>
      </c>
      <c r="D54" t="s">
        <v>1104</v>
      </c>
      <c r="E54">
        <v>4.7538461538461689</v>
      </c>
      <c r="F54">
        <v>4.0999999999999996</v>
      </c>
      <c r="G54">
        <v>5.0999999999999996</v>
      </c>
      <c r="H54">
        <v>5.5</v>
      </c>
      <c r="I54">
        <v>3.9</v>
      </c>
      <c r="J54">
        <v>5</v>
      </c>
      <c r="K54">
        <v>5.4</v>
      </c>
      <c r="L54">
        <v>5.9</v>
      </c>
      <c r="M54">
        <v>5.7</v>
      </c>
      <c r="N54">
        <v>4.3</v>
      </c>
      <c r="O54">
        <v>4.5999999999999996</v>
      </c>
      <c r="P54">
        <v>5.0999999999999996</v>
      </c>
      <c r="Q54">
        <v>5.2</v>
      </c>
      <c r="R54">
        <v>5.0999999999999996</v>
      </c>
      <c r="S54">
        <v>5.3</v>
      </c>
    </row>
    <row r="55" spans="1:19">
      <c r="A55" t="s">
        <v>403</v>
      </c>
      <c r="B55" t="s">
        <v>162</v>
      </c>
      <c r="C55">
        <v>65</v>
      </c>
      <c r="D55" t="s">
        <v>1104</v>
      </c>
      <c r="E55">
        <v>4.1263736263736348</v>
      </c>
      <c r="F55">
        <v>4.3</v>
      </c>
      <c r="G55">
        <v>4.4000000000000004</v>
      </c>
      <c r="H55">
        <v>5.0999999999999996</v>
      </c>
      <c r="I55">
        <v>4.0999999999999996</v>
      </c>
      <c r="J55">
        <v>5.2</v>
      </c>
      <c r="K55">
        <v>3.8</v>
      </c>
      <c r="L55">
        <v>4.5</v>
      </c>
      <c r="M55">
        <v>4.2</v>
      </c>
      <c r="N55">
        <v>4.2</v>
      </c>
      <c r="O55">
        <v>4.4000000000000004</v>
      </c>
      <c r="P55">
        <v>4.5999999999999996</v>
      </c>
      <c r="Q55">
        <v>5</v>
      </c>
      <c r="R55">
        <v>5.6</v>
      </c>
      <c r="S55">
        <v>5.8</v>
      </c>
    </row>
    <row r="56" spans="1:19">
      <c r="A56" t="s">
        <v>416</v>
      </c>
      <c r="B56" t="s">
        <v>162</v>
      </c>
      <c r="C56">
        <v>65</v>
      </c>
      <c r="D56" t="s">
        <v>1104</v>
      </c>
      <c r="E56">
        <v>4.9142857142856968</v>
      </c>
      <c r="F56">
        <v>5.6</v>
      </c>
      <c r="G56">
        <v>5.4</v>
      </c>
      <c r="H56">
        <v>5.9</v>
      </c>
      <c r="I56">
        <v>5.8</v>
      </c>
      <c r="J56">
        <v>4.4000000000000004</v>
      </c>
      <c r="K56">
        <v>4.8</v>
      </c>
      <c r="L56">
        <v>5.4</v>
      </c>
      <c r="M56">
        <v>5</v>
      </c>
      <c r="N56">
        <v>4.3</v>
      </c>
      <c r="O56">
        <v>4.0999999999999996</v>
      </c>
      <c r="P56">
        <v>4.7</v>
      </c>
      <c r="Q56">
        <v>6.1</v>
      </c>
      <c r="R56">
        <v>6.6</v>
      </c>
      <c r="S56">
        <v>7.6</v>
      </c>
    </row>
    <row r="57" spans="1:19">
      <c r="A57" t="s">
        <v>427</v>
      </c>
      <c r="B57" t="s">
        <v>162</v>
      </c>
      <c r="C57">
        <v>65</v>
      </c>
      <c r="D57" t="s">
        <v>1104</v>
      </c>
      <c r="E57">
        <v>4.9300372481677144</v>
      </c>
      <c r="F57">
        <v>5.016919159784508</v>
      </c>
      <c r="G57">
        <v>5.3404975324248261</v>
      </c>
      <c r="H57">
        <v>5.9223221275112623</v>
      </c>
      <c r="I57">
        <v>4.8392889024119397</v>
      </c>
      <c r="J57">
        <v>5.0293246908469742</v>
      </c>
      <c r="K57">
        <v>4.6988196686680785</v>
      </c>
      <c r="L57">
        <v>5.3222552134444312</v>
      </c>
      <c r="M57">
        <v>5.0107277614737731</v>
      </c>
      <c r="N57">
        <v>4.3092258748674448</v>
      </c>
      <c r="O57">
        <v>4.4000000000000004</v>
      </c>
      <c r="P57">
        <v>4.8</v>
      </c>
      <c r="Q57">
        <v>5.5</v>
      </c>
      <c r="R57">
        <v>6.1</v>
      </c>
      <c r="S57">
        <v>6.2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8"/>
  <sheetViews>
    <sheetView topLeftCell="A2" zoomScale="130" zoomScaleNormal="130" workbookViewId="0">
      <selection activeCell="B19" sqref="B19"/>
    </sheetView>
  </sheetViews>
  <sheetFormatPr defaultRowHeight="15"/>
  <cols>
    <col min="1" max="1" width="20.28515625" customWidth="1"/>
    <col min="2" max="2" width="17.85546875" bestFit="1" customWidth="1"/>
    <col min="3" max="3" width="20.28515625" bestFit="1" customWidth="1"/>
    <col min="4" max="4" width="17.85546875" bestFit="1" customWidth="1"/>
  </cols>
  <sheetData>
    <row r="3" spans="1:4">
      <c r="A3" s="49" t="s">
        <v>1105</v>
      </c>
      <c r="B3" t="s">
        <v>1359</v>
      </c>
    </row>
    <row r="4" spans="1:4">
      <c r="A4" s="50" t="s">
        <v>31</v>
      </c>
      <c r="B4" s="62">
        <v>999979.80416666623</v>
      </c>
    </row>
    <row r="5" spans="1:4">
      <c r="A5" s="50" t="s">
        <v>162</v>
      </c>
      <c r="B5" s="62">
        <v>1000020.2833333329</v>
      </c>
    </row>
    <row r="6" spans="1:4">
      <c r="A6" s="50" t="s">
        <v>1107</v>
      </c>
      <c r="B6" s="62">
        <v>1000000.0437500005</v>
      </c>
    </row>
    <row r="9" spans="1:4">
      <c r="A9" s="49" t="s">
        <v>1105</v>
      </c>
      <c r="B9" t="s">
        <v>1359</v>
      </c>
    </row>
    <row r="10" spans="1:4">
      <c r="A10" s="50">
        <v>0</v>
      </c>
      <c r="B10" s="62">
        <v>1000184.9083333329</v>
      </c>
    </row>
    <row r="11" spans="1:4">
      <c r="A11" s="50">
        <v>65</v>
      </c>
      <c r="B11" s="62">
        <v>999815.17916666623</v>
      </c>
    </row>
    <row r="12" spans="1:4">
      <c r="A12" s="50" t="s">
        <v>1107</v>
      </c>
      <c r="B12" s="62">
        <v>1000000.0437500005</v>
      </c>
    </row>
    <row r="15" spans="1:4">
      <c r="A15" s="49" t="s">
        <v>1105</v>
      </c>
      <c r="B15" t="s">
        <v>1359</v>
      </c>
      <c r="C15" t="str">
        <f>riport1!A24</f>
        <v>Row Labels</v>
      </c>
      <c r="D15" t="str">
        <f>riport1!B24</f>
        <v>Average of Becslés</v>
      </c>
    </row>
    <row r="16" spans="1:4">
      <c r="A16" s="50" t="s">
        <v>427</v>
      </c>
      <c r="B16" s="62">
        <v>999899.7</v>
      </c>
      <c r="C16" t="str">
        <f>riport1!A25</f>
        <v>Alföld és Észak</v>
      </c>
      <c r="D16" s="62">
        <f>riport1!B25</f>
        <v>1000056.6</v>
      </c>
    </row>
    <row r="17" spans="1:4">
      <c r="A17" s="50" t="s">
        <v>1097</v>
      </c>
      <c r="B17" s="62">
        <v>1000161.2</v>
      </c>
      <c r="C17" t="str">
        <f>riport1!A26</f>
        <v>Budapesta</v>
      </c>
      <c r="D17" s="62">
        <f>riport1!B26</f>
        <v>1000199.1</v>
      </c>
    </row>
    <row r="18" spans="1:4">
      <c r="A18" s="50" t="s">
        <v>416</v>
      </c>
      <c r="B18" s="62">
        <v>999928.07499999995</v>
      </c>
      <c r="C18" t="str">
        <f>riport1!A27</f>
        <v>Dél-Alföld</v>
      </c>
      <c r="D18" s="62">
        <f>riport1!B27</f>
        <v>1000100.6</v>
      </c>
    </row>
    <row r="19" spans="1:4">
      <c r="A19" s="50" t="s">
        <v>366</v>
      </c>
      <c r="B19" s="62">
        <v>999922.7</v>
      </c>
      <c r="C19" t="str">
        <f>riport1!A28</f>
        <v>Dél-Dunántúl</v>
      </c>
      <c r="D19" s="62">
        <f>riport1!B28</f>
        <v>1000088.85</v>
      </c>
    </row>
    <row r="20" spans="1:4">
      <c r="A20" s="50" t="s">
        <v>379</v>
      </c>
      <c r="B20" s="62">
        <v>1000049.2</v>
      </c>
      <c r="C20" t="str">
        <f>riport1!A29</f>
        <v>Dunántúl</v>
      </c>
      <c r="D20" s="62">
        <f>riport1!B29</f>
        <v>1000142.6</v>
      </c>
    </row>
    <row r="21" spans="1:4">
      <c r="A21" s="50" t="s">
        <v>403</v>
      </c>
      <c r="B21" s="62">
        <v>999863.07499999995</v>
      </c>
      <c r="C21" t="str">
        <f>riport1!A30</f>
        <v>Észak-Alföld</v>
      </c>
      <c r="D21" s="62">
        <f>riport1!B30</f>
        <v>1000071.85</v>
      </c>
    </row>
    <row r="22" spans="1:4" ht="15.75" thickBot="1">
      <c r="A22" s="50" t="s">
        <v>391</v>
      </c>
      <c r="B22" s="62">
        <v>999905.45</v>
      </c>
      <c r="C22" t="str">
        <f>riport1!A31</f>
        <v>Észak-Magyarország</v>
      </c>
      <c r="D22" s="62">
        <f>riport1!B31</f>
        <v>1000036.6</v>
      </c>
    </row>
    <row r="23" spans="1:4" ht="15.75" thickBot="1">
      <c r="A23" s="65" t="s">
        <v>1104</v>
      </c>
      <c r="B23" s="66">
        <v>1000021.7</v>
      </c>
      <c r="C23" s="67" t="str">
        <f>riport1!A32</f>
        <v>HU</v>
      </c>
      <c r="D23" s="68">
        <f>riport1!B32</f>
        <v>999861.8631578947</v>
      </c>
    </row>
    <row r="24" spans="1:4">
      <c r="A24" s="50" t="s">
        <v>341</v>
      </c>
      <c r="B24" s="62">
        <v>1000004.95</v>
      </c>
      <c r="C24" t="str">
        <f>riport1!A33</f>
        <v>Közép-Dunántúl</v>
      </c>
      <c r="D24" s="62">
        <f>riport1!B33</f>
        <v>1000109.85</v>
      </c>
    </row>
    <row r="25" spans="1:4">
      <c r="A25" s="50" t="s">
        <v>1099</v>
      </c>
      <c r="B25" s="62">
        <v>1000125.45</v>
      </c>
      <c r="C25" t="str">
        <f>riport1!A34</f>
        <v>Közép-Magyarországc</v>
      </c>
      <c r="D25" s="62">
        <f>riport1!B34</f>
        <v>1000182.6</v>
      </c>
    </row>
    <row r="26" spans="1:4">
      <c r="A26" s="50" t="s">
        <v>353</v>
      </c>
      <c r="B26" s="62">
        <v>1000118.95</v>
      </c>
      <c r="C26" t="str">
        <f>riport1!A35</f>
        <v>Nyugat-Dunántúl</v>
      </c>
      <c r="D26" s="62">
        <f>riport1!B35</f>
        <v>1000177.85</v>
      </c>
    </row>
    <row r="27" spans="1:4">
      <c r="A27" s="50" t="s">
        <v>1098</v>
      </c>
      <c r="B27" s="62">
        <v>1000000.075</v>
      </c>
      <c r="C27" t="str">
        <f>riport1!A36</f>
        <v>Pestb</v>
      </c>
      <c r="D27" s="62">
        <f>riport1!B36</f>
        <v>1000145.1</v>
      </c>
    </row>
    <row r="28" spans="1:4">
      <c r="A28" s="50" t="s">
        <v>1107</v>
      </c>
      <c r="B28" s="62">
        <v>1000000.0437500005</v>
      </c>
      <c r="C28" t="str">
        <f>riport1!A37</f>
        <v>Grand Total</v>
      </c>
      <c r="D28" s="62">
        <f>riport1!B37</f>
        <v>999999.96585365932</v>
      </c>
    </row>
  </sheetData>
  <conditionalFormatting pivot="1" sqref="B4:B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10:B1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16:B2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:D22 D24:D2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:D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8"/>
  <sheetViews>
    <sheetView zoomScale="130" zoomScaleNormal="130" workbookViewId="0">
      <selection activeCell="B17" sqref="B17"/>
    </sheetView>
  </sheetViews>
  <sheetFormatPr defaultRowHeight="15"/>
  <cols>
    <col min="1" max="1" width="20.28515625" customWidth="1"/>
    <col min="2" max="2" width="17.85546875" bestFit="1" customWidth="1"/>
  </cols>
  <sheetData>
    <row r="3" spans="1:2">
      <c r="A3" s="49" t="s">
        <v>1105</v>
      </c>
      <c r="B3" t="s">
        <v>1359</v>
      </c>
    </row>
    <row r="4" spans="1:2">
      <c r="A4" s="50" t="s">
        <v>31</v>
      </c>
      <c r="B4" s="62">
        <v>999999.87916666642</v>
      </c>
    </row>
    <row r="5" spans="1:2">
      <c r="A5" s="50" t="s">
        <v>162</v>
      </c>
      <c r="B5" s="62">
        <v>1000000.2124999998</v>
      </c>
    </row>
    <row r="6" spans="1:2">
      <c r="A6" s="50" t="s">
        <v>1107</v>
      </c>
      <c r="B6" s="62">
        <v>1000000.0458333325</v>
      </c>
    </row>
    <row r="9" spans="1:2">
      <c r="A9" s="49" t="s">
        <v>1105</v>
      </c>
      <c r="B9" t="s">
        <v>1359</v>
      </c>
    </row>
    <row r="10" spans="1:2">
      <c r="A10" s="50">
        <v>0</v>
      </c>
      <c r="B10" s="62">
        <v>1000000.3999999998</v>
      </c>
    </row>
    <row r="11" spans="1:2">
      <c r="A11" s="50">
        <v>65</v>
      </c>
      <c r="B11" s="62">
        <v>999999.69166666642</v>
      </c>
    </row>
    <row r="12" spans="1:2">
      <c r="A12" s="50" t="s">
        <v>1107</v>
      </c>
      <c r="B12" s="62">
        <v>1000000.0458333325</v>
      </c>
    </row>
    <row r="15" spans="1:2">
      <c r="A15" s="49" t="s">
        <v>1105</v>
      </c>
      <c r="B15" t="s">
        <v>1359</v>
      </c>
    </row>
    <row r="16" spans="1:2">
      <c r="A16" s="50" t="s">
        <v>427</v>
      </c>
      <c r="B16" s="62">
        <v>999997.77500000002</v>
      </c>
    </row>
    <row r="17" spans="1:3">
      <c r="A17" s="50" t="s">
        <v>1097</v>
      </c>
      <c r="B17" s="62">
        <v>1000000.65</v>
      </c>
    </row>
    <row r="18" spans="1:3">
      <c r="A18" s="50" t="s">
        <v>416</v>
      </c>
      <c r="B18" s="62">
        <v>999998.9</v>
      </c>
    </row>
    <row r="19" spans="1:3">
      <c r="A19" s="50" t="s">
        <v>366</v>
      </c>
      <c r="B19" s="62">
        <v>999997.15</v>
      </c>
    </row>
    <row r="20" spans="1:3">
      <c r="A20" s="50" t="s">
        <v>379</v>
      </c>
      <c r="B20" s="62">
        <v>1000000.4</v>
      </c>
    </row>
    <row r="21" spans="1:3">
      <c r="A21" s="50" t="s">
        <v>403</v>
      </c>
      <c r="B21" s="62">
        <v>999998.65</v>
      </c>
    </row>
    <row r="22" spans="1:3">
      <c r="A22" s="50" t="s">
        <v>391</v>
      </c>
      <c r="B22" s="62">
        <v>999998.77500000002</v>
      </c>
    </row>
    <row r="23" spans="1:3">
      <c r="A23" s="50" t="s">
        <v>1104</v>
      </c>
      <c r="B23" s="62">
        <v>1000001.025</v>
      </c>
      <c r="C23" t="s">
        <v>1360</v>
      </c>
    </row>
    <row r="24" spans="1:3">
      <c r="A24" s="50" t="s">
        <v>341</v>
      </c>
      <c r="B24" s="62">
        <v>1000002.65</v>
      </c>
    </row>
    <row r="25" spans="1:3">
      <c r="A25" s="50" t="s">
        <v>1099</v>
      </c>
      <c r="B25" s="62">
        <v>1000001.275</v>
      </c>
    </row>
    <row r="26" spans="1:3">
      <c r="A26" s="50" t="s">
        <v>353</v>
      </c>
      <c r="B26" s="62">
        <v>1000004.275</v>
      </c>
    </row>
    <row r="27" spans="1:3">
      <c r="A27" s="50" t="s">
        <v>1098</v>
      </c>
      <c r="B27" s="62">
        <v>999999.02500000002</v>
      </c>
    </row>
    <row r="28" spans="1:3">
      <c r="A28" s="50" t="s">
        <v>1107</v>
      </c>
      <c r="B28" s="62">
        <v>1000000.0458333325</v>
      </c>
    </row>
  </sheetData>
  <conditionalFormatting pivot="1" sqref="B16:B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51"/>
  <sheetViews>
    <sheetView topLeftCell="AB3" workbookViewId="0">
      <selection activeCell="AY3" sqref="AY3:BB51"/>
    </sheetView>
  </sheetViews>
  <sheetFormatPr defaultRowHeight="15"/>
  <cols>
    <col min="1" max="1" width="7.42578125" bestFit="1" customWidth="1"/>
    <col min="2" max="2" width="12" bestFit="1" customWidth="1"/>
    <col min="3" max="3" width="20.28515625" bestFit="1" customWidth="1"/>
    <col min="4" max="18" width="5" bestFit="1" customWidth="1"/>
    <col min="20" max="34" width="5" bestFit="1" customWidth="1"/>
    <col min="38" max="38" width="12" bestFit="1" customWidth="1"/>
    <col min="39" max="39" width="20.28515625" bestFit="1" customWidth="1"/>
  </cols>
  <sheetData>
    <row r="2" spans="1:54">
      <c r="C2" t="s">
        <v>1363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AP2">
        <v>0</v>
      </c>
      <c r="AQ2">
        <v>0</v>
      </c>
      <c r="AR2">
        <v>1</v>
      </c>
    </row>
    <row r="3" spans="1:54">
      <c r="A3" t="s">
        <v>1100</v>
      </c>
      <c r="B3" t="s">
        <v>1101</v>
      </c>
      <c r="C3" t="s">
        <v>1102</v>
      </c>
      <c r="D3">
        <f>'nyers adatok (2)'!B88</f>
        <v>2005</v>
      </c>
      <c r="E3">
        <f>'nyers adatok (2)'!C88</f>
        <v>2006</v>
      </c>
      <c r="F3">
        <f>'nyers adatok (2)'!D88</f>
        <v>2007</v>
      </c>
      <c r="G3">
        <f>'nyers adatok (2)'!E88</f>
        <v>2008</v>
      </c>
      <c r="H3">
        <f>'nyers adatok (2)'!F88</f>
        <v>2009</v>
      </c>
      <c r="I3">
        <f>'nyers adatok (2)'!G88</f>
        <v>2010</v>
      </c>
      <c r="J3">
        <f>'nyers adatok (2)'!H88</f>
        <v>2011</v>
      </c>
      <c r="K3">
        <f>'nyers adatok (2)'!I88</f>
        <v>2012</v>
      </c>
      <c r="L3">
        <f>'nyers adatok (2)'!J88</f>
        <v>2013</v>
      </c>
      <c r="M3">
        <f>'nyers adatok (2)'!K88</f>
        <v>2014</v>
      </c>
      <c r="N3">
        <f>'nyers adatok (2)'!L88</f>
        <v>2015</v>
      </c>
      <c r="O3">
        <f>'nyers adatok (2)'!M88</f>
        <v>2016</v>
      </c>
      <c r="P3">
        <f>'nyers adatok (2)'!N88</f>
        <v>2017</v>
      </c>
      <c r="Q3">
        <f>'nyers adatok (2)'!O88</f>
        <v>2018</v>
      </c>
      <c r="R3">
        <f>'nyers adatok (2)'!P88</f>
        <v>2019</v>
      </c>
      <c r="T3">
        <f>D3</f>
        <v>2005</v>
      </c>
      <c r="U3">
        <f t="shared" ref="U3:AG3" si="0">E3</f>
        <v>2006</v>
      </c>
      <c r="V3">
        <f t="shared" si="0"/>
        <v>2007</v>
      </c>
      <c r="W3">
        <f t="shared" si="0"/>
        <v>2008</v>
      </c>
      <c r="X3">
        <f t="shared" si="0"/>
        <v>2009</v>
      </c>
      <c r="Y3">
        <f t="shared" si="0"/>
        <v>2010</v>
      </c>
      <c r="Z3">
        <f t="shared" si="0"/>
        <v>2011</v>
      </c>
      <c r="AA3">
        <f t="shared" si="0"/>
        <v>2012</v>
      </c>
      <c r="AB3">
        <f t="shared" si="0"/>
        <v>2013</v>
      </c>
      <c r="AC3">
        <f t="shared" si="0"/>
        <v>2014</v>
      </c>
      <c r="AD3">
        <f t="shared" si="0"/>
        <v>2015</v>
      </c>
      <c r="AE3">
        <f t="shared" si="0"/>
        <v>2016</v>
      </c>
      <c r="AF3">
        <f t="shared" si="0"/>
        <v>2017</v>
      </c>
      <c r="AG3">
        <f t="shared" si="0"/>
        <v>2018</v>
      </c>
      <c r="AH3">
        <f t="shared" ref="AH3" si="1">R3</f>
        <v>2019</v>
      </c>
      <c r="AI3" t="s">
        <v>1110</v>
      </c>
      <c r="AJ3" t="str">
        <f>model2!Q157</f>
        <v>Becslés</v>
      </c>
      <c r="AK3" t="str">
        <f>A3</f>
        <v>Nemek</v>
      </c>
      <c r="AL3" t="str">
        <f t="shared" ref="AL3:AM3" si="2">B3</f>
        <v>Kocsoportok</v>
      </c>
      <c r="AM3" t="str">
        <f t="shared" si="2"/>
        <v>Régiók</v>
      </c>
      <c r="AP3" t="s">
        <v>1624</v>
      </c>
      <c r="AQ3" t="s">
        <v>1740</v>
      </c>
      <c r="AR3" t="s">
        <v>1626</v>
      </c>
      <c r="AS3" t="str">
        <f>AI3</f>
        <v>Y0</v>
      </c>
      <c r="AU3" t="str">
        <f>AP3</f>
        <v>meredekség</v>
      </c>
      <c r="AV3" t="str">
        <f t="shared" ref="AV3:AW3" si="3">AQ3</f>
        <v>(max-min)/max</v>
      </c>
      <c r="AW3" t="str">
        <f t="shared" si="3"/>
        <v>szórás</v>
      </c>
      <c r="AX3" t="str">
        <f>AS3</f>
        <v>Y0</v>
      </c>
      <c r="AY3" t="str">
        <f>model4!E157</f>
        <v>Becslés</v>
      </c>
      <c r="AZ3" t="str">
        <f>AK3</f>
        <v>Nemek</v>
      </c>
      <c r="BA3" t="str">
        <f t="shared" ref="BA3:BB3" si="4">AL3</f>
        <v>Kocsoportok</v>
      </c>
      <c r="BB3" t="str">
        <f t="shared" si="4"/>
        <v>Régiók</v>
      </c>
    </row>
    <row r="4" spans="1:54">
      <c r="A4" t="s">
        <v>31</v>
      </c>
      <c r="B4">
        <v>0</v>
      </c>
      <c r="C4" t="s">
        <v>1104</v>
      </c>
      <c r="D4" s="61">
        <v>54.247252747252787</v>
      </c>
      <c r="E4" s="61">
        <v>54.7</v>
      </c>
      <c r="F4" s="61">
        <v>55.3</v>
      </c>
      <c r="G4" s="61">
        <v>54.7</v>
      </c>
      <c r="H4" s="61">
        <v>56</v>
      </c>
      <c r="I4" s="61">
        <v>56.5</v>
      </c>
      <c r="J4" s="61">
        <v>57.3</v>
      </c>
      <c r="K4" s="61">
        <v>58.9</v>
      </c>
      <c r="L4" s="61">
        <v>59.2</v>
      </c>
      <c r="M4" s="61">
        <v>59.2</v>
      </c>
      <c r="N4" s="61">
        <v>58.2</v>
      </c>
      <c r="O4" s="61">
        <v>59.6</v>
      </c>
      <c r="P4" s="61">
        <v>59.6</v>
      </c>
      <c r="Q4" s="61">
        <v>60.5</v>
      </c>
      <c r="R4" s="61">
        <v>60.9</v>
      </c>
      <c r="T4">
        <f>RANK(D4,D$4:D$51,D$2)</f>
        <v>18</v>
      </c>
      <c r="U4">
        <f t="shared" ref="U4:U51" si="5">RANK(E4,E$4:E$51,E$2)</f>
        <v>16</v>
      </c>
      <c r="V4">
        <f t="shared" ref="V4:V51" si="6">RANK(F4,F$4:F$51,F$2)</f>
        <v>18</v>
      </c>
      <c r="W4">
        <f t="shared" ref="W4:W51" si="7">RANK(G4,G$4:G$51,G$2)</f>
        <v>18</v>
      </c>
      <c r="X4">
        <f t="shared" ref="X4:X51" si="8">RANK(H4,H$4:H$51,H$2)</f>
        <v>15</v>
      </c>
      <c r="Y4">
        <f t="shared" ref="Y4:Y51" si="9">RANK(I4,I$4:I$51,I$2)</f>
        <v>16</v>
      </c>
      <c r="Z4">
        <f t="shared" ref="Z4:Z51" si="10">RANK(J4,J$4:J$51,J$2)</f>
        <v>16</v>
      </c>
      <c r="AA4">
        <f t="shared" ref="AA4:AA51" si="11">RANK(K4,K$4:K$51,K$2)</f>
        <v>15</v>
      </c>
      <c r="AB4">
        <f t="shared" ref="AB4:AB51" si="12">RANK(L4,L$4:L$51,L$2)</f>
        <v>14</v>
      </c>
      <c r="AC4">
        <f t="shared" ref="AC4:AC51" si="13">RANK(M4,M$4:M$51,M$2)</f>
        <v>14</v>
      </c>
      <c r="AD4">
        <f t="shared" ref="AD4:AD51" si="14">RANK(N4,N$4:N$51,N$2)</f>
        <v>14</v>
      </c>
      <c r="AE4">
        <f t="shared" ref="AE4:AE51" si="15">RANK(O4,O$4:O$51,O$2)</f>
        <v>12</v>
      </c>
      <c r="AF4">
        <f t="shared" ref="AF4:AF51" si="16">RANK(P4,P$4:P$51,P$2)</f>
        <v>12</v>
      </c>
      <c r="AG4">
        <f t="shared" ref="AG4:AG51" si="17">RANK(Q4,Q$4:Q$51,Q$2)</f>
        <v>14</v>
      </c>
      <c r="AH4">
        <f t="shared" ref="AH4:AH51" si="18">RANK(R4,R$4:R$51,R$2)</f>
        <v>17</v>
      </c>
      <c r="AI4">
        <v>1000000</v>
      </c>
      <c r="AJ4">
        <f>model2!Q158</f>
        <v>1000142.2</v>
      </c>
      <c r="AK4" t="str">
        <f t="shared" ref="AK4:AK51" si="19">A4</f>
        <v>férfi</v>
      </c>
      <c r="AL4">
        <f t="shared" ref="AL4:AL51" si="20">B4</f>
        <v>0</v>
      </c>
      <c r="AM4" t="str">
        <f t="shared" ref="AM4:AM51" si="21">C4</f>
        <v>HU</v>
      </c>
      <c r="AP4" s="64">
        <f>SLOPE(D4:R4,$D$3:$R$3)</f>
        <v>0.487032967032966</v>
      </c>
      <c r="AQ4" s="69">
        <f>(MAX(D4:R4)-MIN(D4:R4))/MAX(D4:R4)</f>
        <v>0.1092405131813992</v>
      </c>
      <c r="AR4" s="64">
        <f>STDEV(D4:R4)/AVERAGE(D4:R4)</f>
        <v>3.9232373018984038E-2</v>
      </c>
      <c r="AS4">
        <f>AI4</f>
        <v>1000000</v>
      </c>
      <c r="AU4">
        <f>RANK(AP4,AP$4:AP$51,AP$2)</f>
        <v>4</v>
      </c>
      <c r="AV4">
        <f t="shared" ref="AV4:AW4" si="22">RANK(AQ4,AQ$4:AQ$51,AQ$2)</f>
        <v>31</v>
      </c>
      <c r="AW4">
        <f t="shared" si="22"/>
        <v>18</v>
      </c>
      <c r="AX4">
        <f>AS4</f>
        <v>1000000</v>
      </c>
      <c r="AY4">
        <f>model4!E158</f>
        <v>1000004.4</v>
      </c>
      <c r="AZ4" t="str">
        <f t="shared" ref="AZ4:AZ51" si="23">AK4</f>
        <v>férfi</v>
      </c>
      <c r="BA4">
        <f t="shared" ref="BA4:BA51" si="24">AL4</f>
        <v>0</v>
      </c>
      <c r="BB4" t="str">
        <f t="shared" ref="BB4:BB51" si="25">AM4</f>
        <v>HU</v>
      </c>
    </row>
    <row r="5" spans="1:54">
      <c r="A5" t="s">
        <v>31</v>
      </c>
      <c r="B5">
        <v>65</v>
      </c>
      <c r="C5" t="s">
        <v>1104</v>
      </c>
      <c r="D5" s="61">
        <v>5.120879120879124</v>
      </c>
      <c r="E5" s="61">
        <v>5</v>
      </c>
      <c r="F5" s="61">
        <v>5.3</v>
      </c>
      <c r="G5" s="61">
        <v>5.7</v>
      </c>
      <c r="H5" s="61">
        <v>5.9</v>
      </c>
      <c r="I5" s="61">
        <v>5.5</v>
      </c>
      <c r="J5" s="61">
        <v>5.9</v>
      </c>
      <c r="K5" s="61">
        <v>6.3</v>
      </c>
      <c r="L5" s="61">
        <v>6.2</v>
      </c>
      <c r="M5" s="61">
        <v>6.4</v>
      </c>
      <c r="N5" s="61">
        <v>5.9</v>
      </c>
      <c r="O5" s="61">
        <v>6.7</v>
      </c>
      <c r="P5" s="61">
        <v>6.6</v>
      </c>
      <c r="Q5" s="61">
        <v>6.9</v>
      </c>
      <c r="R5" s="61">
        <v>6.8</v>
      </c>
      <c r="T5">
        <f t="shared" ref="T5:T51" si="26">RANK(D5,D$4:D$51,D$2)</f>
        <v>36</v>
      </c>
      <c r="U5">
        <f t="shared" si="5"/>
        <v>39</v>
      </c>
      <c r="V5">
        <f t="shared" si="6"/>
        <v>37</v>
      </c>
      <c r="W5">
        <f t="shared" si="7"/>
        <v>39</v>
      </c>
      <c r="X5">
        <f t="shared" si="8"/>
        <v>34</v>
      </c>
      <c r="Y5">
        <f t="shared" si="9"/>
        <v>36</v>
      </c>
      <c r="Z5">
        <f t="shared" si="10"/>
        <v>35</v>
      </c>
      <c r="AA5">
        <f t="shared" si="11"/>
        <v>35</v>
      </c>
      <c r="AB5">
        <f t="shared" si="12"/>
        <v>32</v>
      </c>
      <c r="AC5">
        <f t="shared" si="13"/>
        <v>33</v>
      </c>
      <c r="AD5">
        <f t="shared" si="14"/>
        <v>35</v>
      </c>
      <c r="AE5">
        <f t="shared" si="15"/>
        <v>33</v>
      </c>
      <c r="AF5">
        <f t="shared" si="16"/>
        <v>35</v>
      </c>
      <c r="AG5">
        <f t="shared" si="17"/>
        <v>34</v>
      </c>
      <c r="AH5">
        <f t="shared" si="18"/>
        <v>37</v>
      </c>
      <c r="AI5">
        <v>1000000</v>
      </c>
      <c r="AJ5">
        <f>model2!Q159</f>
        <v>999841.2</v>
      </c>
      <c r="AK5" t="str">
        <f t="shared" si="19"/>
        <v>férfi</v>
      </c>
      <c r="AL5">
        <f t="shared" si="20"/>
        <v>65</v>
      </c>
      <c r="AM5" t="str">
        <f t="shared" si="21"/>
        <v>HU</v>
      </c>
      <c r="AP5" s="64">
        <f t="shared" ref="AP5:AP51" si="27">SLOPE(D5:R5,$D$3:$R$3)</f>
        <v>0.12769230769230763</v>
      </c>
      <c r="AQ5" s="69">
        <f t="shared" ref="AQ5:AQ51" si="28">(MAX(D5:R5)-MIN(D5:R5))/MAX(D5:R5)</f>
        <v>0.27536231884057977</v>
      </c>
      <c r="AR5" s="64">
        <f t="shared" ref="AR5:AR51" si="29">STDEV(D5:R5)/AVERAGE(D5:R5)</f>
        <v>0.10151701517512231</v>
      </c>
      <c r="AS5">
        <f t="shared" ref="AS5:AS51" si="30">AI5</f>
        <v>1000000</v>
      </c>
      <c r="AU5">
        <f t="shared" ref="AU5:AU51" si="31">RANK(AP5,AP$4:AP$51,AP$2)</f>
        <v>29</v>
      </c>
      <c r="AV5">
        <f t="shared" ref="AV5:AV51" si="32">RANK(AQ5,AQ$4:AQ$51,AQ$2)</f>
        <v>16</v>
      </c>
      <c r="AW5">
        <f t="shared" ref="AW5:AW51" si="33">RANK(AR5,AR$4:AR$51,AR$2)</f>
        <v>34</v>
      </c>
      <c r="AX5">
        <f t="shared" ref="AX5:AX51" si="34">AS5</f>
        <v>1000000</v>
      </c>
      <c r="AY5">
        <f>model4!E159</f>
        <v>999999.9</v>
      </c>
      <c r="AZ5" t="str">
        <f t="shared" si="23"/>
        <v>férfi</v>
      </c>
      <c r="BA5">
        <f t="shared" si="24"/>
        <v>65</v>
      </c>
      <c r="BB5" t="str">
        <f t="shared" si="25"/>
        <v>HU</v>
      </c>
    </row>
    <row r="6" spans="1:54">
      <c r="A6" t="s">
        <v>162</v>
      </c>
      <c r="B6">
        <v>0</v>
      </c>
      <c r="C6" t="s">
        <v>1104</v>
      </c>
      <c r="D6" s="61">
        <v>57.172527472527463</v>
      </c>
      <c r="E6" s="61">
        <v>57.5</v>
      </c>
      <c r="F6" s="61">
        <v>58</v>
      </c>
      <c r="G6" s="61">
        <v>58.3</v>
      </c>
      <c r="H6" s="61">
        <v>58.7</v>
      </c>
      <c r="I6" s="61">
        <v>58.9</v>
      </c>
      <c r="J6" s="61">
        <v>58.8</v>
      </c>
      <c r="K6" s="61">
        <v>60.2</v>
      </c>
      <c r="L6" s="61">
        <v>60.3</v>
      </c>
      <c r="M6" s="61">
        <v>60.9</v>
      </c>
      <c r="N6" s="61">
        <v>60.1</v>
      </c>
      <c r="O6" s="61">
        <v>60.2</v>
      </c>
      <c r="P6" s="61">
        <v>60.9</v>
      </c>
      <c r="Q6" s="61">
        <v>61.9</v>
      </c>
      <c r="R6" s="61">
        <v>63.1</v>
      </c>
      <c r="T6">
        <f t="shared" si="26"/>
        <v>9</v>
      </c>
      <c r="U6">
        <f t="shared" si="5"/>
        <v>9</v>
      </c>
      <c r="V6">
        <f t="shared" si="6"/>
        <v>9</v>
      </c>
      <c r="W6">
        <f t="shared" si="7"/>
        <v>8</v>
      </c>
      <c r="X6">
        <f t="shared" si="8"/>
        <v>10</v>
      </c>
      <c r="Y6">
        <f t="shared" si="9"/>
        <v>8</v>
      </c>
      <c r="Z6">
        <f t="shared" si="10"/>
        <v>10</v>
      </c>
      <c r="AA6">
        <f t="shared" si="11"/>
        <v>10</v>
      </c>
      <c r="AB6">
        <f t="shared" si="12"/>
        <v>11</v>
      </c>
      <c r="AC6">
        <f t="shared" si="13"/>
        <v>9</v>
      </c>
      <c r="AD6">
        <f t="shared" si="14"/>
        <v>11</v>
      </c>
      <c r="AE6">
        <f t="shared" si="15"/>
        <v>10</v>
      </c>
      <c r="AF6">
        <f t="shared" si="16"/>
        <v>10</v>
      </c>
      <c r="AG6">
        <f t="shared" si="17"/>
        <v>7</v>
      </c>
      <c r="AH6">
        <f t="shared" si="18"/>
        <v>7</v>
      </c>
      <c r="AI6">
        <v>1000000</v>
      </c>
      <c r="AJ6">
        <f>model2!Q160</f>
        <v>1000233.2</v>
      </c>
      <c r="AK6" t="str">
        <f t="shared" si="19"/>
        <v>nő</v>
      </c>
      <c r="AL6">
        <f t="shared" si="20"/>
        <v>0</v>
      </c>
      <c r="AM6" t="str">
        <f t="shared" si="21"/>
        <v>HU</v>
      </c>
      <c r="AP6" s="64">
        <f t="shared" si="27"/>
        <v>0.35604395604395628</v>
      </c>
      <c r="AQ6" s="69">
        <f t="shared" si="28"/>
        <v>9.393775796311471E-2</v>
      </c>
      <c r="AR6" s="64">
        <f t="shared" si="29"/>
        <v>2.7905316092270184E-2</v>
      </c>
      <c r="AS6">
        <f t="shared" si="30"/>
        <v>1000000</v>
      </c>
      <c r="AU6">
        <f t="shared" si="31"/>
        <v>17</v>
      </c>
      <c r="AV6">
        <f t="shared" si="32"/>
        <v>39</v>
      </c>
      <c r="AW6">
        <f t="shared" si="33"/>
        <v>8</v>
      </c>
      <c r="AX6">
        <f t="shared" si="34"/>
        <v>1000000</v>
      </c>
      <c r="AY6">
        <f>model4!E160</f>
        <v>999999.9</v>
      </c>
      <c r="AZ6" t="str">
        <f t="shared" si="23"/>
        <v>nő</v>
      </c>
      <c r="BA6">
        <f t="shared" si="24"/>
        <v>0</v>
      </c>
      <c r="BB6" t="str">
        <f t="shared" si="25"/>
        <v>HU</v>
      </c>
    </row>
    <row r="7" spans="1:54">
      <c r="A7" t="s">
        <v>162</v>
      </c>
      <c r="B7">
        <v>65</v>
      </c>
      <c r="C7" t="s">
        <v>1104</v>
      </c>
      <c r="D7" s="61">
        <v>5.5494505494505688</v>
      </c>
      <c r="E7" s="61">
        <v>5.6</v>
      </c>
      <c r="F7" s="61">
        <v>5.9</v>
      </c>
      <c r="G7" s="61">
        <v>6.5</v>
      </c>
      <c r="H7" s="61">
        <v>6.1</v>
      </c>
      <c r="I7" s="61">
        <v>6</v>
      </c>
      <c r="J7" s="61">
        <v>5.9</v>
      </c>
      <c r="K7" s="61">
        <v>6.3</v>
      </c>
      <c r="L7" s="61">
        <v>6.1</v>
      </c>
      <c r="M7" s="61">
        <v>6.2</v>
      </c>
      <c r="N7" s="61">
        <v>5.9</v>
      </c>
      <c r="O7" s="61">
        <v>6.4</v>
      </c>
      <c r="P7" s="61">
        <v>6.7</v>
      </c>
      <c r="Q7" s="61">
        <v>7.5</v>
      </c>
      <c r="R7" s="61">
        <v>7.6</v>
      </c>
      <c r="T7">
        <f t="shared" si="26"/>
        <v>34</v>
      </c>
      <c r="U7">
        <f t="shared" si="5"/>
        <v>32</v>
      </c>
      <c r="V7">
        <f t="shared" si="6"/>
        <v>33</v>
      </c>
      <c r="W7">
        <f t="shared" si="7"/>
        <v>32</v>
      </c>
      <c r="X7">
        <f t="shared" si="8"/>
        <v>33</v>
      </c>
      <c r="Y7">
        <f t="shared" si="9"/>
        <v>33</v>
      </c>
      <c r="Z7">
        <f t="shared" si="10"/>
        <v>35</v>
      </c>
      <c r="AA7">
        <f t="shared" si="11"/>
        <v>35</v>
      </c>
      <c r="AB7">
        <f t="shared" si="12"/>
        <v>33</v>
      </c>
      <c r="AC7">
        <f t="shared" si="13"/>
        <v>35</v>
      </c>
      <c r="AD7">
        <f t="shared" si="14"/>
        <v>35</v>
      </c>
      <c r="AE7">
        <f t="shared" si="15"/>
        <v>35</v>
      </c>
      <c r="AF7">
        <f t="shared" si="16"/>
        <v>33</v>
      </c>
      <c r="AG7">
        <f t="shared" si="17"/>
        <v>31</v>
      </c>
      <c r="AH7">
        <f t="shared" si="18"/>
        <v>32</v>
      </c>
      <c r="AI7">
        <v>1000000</v>
      </c>
      <c r="AJ7">
        <f>model2!Q161</f>
        <v>999870.2</v>
      </c>
      <c r="AK7" t="str">
        <f t="shared" si="19"/>
        <v>nő</v>
      </c>
      <c r="AL7">
        <f t="shared" si="20"/>
        <v>65</v>
      </c>
      <c r="AM7" t="str">
        <f t="shared" si="21"/>
        <v>HU</v>
      </c>
      <c r="AP7" s="64">
        <f t="shared" si="27"/>
        <v>0.10483516483516436</v>
      </c>
      <c r="AQ7" s="69">
        <f t="shared" si="28"/>
        <v>0.26980913823018826</v>
      </c>
      <c r="AR7" s="64">
        <f t="shared" si="29"/>
        <v>9.5577815019173479E-2</v>
      </c>
      <c r="AS7">
        <f t="shared" si="30"/>
        <v>1000000</v>
      </c>
      <c r="AU7">
        <f t="shared" si="31"/>
        <v>34</v>
      </c>
      <c r="AV7">
        <f t="shared" si="32"/>
        <v>17</v>
      </c>
      <c r="AW7">
        <f t="shared" si="33"/>
        <v>32</v>
      </c>
      <c r="AX7">
        <f t="shared" si="34"/>
        <v>1000000</v>
      </c>
      <c r="AY7">
        <f>model4!E161</f>
        <v>999999.9</v>
      </c>
      <c r="AZ7" t="str">
        <f t="shared" si="23"/>
        <v>nő</v>
      </c>
      <c r="BA7">
        <f t="shared" si="24"/>
        <v>65</v>
      </c>
      <c r="BB7" t="str">
        <f t="shared" si="25"/>
        <v>HU</v>
      </c>
    </row>
    <row r="8" spans="1:54">
      <c r="A8" t="s">
        <v>31</v>
      </c>
      <c r="B8">
        <v>0</v>
      </c>
      <c r="C8" t="str">
        <f>'nyers adatok (2)'!A119</f>
        <v>Budapesta</v>
      </c>
      <c r="D8" s="61">
        <v>59.161446160812261</v>
      </c>
      <c r="E8" s="61">
        <v>59.510618066561008</v>
      </c>
      <c r="F8" s="61">
        <v>59.510618066561008</v>
      </c>
      <c r="G8" s="61">
        <v>59.001109350237712</v>
      </c>
      <c r="H8" s="61">
        <v>62.160063391442151</v>
      </c>
      <c r="I8" s="61">
        <v>60.937242472266242</v>
      </c>
      <c r="J8" s="61">
        <v>62.46576862123613</v>
      </c>
      <c r="K8" s="61">
        <v>63.17908082408875</v>
      </c>
      <c r="L8" s="61">
        <v>63.586687797147384</v>
      </c>
      <c r="M8" s="61">
        <v>63.17908082408875</v>
      </c>
      <c r="N8" s="61">
        <v>63.17908082408875</v>
      </c>
      <c r="O8" s="61">
        <v>63.790491283676701</v>
      </c>
      <c r="P8" s="61">
        <v>64.3</v>
      </c>
      <c r="Q8" s="61">
        <v>64.3</v>
      </c>
      <c r="R8" s="61">
        <v>65.2</v>
      </c>
      <c r="T8">
        <f t="shared" si="26"/>
        <v>4</v>
      </c>
      <c r="U8">
        <f t="shared" si="5"/>
        <v>4</v>
      </c>
      <c r="V8">
        <f t="shared" si="6"/>
        <v>4</v>
      </c>
      <c r="W8">
        <f t="shared" si="7"/>
        <v>5</v>
      </c>
      <c r="X8">
        <f t="shared" si="8"/>
        <v>4</v>
      </c>
      <c r="Y8">
        <f t="shared" si="9"/>
        <v>4</v>
      </c>
      <c r="Z8">
        <f t="shared" si="10"/>
        <v>2</v>
      </c>
      <c r="AA8">
        <f t="shared" si="11"/>
        <v>2</v>
      </c>
      <c r="AB8">
        <f t="shared" si="12"/>
        <v>4</v>
      </c>
      <c r="AC8">
        <f t="shared" si="13"/>
        <v>3</v>
      </c>
      <c r="AD8">
        <f t="shared" si="14"/>
        <v>4</v>
      </c>
      <c r="AE8">
        <f t="shared" si="15"/>
        <v>3</v>
      </c>
      <c r="AF8">
        <f t="shared" si="16"/>
        <v>3</v>
      </c>
      <c r="AG8">
        <f t="shared" si="17"/>
        <v>3</v>
      </c>
      <c r="AH8">
        <f t="shared" si="18"/>
        <v>2</v>
      </c>
      <c r="AI8">
        <v>1000000</v>
      </c>
      <c r="AJ8">
        <f>model2!Q162</f>
        <v>1000320.2</v>
      </c>
      <c r="AK8" t="str">
        <f t="shared" si="19"/>
        <v>férfi</v>
      </c>
      <c r="AL8">
        <f t="shared" si="20"/>
        <v>0</v>
      </c>
      <c r="AM8" t="str">
        <f t="shared" si="21"/>
        <v>Budapesta</v>
      </c>
      <c r="AP8" s="64">
        <f t="shared" si="27"/>
        <v>0.43847233590498252</v>
      </c>
      <c r="AQ8" s="69">
        <f t="shared" si="28"/>
        <v>9.5075009965679302E-2</v>
      </c>
      <c r="AR8" s="64">
        <f t="shared" si="29"/>
        <v>3.3468829140508388E-2</v>
      </c>
      <c r="AS8">
        <f t="shared" si="30"/>
        <v>1000000</v>
      </c>
      <c r="AU8">
        <f t="shared" si="31"/>
        <v>7</v>
      </c>
      <c r="AV8">
        <f t="shared" si="32"/>
        <v>38</v>
      </c>
      <c r="AW8">
        <f t="shared" si="33"/>
        <v>12</v>
      </c>
      <c r="AX8">
        <f t="shared" si="34"/>
        <v>1000000</v>
      </c>
      <c r="AY8">
        <f>model4!E162</f>
        <v>999999.9</v>
      </c>
      <c r="AZ8" t="str">
        <f t="shared" si="23"/>
        <v>férfi</v>
      </c>
      <c r="BA8">
        <f t="shared" si="24"/>
        <v>0</v>
      </c>
      <c r="BB8" t="str">
        <f t="shared" si="25"/>
        <v>Budapesta</v>
      </c>
    </row>
    <row r="9" spans="1:54">
      <c r="A9" t="s">
        <v>31</v>
      </c>
      <c r="B9">
        <v>0</v>
      </c>
      <c r="C9" t="str">
        <f>'nyers adatok (2)'!A120</f>
        <v>Pestb</v>
      </c>
      <c r="D9" s="61">
        <v>56.395193396144236</v>
      </c>
      <c r="E9" s="61">
        <v>56.734072900158473</v>
      </c>
      <c r="F9" s="61">
        <v>56.734072900158473</v>
      </c>
      <c r="G9" s="61">
        <v>56.248335974643418</v>
      </c>
      <c r="H9" s="61">
        <v>59.259904912836767</v>
      </c>
      <c r="I9" s="61">
        <v>58.094136291600634</v>
      </c>
      <c r="J9" s="61">
        <v>59.551347068145802</v>
      </c>
      <c r="K9" s="61">
        <v>60.231378763866886</v>
      </c>
      <c r="L9" s="61">
        <v>60.619968304278927</v>
      </c>
      <c r="M9" s="61">
        <v>60.231378763866886</v>
      </c>
      <c r="N9" s="61">
        <v>60.231378763866886</v>
      </c>
      <c r="O9" s="61">
        <v>60.814263074484948</v>
      </c>
      <c r="P9" s="61">
        <v>61.3</v>
      </c>
      <c r="Q9" s="61">
        <v>61.3</v>
      </c>
      <c r="R9" s="61">
        <v>62.2</v>
      </c>
      <c r="T9">
        <f t="shared" si="26"/>
        <v>11</v>
      </c>
      <c r="U9">
        <f t="shared" si="5"/>
        <v>11</v>
      </c>
      <c r="V9">
        <f t="shared" si="6"/>
        <v>13</v>
      </c>
      <c r="W9">
        <f t="shared" si="7"/>
        <v>12</v>
      </c>
      <c r="X9">
        <f t="shared" si="8"/>
        <v>9</v>
      </c>
      <c r="Y9">
        <f t="shared" si="9"/>
        <v>11</v>
      </c>
      <c r="Z9">
        <f t="shared" si="10"/>
        <v>8</v>
      </c>
      <c r="AA9">
        <f t="shared" si="11"/>
        <v>9</v>
      </c>
      <c r="AB9">
        <f t="shared" si="12"/>
        <v>10</v>
      </c>
      <c r="AC9">
        <f t="shared" si="13"/>
        <v>11</v>
      </c>
      <c r="AD9">
        <f t="shared" si="14"/>
        <v>9</v>
      </c>
      <c r="AE9">
        <f t="shared" si="15"/>
        <v>7</v>
      </c>
      <c r="AF9">
        <f t="shared" si="16"/>
        <v>7</v>
      </c>
      <c r="AG9">
        <f t="shared" si="17"/>
        <v>10</v>
      </c>
      <c r="AH9">
        <f t="shared" si="18"/>
        <v>10</v>
      </c>
      <c r="AI9">
        <v>1000000</v>
      </c>
      <c r="AJ9">
        <f>model2!Q163</f>
        <v>1000223.2</v>
      </c>
      <c r="AK9" t="str">
        <f t="shared" si="19"/>
        <v>férfi</v>
      </c>
      <c r="AL9">
        <f t="shared" si="20"/>
        <v>0</v>
      </c>
      <c r="AM9" t="str">
        <f t="shared" si="21"/>
        <v>Pestb</v>
      </c>
      <c r="AP9" s="64">
        <f t="shared" si="27"/>
        <v>0.41921457306560439</v>
      </c>
      <c r="AQ9" s="69">
        <f t="shared" si="28"/>
        <v>9.5685916806375962E-2</v>
      </c>
      <c r="AR9" s="64">
        <f t="shared" si="29"/>
        <v>3.3550604052332879E-2</v>
      </c>
      <c r="AS9">
        <f t="shared" si="30"/>
        <v>1000000</v>
      </c>
      <c r="AU9">
        <f t="shared" si="31"/>
        <v>13</v>
      </c>
      <c r="AV9">
        <f t="shared" si="32"/>
        <v>36</v>
      </c>
      <c r="AW9">
        <f t="shared" si="33"/>
        <v>13</v>
      </c>
      <c r="AX9">
        <f t="shared" si="34"/>
        <v>1000000</v>
      </c>
      <c r="AY9">
        <f>model4!E163</f>
        <v>999999.9</v>
      </c>
      <c r="AZ9" t="str">
        <f t="shared" si="23"/>
        <v>férfi</v>
      </c>
      <c r="BA9">
        <f t="shared" si="24"/>
        <v>0</v>
      </c>
      <c r="BB9" t="str">
        <f t="shared" si="25"/>
        <v>Pestb</v>
      </c>
    </row>
    <row r="10" spans="1:54">
      <c r="A10" t="s">
        <v>31</v>
      </c>
      <c r="B10">
        <v>0</v>
      </c>
      <c r="C10" t="str">
        <f>'nyers adatok (2)'!A121</f>
        <v>Közép-Magyarországc</v>
      </c>
      <c r="D10" s="61">
        <v>58.040659340659431</v>
      </c>
      <c r="E10" s="61">
        <v>58.4</v>
      </c>
      <c r="F10" s="61">
        <v>58.4</v>
      </c>
      <c r="G10" s="61">
        <v>57.9</v>
      </c>
      <c r="H10" s="61">
        <v>61</v>
      </c>
      <c r="I10" s="61">
        <v>59.8</v>
      </c>
      <c r="J10" s="61">
        <v>61.3</v>
      </c>
      <c r="K10" s="61">
        <v>62</v>
      </c>
      <c r="L10" s="61">
        <v>62.4</v>
      </c>
      <c r="M10" s="61">
        <v>62</v>
      </c>
      <c r="N10" s="61">
        <v>62</v>
      </c>
      <c r="O10" s="61">
        <v>62.6</v>
      </c>
      <c r="P10" s="61">
        <v>63.1</v>
      </c>
      <c r="Q10" s="61">
        <v>63.1</v>
      </c>
      <c r="R10" s="61">
        <v>64.099999999999994</v>
      </c>
      <c r="T10">
        <f t="shared" si="26"/>
        <v>7</v>
      </c>
      <c r="U10">
        <f t="shared" si="5"/>
        <v>6</v>
      </c>
      <c r="V10">
        <f t="shared" si="6"/>
        <v>7</v>
      </c>
      <c r="W10">
        <f t="shared" si="7"/>
        <v>10</v>
      </c>
      <c r="X10">
        <f t="shared" si="8"/>
        <v>5</v>
      </c>
      <c r="Y10">
        <f t="shared" si="9"/>
        <v>5</v>
      </c>
      <c r="Z10">
        <f t="shared" si="10"/>
        <v>5</v>
      </c>
      <c r="AA10">
        <f t="shared" si="11"/>
        <v>5</v>
      </c>
      <c r="AB10">
        <f t="shared" si="12"/>
        <v>5</v>
      </c>
      <c r="AC10">
        <f t="shared" si="13"/>
        <v>7</v>
      </c>
      <c r="AD10">
        <f t="shared" si="14"/>
        <v>5</v>
      </c>
      <c r="AE10">
        <f t="shared" si="15"/>
        <v>5</v>
      </c>
      <c r="AF10">
        <f t="shared" si="16"/>
        <v>4</v>
      </c>
      <c r="AG10">
        <f t="shared" si="17"/>
        <v>5</v>
      </c>
      <c r="AH10">
        <f t="shared" si="18"/>
        <v>4</v>
      </c>
      <c r="AI10">
        <v>1000000</v>
      </c>
      <c r="AJ10">
        <f>model2!Q164</f>
        <v>1000286.2</v>
      </c>
      <c r="AK10" t="str">
        <f t="shared" si="19"/>
        <v>férfi</v>
      </c>
      <c r="AL10">
        <f t="shared" si="20"/>
        <v>0</v>
      </c>
      <c r="AM10" t="str">
        <f t="shared" si="21"/>
        <v>Közép-Magyarországc</v>
      </c>
      <c r="AP10" s="64">
        <f t="shared" si="27"/>
        <v>0.4336263736263713</v>
      </c>
      <c r="AQ10" s="69">
        <f t="shared" si="28"/>
        <v>9.6723868954758138E-2</v>
      </c>
      <c r="AR10" s="64">
        <f t="shared" si="29"/>
        <v>3.3691681445778138E-2</v>
      </c>
      <c r="AS10">
        <f t="shared" si="30"/>
        <v>1000000</v>
      </c>
      <c r="AU10">
        <f t="shared" si="31"/>
        <v>9</v>
      </c>
      <c r="AV10">
        <f t="shared" si="32"/>
        <v>35</v>
      </c>
      <c r="AW10">
        <f t="shared" si="33"/>
        <v>14</v>
      </c>
      <c r="AX10">
        <f t="shared" si="34"/>
        <v>1000000</v>
      </c>
      <c r="AY10">
        <f>model4!E164</f>
        <v>1000003.4</v>
      </c>
      <c r="AZ10" t="str">
        <f t="shared" si="23"/>
        <v>férfi</v>
      </c>
      <c r="BA10">
        <f t="shared" si="24"/>
        <v>0</v>
      </c>
      <c r="BB10" t="str">
        <f t="shared" si="25"/>
        <v>Közép-Magyarországc</v>
      </c>
    </row>
    <row r="11" spans="1:54">
      <c r="A11" t="s">
        <v>31</v>
      </c>
      <c r="B11">
        <v>0</v>
      </c>
      <c r="C11" t="str">
        <f>'nyers adatok (2)'!A122</f>
        <v>Közép-Dunántúl</v>
      </c>
      <c r="D11" s="61">
        <v>54.347252747252696</v>
      </c>
      <c r="E11" s="61">
        <v>54</v>
      </c>
      <c r="F11" s="61">
        <v>55.8</v>
      </c>
      <c r="G11" s="61">
        <v>55.6</v>
      </c>
      <c r="H11" s="61">
        <v>55.1</v>
      </c>
      <c r="I11" s="61">
        <v>57.2</v>
      </c>
      <c r="J11" s="61">
        <v>57.6</v>
      </c>
      <c r="K11" s="61">
        <v>58.5</v>
      </c>
      <c r="L11" s="61">
        <v>59.8</v>
      </c>
      <c r="M11" s="61">
        <v>59.4</v>
      </c>
      <c r="N11" s="61">
        <v>58.1</v>
      </c>
      <c r="O11" s="61">
        <v>58.3</v>
      </c>
      <c r="P11" s="61">
        <v>59.6</v>
      </c>
      <c r="Q11" s="61">
        <v>60.4</v>
      </c>
      <c r="R11" s="61">
        <v>61.4</v>
      </c>
      <c r="T11">
        <f t="shared" si="26"/>
        <v>17</v>
      </c>
      <c r="U11">
        <f t="shared" si="5"/>
        <v>19</v>
      </c>
      <c r="V11">
        <f t="shared" si="6"/>
        <v>17</v>
      </c>
      <c r="W11">
        <f t="shared" si="7"/>
        <v>17</v>
      </c>
      <c r="X11">
        <f t="shared" si="8"/>
        <v>17</v>
      </c>
      <c r="Y11">
        <f t="shared" si="9"/>
        <v>13</v>
      </c>
      <c r="Z11">
        <f t="shared" si="10"/>
        <v>12</v>
      </c>
      <c r="AA11">
        <f t="shared" si="11"/>
        <v>17</v>
      </c>
      <c r="AB11">
        <f t="shared" si="12"/>
        <v>12</v>
      </c>
      <c r="AC11">
        <f t="shared" si="13"/>
        <v>12</v>
      </c>
      <c r="AD11">
        <f t="shared" si="14"/>
        <v>15</v>
      </c>
      <c r="AE11">
        <f t="shared" si="15"/>
        <v>16</v>
      </c>
      <c r="AF11">
        <f t="shared" si="16"/>
        <v>12</v>
      </c>
      <c r="AG11">
        <f t="shared" si="17"/>
        <v>15</v>
      </c>
      <c r="AH11">
        <f t="shared" si="18"/>
        <v>12</v>
      </c>
      <c r="AI11">
        <v>1000000</v>
      </c>
      <c r="AJ11">
        <f>model2!Q165</f>
        <v>1000148.2</v>
      </c>
      <c r="AK11" t="str">
        <f t="shared" si="19"/>
        <v>férfi</v>
      </c>
      <c r="AL11">
        <f t="shared" si="20"/>
        <v>0</v>
      </c>
      <c r="AM11" t="str">
        <f t="shared" si="21"/>
        <v>Közép-Dunántúl</v>
      </c>
      <c r="AP11" s="64">
        <f t="shared" si="27"/>
        <v>0.47560439560439677</v>
      </c>
      <c r="AQ11" s="69">
        <f t="shared" si="28"/>
        <v>0.12052117263843647</v>
      </c>
      <c r="AR11" s="64">
        <f t="shared" si="29"/>
        <v>3.9594619247948791E-2</v>
      </c>
      <c r="AS11">
        <f t="shared" si="30"/>
        <v>1000000</v>
      </c>
      <c r="AU11">
        <f t="shared" si="31"/>
        <v>5</v>
      </c>
      <c r="AV11">
        <f t="shared" si="32"/>
        <v>30</v>
      </c>
      <c r="AW11">
        <f t="shared" si="33"/>
        <v>19</v>
      </c>
      <c r="AX11">
        <f t="shared" si="34"/>
        <v>1000000</v>
      </c>
      <c r="AY11">
        <f>model4!E165</f>
        <v>1000003.9</v>
      </c>
      <c r="AZ11" t="str">
        <f t="shared" si="23"/>
        <v>férfi</v>
      </c>
      <c r="BA11">
        <f t="shared" si="24"/>
        <v>0</v>
      </c>
      <c r="BB11" t="str">
        <f t="shared" si="25"/>
        <v>Közép-Dunántúl</v>
      </c>
    </row>
    <row r="12" spans="1:54">
      <c r="A12" t="s">
        <v>31</v>
      </c>
      <c r="B12">
        <v>0</v>
      </c>
      <c r="C12" t="str">
        <f>'nyers adatok (2)'!A123</f>
        <v>Nyugat-Dunántúl</v>
      </c>
      <c r="D12" s="61">
        <v>58.39560439560438</v>
      </c>
      <c r="E12" s="61">
        <v>57.4</v>
      </c>
      <c r="F12" s="61">
        <v>59.1</v>
      </c>
      <c r="G12" s="61">
        <v>58.5</v>
      </c>
      <c r="H12" s="61">
        <v>60.3</v>
      </c>
      <c r="I12" s="61">
        <v>58.7</v>
      </c>
      <c r="J12" s="61">
        <v>60.2</v>
      </c>
      <c r="K12" s="61">
        <v>61.8</v>
      </c>
      <c r="L12" s="61">
        <v>61.4</v>
      </c>
      <c r="M12" s="61">
        <v>60.8</v>
      </c>
      <c r="N12" s="61">
        <v>60.2</v>
      </c>
      <c r="O12" s="61">
        <v>60.1</v>
      </c>
      <c r="P12" s="61">
        <v>61</v>
      </c>
      <c r="Q12" s="61">
        <v>61.4</v>
      </c>
      <c r="R12" s="61">
        <v>61.4</v>
      </c>
      <c r="T12">
        <f t="shared" si="26"/>
        <v>5</v>
      </c>
      <c r="U12">
        <f t="shared" si="5"/>
        <v>10</v>
      </c>
      <c r="V12">
        <f t="shared" si="6"/>
        <v>5</v>
      </c>
      <c r="W12">
        <f t="shared" si="7"/>
        <v>7</v>
      </c>
      <c r="X12">
        <f t="shared" si="8"/>
        <v>7</v>
      </c>
      <c r="Y12">
        <f t="shared" si="9"/>
        <v>9</v>
      </c>
      <c r="Z12">
        <f t="shared" si="10"/>
        <v>6</v>
      </c>
      <c r="AA12">
        <f t="shared" si="11"/>
        <v>6</v>
      </c>
      <c r="AB12">
        <f t="shared" si="12"/>
        <v>7</v>
      </c>
      <c r="AC12">
        <f t="shared" si="13"/>
        <v>10</v>
      </c>
      <c r="AD12">
        <f t="shared" si="14"/>
        <v>10</v>
      </c>
      <c r="AE12">
        <f t="shared" si="15"/>
        <v>11</v>
      </c>
      <c r="AF12">
        <f t="shared" si="16"/>
        <v>9</v>
      </c>
      <c r="AG12">
        <f t="shared" si="17"/>
        <v>9</v>
      </c>
      <c r="AH12">
        <f t="shared" si="18"/>
        <v>12</v>
      </c>
      <c r="AI12">
        <v>1000000</v>
      </c>
      <c r="AJ12">
        <f>model2!Q166</f>
        <v>1000248.2</v>
      </c>
      <c r="AK12" t="str">
        <f t="shared" si="19"/>
        <v>férfi</v>
      </c>
      <c r="AL12">
        <f t="shared" si="20"/>
        <v>0</v>
      </c>
      <c r="AM12" t="str">
        <f t="shared" si="21"/>
        <v>Nyugat-Dunántúl</v>
      </c>
      <c r="AP12" s="64">
        <f t="shared" si="27"/>
        <v>0.23582417582417614</v>
      </c>
      <c r="AQ12" s="69">
        <f t="shared" si="28"/>
        <v>7.1197411003236233E-2</v>
      </c>
      <c r="AR12" s="64">
        <f t="shared" si="29"/>
        <v>2.2250931959649559E-2</v>
      </c>
      <c r="AS12">
        <f t="shared" si="30"/>
        <v>1000000</v>
      </c>
      <c r="AU12">
        <f t="shared" si="31"/>
        <v>23</v>
      </c>
      <c r="AV12">
        <f t="shared" si="32"/>
        <v>45</v>
      </c>
      <c r="AW12">
        <f t="shared" si="33"/>
        <v>2</v>
      </c>
      <c r="AX12">
        <f t="shared" si="34"/>
        <v>1000000</v>
      </c>
      <c r="AY12">
        <f>model4!E166</f>
        <v>999999.9</v>
      </c>
      <c r="AZ12" t="str">
        <f t="shared" si="23"/>
        <v>férfi</v>
      </c>
      <c r="BA12">
        <f t="shared" si="24"/>
        <v>0</v>
      </c>
      <c r="BB12" t="str">
        <f t="shared" si="25"/>
        <v>Nyugat-Dunántúl</v>
      </c>
    </row>
    <row r="13" spans="1:54">
      <c r="A13" t="s">
        <v>31</v>
      </c>
      <c r="B13">
        <v>0</v>
      </c>
      <c r="C13" t="str">
        <f>'nyers adatok (2)'!A124</f>
        <v>Dél-Dunántúl</v>
      </c>
      <c r="D13" s="61">
        <v>53.121978021978066</v>
      </c>
      <c r="E13" s="61">
        <v>53.3</v>
      </c>
      <c r="F13" s="61">
        <v>53.9</v>
      </c>
      <c r="G13" s="61">
        <v>53.9</v>
      </c>
      <c r="H13" s="61">
        <v>53.6</v>
      </c>
      <c r="I13" s="61">
        <v>54.8</v>
      </c>
      <c r="J13" s="61">
        <v>54.5</v>
      </c>
      <c r="K13" s="61">
        <v>57.7</v>
      </c>
      <c r="L13" s="61">
        <v>56.7</v>
      </c>
      <c r="M13" s="61">
        <v>57.8</v>
      </c>
      <c r="N13" s="61">
        <v>57.1</v>
      </c>
      <c r="O13" s="61">
        <v>57</v>
      </c>
      <c r="P13" s="61">
        <v>56.8</v>
      </c>
      <c r="Q13" s="61">
        <v>57</v>
      </c>
      <c r="R13" s="61">
        <v>58.1</v>
      </c>
      <c r="T13">
        <f t="shared" si="26"/>
        <v>19</v>
      </c>
      <c r="U13">
        <f t="shared" si="5"/>
        <v>20</v>
      </c>
      <c r="V13">
        <f t="shared" si="6"/>
        <v>20</v>
      </c>
      <c r="W13">
        <f t="shared" si="7"/>
        <v>20</v>
      </c>
      <c r="X13">
        <f t="shared" si="8"/>
        <v>19</v>
      </c>
      <c r="Y13">
        <f t="shared" si="9"/>
        <v>19</v>
      </c>
      <c r="Z13">
        <f t="shared" si="10"/>
        <v>21</v>
      </c>
      <c r="AA13">
        <f t="shared" si="11"/>
        <v>19</v>
      </c>
      <c r="AB13">
        <f t="shared" si="12"/>
        <v>22</v>
      </c>
      <c r="AC13">
        <f t="shared" si="13"/>
        <v>18</v>
      </c>
      <c r="AD13">
        <f t="shared" si="14"/>
        <v>20</v>
      </c>
      <c r="AE13">
        <f t="shared" si="15"/>
        <v>21</v>
      </c>
      <c r="AF13">
        <f t="shared" si="16"/>
        <v>22</v>
      </c>
      <c r="AG13">
        <f t="shared" si="17"/>
        <v>23</v>
      </c>
      <c r="AH13">
        <f t="shared" si="18"/>
        <v>22</v>
      </c>
      <c r="AI13">
        <v>1000000</v>
      </c>
      <c r="AJ13">
        <f>model2!Q167</f>
        <v>1000066.2</v>
      </c>
      <c r="AK13" t="str">
        <f t="shared" si="19"/>
        <v>férfi</v>
      </c>
      <c r="AL13">
        <f t="shared" si="20"/>
        <v>0</v>
      </c>
      <c r="AM13" t="str">
        <f t="shared" si="21"/>
        <v>Dél-Dunántúl</v>
      </c>
      <c r="AP13" s="64">
        <f t="shared" si="27"/>
        <v>0.36659340659340561</v>
      </c>
      <c r="AQ13" s="69">
        <f t="shared" si="28"/>
        <v>8.5680240585575482E-2</v>
      </c>
      <c r="AR13" s="64">
        <f t="shared" si="29"/>
        <v>3.2994302985003408E-2</v>
      </c>
      <c r="AS13">
        <f t="shared" si="30"/>
        <v>1000000</v>
      </c>
      <c r="AU13">
        <f t="shared" si="31"/>
        <v>15</v>
      </c>
      <c r="AV13">
        <f t="shared" si="32"/>
        <v>43</v>
      </c>
      <c r="AW13">
        <f t="shared" si="33"/>
        <v>11</v>
      </c>
      <c r="AX13">
        <f t="shared" si="34"/>
        <v>1000000</v>
      </c>
      <c r="AY13">
        <f>model4!E167</f>
        <v>999997.9</v>
      </c>
      <c r="AZ13" t="str">
        <f t="shared" si="23"/>
        <v>férfi</v>
      </c>
      <c r="BA13">
        <f t="shared" si="24"/>
        <v>0</v>
      </c>
      <c r="BB13" t="str">
        <f t="shared" si="25"/>
        <v>Dél-Dunántúl</v>
      </c>
    </row>
    <row r="14" spans="1:54">
      <c r="A14" t="s">
        <v>31</v>
      </c>
      <c r="B14">
        <v>0</v>
      </c>
      <c r="C14" t="str">
        <f>'nyers adatok (2)'!A125</f>
        <v>Dunántúl</v>
      </c>
      <c r="D14" s="61">
        <v>55.173122354704333</v>
      </c>
      <c r="E14" s="61">
        <v>54.880046975607563</v>
      </c>
      <c r="F14" s="61">
        <v>56.232525346193391</v>
      </c>
      <c r="G14" s="61">
        <v>55.974045923647367</v>
      </c>
      <c r="H14" s="61">
        <v>56.258702227071218</v>
      </c>
      <c r="I14" s="61">
        <v>56.85288799532762</v>
      </c>
      <c r="J14" s="61">
        <v>57.356801929850299</v>
      </c>
      <c r="K14" s="61">
        <v>59.267871839085636</v>
      </c>
      <c r="L14" s="61">
        <v>59.220254572491633</v>
      </c>
      <c r="M14" s="61">
        <v>59.268236439307621</v>
      </c>
      <c r="N14" s="61">
        <v>58.4</v>
      </c>
      <c r="O14" s="61">
        <v>58.5</v>
      </c>
      <c r="P14" s="61">
        <v>59.3</v>
      </c>
      <c r="Q14" s="61">
        <v>59.7</v>
      </c>
      <c r="R14" s="61">
        <v>60.5</v>
      </c>
      <c r="T14">
        <f t="shared" si="26"/>
        <v>14</v>
      </c>
      <c r="U14">
        <f t="shared" si="5"/>
        <v>15</v>
      </c>
      <c r="V14">
        <f t="shared" si="6"/>
        <v>14</v>
      </c>
      <c r="W14">
        <f t="shared" si="7"/>
        <v>14</v>
      </c>
      <c r="X14">
        <f t="shared" si="8"/>
        <v>14</v>
      </c>
      <c r="Y14">
        <f t="shared" si="9"/>
        <v>14</v>
      </c>
      <c r="Z14">
        <f t="shared" si="10"/>
        <v>15</v>
      </c>
      <c r="AA14">
        <f t="shared" si="11"/>
        <v>13</v>
      </c>
      <c r="AB14">
        <f t="shared" si="12"/>
        <v>13</v>
      </c>
      <c r="AC14">
        <f t="shared" si="13"/>
        <v>13</v>
      </c>
      <c r="AD14">
        <f t="shared" si="14"/>
        <v>13</v>
      </c>
      <c r="AE14">
        <f t="shared" si="15"/>
        <v>14</v>
      </c>
      <c r="AF14">
        <f t="shared" si="16"/>
        <v>14</v>
      </c>
      <c r="AG14">
        <f t="shared" si="17"/>
        <v>16</v>
      </c>
      <c r="AH14">
        <f t="shared" si="18"/>
        <v>19</v>
      </c>
      <c r="AI14">
        <v>1000000</v>
      </c>
      <c r="AJ14">
        <f>model2!Q168</f>
        <v>1000156.2</v>
      </c>
      <c r="AK14" t="str">
        <f t="shared" si="19"/>
        <v>férfi</v>
      </c>
      <c r="AL14">
        <f t="shared" si="20"/>
        <v>0</v>
      </c>
      <c r="AM14" t="str">
        <f t="shared" si="21"/>
        <v>Dunántúl</v>
      </c>
      <c r="AP14" s="64">
        <f t="shared" si="27"/>
        <v>0.37416819316876987</v>
      </c>
      <c r="AQ14" s="69">
        <f t="shared" si="28"/>
        <v>9.2891785527147719E-2</v>
      </c>
      <c r="AR14" s="64">
        <f t="shared" si="29"/>
        <v>3.1026774551498135E-2</v>
      </c>
      <c r="AS14">
        <f t="shared" si="30"/>
        <v>1000000</v>
      </c>
      <c r="AU14">
        <f t="shared" si="31"/>
        <v>14</v>
      </c>
      <c r="AV14">
        <f t="shared" si="32"/>
        <v>41</v>
      </c>
      <c r="AW14">
        <f t="shared" si="33"/>
        <v>10</v>
      </c>
      <c r="AX14">
        <f t="shared" si="34"/>
        <v>1000000</v>
      </c>
      <c r="AY14">
        <f>model4!E168</f>
        <v>1000001.9</v>
      </c>
      <c r="AZ14" t="str">
        <f t="shared" si="23"/>
        <v>férfi</v>
      </c>
      <c r="BA14">
        <f t="shared" si="24"/>
        <v>0</v>
      </c>
      <c r="BB14" t="str">
        <f t="shared" si="25"/>
        <v>Dunántúl</v>
      </c>
    </row>
    <row r="15" spans="1:54">
      <c r="A15" t="s">
        <v>31</v>
      </c>
      <c r="B15">
        <v>0</v>
      </c>
      <c r="C15" t="str">
        <f>'nyers adatok (2)'!A126</f>
        <v>Észak-Magyarország</v>
      </c>
      <c r="D15" s="61">
        <v>52.298901098901183</v>
      </c>
      <c r="E15" s="61">
        <v>51.9</v>
      </c>
      <c r="F15" s="61">
        <v>53.6</v>
      </c>
      <c r="G15" s="61">
        <v>52.5</v>
      </c>
      <c r="H15" s="61">
        <v>52.6</v>
      </c>
      <c r="I15" s="61">
        <v>54.6</v>
      </c>
      <c r="J15" s="61">
        <v>54.6</v>
      </c>
      <c r="K15" s="61">
        <v>57.5</v>
      </c>
      <c r="L15" s="61">
        <v>57</v>
      </c>
      <c r="M15" s="61">
        <v>57.6</v>
      </c>
      <c r="N15" s="61">
        <v>57.8</v>
      </c>
      <c r="O15" s="61">
        <v>57.9</v>
      </c>
      <c r="P15" s="61">
        <v>57.4</v>
      </c>
      <c r="Q15" s="61">
        <v>56.8</v>
      </c>
      <c r="R15" s="61">
        <v>56.4</v>
      </c>
      <c r="T15">
        <f t="shared" si="26"/>
        <v>21</v>
      </c>
      <c r="U15">
        <f t="shared" si="5"/>
        <v>23</v>
      </c>
      <c r="V15">
        <f t="shared" si="6"/>
        <v>21</v>
      </c>
      <c r="W15">
        <f t="shared" si="7"/>
        <v>21</v>
      </c>
      <c r="X15">
        <f t="shared" si="8"/>
        <v>22</v>
      </c>
      <c r="Y15">
        <f t="shared" si="9"/>
        <v>20</v>
      </c>
      <c r="Z15">
        <f t="shared" si="10"/>
        <v>20</v>
      </c>
      <c r="AA15">
        <f t="shared" si="11"/>
        <v>21</v>
      </c>
      <c r="AB15">
        <f t="shared" si="12"/>
        <v>20</v>
      </c>
      <c r="AC15">
        <f t="shared" si="13"/>
        <v>21</v>
      </c>
      <c r="AD15">
        <f t="shared" si="14"/>
        <v>16</v>
      </c>
      <c r="AE15">
        <f t="shared" si="15"/>
        <v>17</v>
      </c>
      <c r="AF15">
        <f t="shared" si="16"/>
        <v>20</v>
      </c>
      <c r="AG15">
        <f t="shared" si="17"/>
        <v>24</v>
      </c>
      <c r="AH15">
        <f t="shared" si="18"/>
        <v>24</v>
      </c>
      <c r="AI15">
        <v>1000000</v>
      </c>
      <c r="AJ15">
        <f>model2!Q169</f>
        <v>1000060.2</v>
      </c>
      <c r="AK15" t="str">
        <f t="shared" si="19"/>
        <v>férfi</v>
      </c>
      <c r="AL15">
        <f t="shared" si="20"/>
        <v>0</v>
      </c>
      <c r="AM15" t="str">
        <f t="shared" si="21"/>
        <v>Észak-Magyarország</v>
      </c>
      <c r="AP15" s="64">
        <f t="shared" si="27"/>
        <v>0.43824175824175599</v>
      </c>
      <c r="AQ15" s="69">
        <f t="shared" si="28"/>
        <v>0.10362694300518135</v>
      </c>
      <c r="AR15" s="64">
        <f t="shared" si="29"/>
        <v>4.1355800259867688E-2</v>
      </c>
      <c r="AS15">
        <f t="shared" si="30"/>
        <v>1000000</v>
      </c>
      <c r="AU15">
        <f t="shared" si="31"/>
        <v>8</v>
      </c>
      <c r="AV15">
        <f t="shared" si="32"/>
        <v>33</v>
      </c>
      <c r="AW15">
        <f t="shared" si="33"/>
        <v>21</v>
      </c>
      <c r="AX15">
        <f t="shared" si="34"/>
        <v>1000000</v>
      </c>
      <c r="AY15">
        <f>model4!E169</f>
        <v>999995.4</v>
      </c>
      <c r="AZ15" t="str">
        <f t="shared" si="23"/>
        <v>férfi</v>
      </c>
      <c r="BA15">
        <f t="shared" si="24"/>
        <v>0</v>
      </c>
      <c r="BB15" t="str">
        <f t="shared" si="25"/>
        <v>Észak-Magyarország</v>
      </c>
    </row>
    <row r="16" spans="1:54">
      <c r="A16" t="s">
        <v>31</v>
      </c>
      <c r="B16">
        <v>0</v>
      </c>
      <c r="C16" t="str">
        <f>'nyers adatok (2)'!A127</f>
        <v>Észak-Alföld</v>
      </c>
      <c r="D16" s="61">
        <v>49.639560439560682</v>
      </c>
      <c r="E16" s="61">
        <v>51.1</v>
      </c>
      <c r="F16" s="61">
        <v>50.3</v>
      </c>
      <c r="G16" s="61">
        <v>50.4</v>
      </c>
      <c r="H16" s="61">
        <v>52</v>
      </c>
      <c r="I16" s="61">
        <v>53.1</v>
      </c>
      <c r="J16" s="61">
        <v>53.1</v>
      </c>
      <c r="K16" s="61">
        <v>54.9</v>
      </c>
      <c r="L16" s="61">
        <v>54.8</v>
      </c>
      <c r="M16" s="61">
        <v>55.4</v>
      </c>
      <c r="N16" s="61">
        <v>54.8</v>
      </c>
      <c r="O16" s="61">
        <v>55.4</v>
      </c>
      <c r="P16" s="61">
        <v>56.7</v>
      </c>
      <c r="Q16" s="61">
        <v>57.8</v>
      </c>
      <c r="R16" s="61">
        <v>58.5</v>
      </c>
      <c r="T16">
        <f t="shared" si="26"/>
        <v>24</v>
      </c>
      <c r="U16">
        <f t="shared" si="5"/>
        <v>24</v>
      </c>
      <c r="V16">
        <f t="shared" si="6"/>
        <v>24</v>
      </c>
      <c r="W16">
        <f t="shared" si="7"/>
        <v>24</v>
      </c>
      <c r="X16">
        <f t="shared" si="8"/>
        <v>24</v>
      </c>
      <c r="Y16">
        <f t="shared" si="9"/>
        <v>24</v>
      </c>
      <c r="Z16">
        <f t="shared" si="10"/>
        <v>24</v>
      </c>
      <c r="AA16">
        <f t="shared" si="11"/>
        <v>24</v>
      </c>
      <c r="AB16">
        <f t="shared" si="12"/>
        <v>23</v>
      </c>
      <c r="AC16">
        <f t="shared" si="13"/>
        <v>24</v>
      </c>
      <c r="AD16">
        <f t="shared" si="14"/>
        <v>24</v>
      </c>
      <c r="AE16">
        <f t="shared" si="15"/>
        <v>24</v>
      </c>
      <c r="AF16">
        <f t="shared" si="16"/>
        <v>24</v>
      </c>
      <c r="AG16">
        <f t="shared" si="17"/>
        <v>21</v>
      </c>
      <c r="AH16">
        <f t="shared" si="18"/>
        <v>21</v>
      </c>
      <c r="AI16">
        <v>1000000</v>
      </c>
      <c r="AJ16">
        <f>model2!Q170</f>
        <v>1000018.2</v>
      </c>
      <c r="AK16" t="str">
        <f t="shared" si="19"/>
        <v>férfi</v>
      </c>
      <c r="AL16">
        <f t="shared" si="20"/>
        <v>0</v>
      </c>
      <c r="AM16" t="str">
        <f t="shared" si="21"/>
        <v>Észak-Alföld</v>
      </c>
      <c r="AP16" s="64">
        <f t="shared" si="27"/>
        <v>0.60329670329669716</v>
      </c>
      <c r="AQ16" s="69">
        <f t="shared" si="28"/>
        <v>0.151460505306655</v>
      </c>
      <c r="AR16" s="64">
        <f t="shared" si="29"/>
        <v>5.1422279969292189E-2</v>
      </c>
      <c r="AS16">
        <f t="shared" si="30"/>
        <v>1000000</v>
      </c>
      <c r="AU16">
        <f t="shared" si="31"/>
        <v>2</v>
      </c>
      <c r="AV16">
        <f t="shared" si="32"/>
        <v>26</v>
      </c>
      <c r="AW16">
        <f t="shared" si="33"/>
        <v>23</v>
      </c>
      <c r="AX16">
        <f t="shared" si="34"/>
        <v>1000000</v>
      </c>
      <c r="AY16">
        <f>model4!E170</f>
        <v>999999.9</v>
      </c>
      <c r="AZ16" t="str">
        <f t="shared" si="23"/>
        <v>férfi</v>
      </c>
      <c r="BA16">
        <f t="shared" si="24"/>
        <v>0</v>
      </c>
      <c r="BB16" t="str">
        <f t="shared" si="25"/>
        <v>Észak-Alföld</v>
      </c>
    </row>
    <row r="17" spans="1:54">
      <c r="A17" t="s">
        <v>31</v>
      </c>
      <c r="B17">
        <v>0</v>
      </c>
      <c r="C17" t="str">
        <f>'nyers adatok (2)'!A128</f>
        <v>Dél-Alföld</v>
      </c>
      <c r="D17" s="61">
        <v>51.50439560439554</v>
      </c>
      <c r="E17" s="61">
        <v>53.2</v>
      </c>
      <c r="F17" s="61">
        <v>53.3</v>
      </c>
      <c r="G17" s="61">
        <v>52.1</v>
      </c>
      <c r="H17" s="61">
        <v>53.2</v>
      </c>
      <c r="I17" s="61">
        <v>54.6</v>
      </c>
      <c r="J17" s="61">
        <v>55.6</v>
      </c>
      <c r="K17" s="61">
        <v>57.6</v>
      </c>
      <c r="L17" s="61">
        <v>58.8</v>
      </c>
      <c r="M17" s="61">
        <v>57.9</v>
      </c>
      <c r="N17" s="61">
        <v>57.6</v>
      </c>
      <c r="O17" s="61">
        <v>58.5</v>
      </c>
      <c r="P17" s="61">
        <v>59.2</v>
      </c>
      <c r="Q17" s="61">
        <v>61.1</v>
      </c>
      <c r="R17" s="61">
        <v>61.4</v>
      </c>
      <c r="T17">
        <f t="shared" si="26"/>
        <v>22</v>
      </c>
      <c r="U17">
        <f t="shared" si="5"/>
        <v>21</v>
      </c>
      <c r="V17">
        <f t="shared" si="6"/>
        <v>22</v>
      </c>
      <c r="W17">
        <f t="shared" si="7"/>
        <v>22</v>
      </c>
      <c r="X17">
        <f t="shared" si="8"/>
        <v>20</v>
      </c>
      <c r="Y17">
        <f t="shared" si="9"/>
        <v>20</v>
      </c>
      <c r="Z17">
        <f t="shared" si="10"/>
        <v>19</v>
      </c>
      <c r="AA17">
        <f t="shared" si="11"/>
        <v>20</v>
      </c>
      <c r="AB17">
        <f t="shared" si="12"/>
        <v>16</v>
      </c>
      <c r="AC17">
        <f t="shared" si="13"/>
        <v>17</v>
      </c>
      <c r="AD17">
        <f t="shared" si="14"/>
        <v>18</v>
      </c>
      <c r="AE17">
        <f t="shared" si="15"/>
        <v>14</v>
      </c>
      <c r="AF17">
        <f t="shared" si="16"/>
        <v>16</v>
      </c>
      <c r="AG17">
        <f t="shared" si="17"/>
        <v>12</v>
      </c>
      <c r="AH17">
        <f t="shared" si="18"/>
        <v>12</v>
      </c>
      <c r="AI17">
        <v>1000000</v>
      </c>
      <c r="AJ17">
        <f>model2!Q171</f>
        <v>1000100.2</v>
      </c>
      <c r="AK17" t="str">
        <f t="shared" si="19"/>
        <v>férfi</v>
      </c>
      <c r="AL17">
        <f t="shared" si="20"/>
        <v>0</v>
      </c>
      <c r="AM17" t="str">
        <f t="shared" si="21"/>
        <v>Dél-Alföld</v>
      </c>
      <c r="AP17" s="64">
        <f t="shared" si="27"/>
        <v>0.69560439560439713</v>
      </c>
      <c r="AQ17" s="69">
        <f t="shared" si="28"/>
        <v>0.1611661953681508</v>
      </c>
      <c r="AR17" s="64">
        <f t="shared" si="29"/>
        <v>5.7411100732738481E-2</v>
      </c>
      <c r="AS17">
        <f t="shared" si="30"/>
        <v>1000000</v>
      </c>
      <c r="AU17">
        <f t="shared" si="31"/>
        <v>1</v>
      </c>
      <c r="AV17">
        <f t="shared" si="32"/>
        <v>25</v>
      </c>
      <c r="AW17">
        <f t="shared" si="33"/>
        <v>24</v>
      </c>
      <c r="AX17">
        <f t="shared" si="34"/>
        <v>1000000</v>
      </c>
      <c r="AY17">
        <f>model4!E171</f>
        <v>999999.9</v>
      </c>
      <c r="AZ17" t="str">
        <f t="shared" si="23"/>
        <v>férfi</v>
      </c>
      <c r="BA17">
        <f t="shared" si="24"/>
        <v>0</v>
      </c>
      <c r="BB17" t="str">
        <f t="shared" si="25"/>
        <v>Dél-Alföld</v>
      </c>
    </row>
    <row r="18" spans="1:54">
      <c r="A18" t="s">
        <v>31</v>
      </c>
      <c r="B18">
        <v>0</v>
      </c>
      <c r="C18" t="str">
        <f>'nyers adatok (2)'!A129</f>
        <v>Alföld és Észak</v>
      </c>
      <c r="D18" s="61">
        <v>51.012746123458783</v>
      </c>
      <c r="E18" s="61">
        <v>51.983561701592315</v>
      </c>
      <c r="F18" s="61">
        <v>52.291874909000249</v>
      </c>
      <c r="G18" s="61">
        <v>51.569881381863489</v>
      </c>
      <c r="H18" s="61">
        <v>52.503517537666767</v>
      </c>
      <c r="I18" s="61">
        <v>53.99720057616927</v>
      </c>
      <c r="J18" s="61">
        <v>54.322877298582831</v>
      </c>
      <c r="K18" s="61">
        <v>56.54596082797719</v>
      </c>
      <c r="L18" s="61">
        <v>56.731499607495891</v>
      </c>
      <c r="M18" s="61">
        <v>56.839550648332903</v>
      </c>
      <c r="N18" s="61">
        <v>56.6</v>
      </c>
      <c r="O18" s="61">
        <v>57.1</v>
      </c>
      <c r="P18" s="61">
        <v>57.7</v>
      </c>
      <c r="Q18" s="61">
        <v>58.6</v>
      </c>
      <c r="R18" s="61">
        <v>58.8</v>
      </c>
      <c r="T18">
        <f t="shared" si="26"/>
        <v>23</v>
      </c>
      <c r="U18">
        <f t="shared" si="5"/>
        <v>22</v>
      </c>
      <c r="V18">
        <f t="shared" si="6"/>
        <v>23</v>
      </c>
      <c r="W18">
        <f t="shared" si="7"/>
        <v>23</v>
      </c>
      <c r="X18">
        <f t="shared" si="8"/>
        <v>23</v>
      </c>
      <c r="Y18">
        <f t="shared" si="9"/>
        <v>23</v>
      </c>
      <c r="Z18">
        <f t="shared" si="10"/>
        <v>22</v>
      </c>
      <c r="AA18">
        <f t="shared" si="11"/>
        <v>22</v>
      </c>
      <c r="AB18">
        <f t="shared" si="12"/>
        <v>21</v>
      </c>
      <c r="AC18">
        <f t="shared" si="13"/>
        <v>22</v>
      </c>
      <c r="AD18">
        <f t="shared" si="14"/>
        <v>22</v>
      </c>
      <c r="AE18">
        <f t="shared" si="15"/>
        <v>19</v>
      </c>
      <c r="AF18">
        <f t="shared" si="16"/>
        <v>19</v>
      </c>
      <c r="AG18">
        <f t="shared" si="17"/>
        <v>20</v>
      </c>
      <c r="AH18">
        <f t="shared" si="18"/>
        <v>20</v>
      </c>
      <c r="AI18">
        <v>1000000</v>
      </c>
      <c r="AJ18">
        <f>model2!Q172</f>
        <v>1000047.2</v>
      </c>
      <c r="AK18" t="str">
        <f t="shared" si="19"/>
        <v>férfi</v>
      </c>
      <c r="AL18">
        <f t="shared" si="20"/>
        <v>0</v>
      </c>
      <c r="AM18" t="str">
        <f t="shared" si="21"/>
        <v>Alföld és Észak</v>
      </c>
      <c r="AP18" s="64">
        <f t="shared" si="27"/>
        <v>0.58483313105006951</v>
      </c>
      <c r="AQ18" s="69">
        <f t="shared" si="28"/>
        <v>0.1324362904173676</v>
      </c>
      <c r="AR18" s="64">
        <f t="shared" si="29"/>
        <v>4.899474723259066E-2</v>
      </c>
      <c r="AS18">
        <f t="shared" si="30"/>
        <v>1000000</v>
      </c>
      <c r="AU18">
        <f t="shared" si="31"/>
        <v>3</v>
      </c>
      <c r="AV18">
        <f t="shared" si="32"/>
        <v>28</v>
      </c>
      <c r="AW18">
        <f t="shared" si="33"/>
        <v>22</v>
      </c>
      <c r="AX18">
        <f t="shared" si="34"/>
        <v>1000000</v>
      </c>
      <c r="AY18">
        <f>model4!E172</f>
        <v>999999.9</v>
      </c>
      <c r="AZ18" t="str">
        <f t="shared" si="23"/>
        <v>férfi</v>
      </c>
      <c r="BA18">
        <f t="shared" si="24"/>
        <v>0</v>
      </c>
      <c r="BB18" t="str">
        <f t="shared" si="25"/>
        <v>Alföld és Észak</v>
      </c>
    </row>
    <row r="19" spans="1:54">
      <c r="A19" t="s">
        <v>31</v>
      </c>
      <c r="B19">
        <v>65</v>
      </c>
      <c r="C19" t="str">
        <f>C8</f>
        <v>Budapesta</v>
      </c>
      <c r="D19" s="61">
        <v>7.4695021028354063</v>
      </c>
      <c r="E19" s="61">
        <v>7.427160493827162</v>
      </c>
      <c r="F19" s="61">
        <v>7.3111111111111118</v>
      </c>
      <c r="G19" s="61">
        <v>7.8913580246913586</v>
      </c>
      <c r="H19" s="61">
        <v>8.8197530864197535</v>
      </c>
      <c r="I19" s="61">
        <v>8.007407407407408</v>
      </c>
      <c r="J19" s="61">
        <v>8.4716049382716054</v>
      </c>
      <c r="K19" s="61">
        <v>8.7037037037037042</v>
      </c>
      <c r="L19" s="61">
        <v>8.9358024691358029</v>
      </c>
      <c r="M19" s="61">
        <v>9.283950617283951</v>
      </c>
      <c r="N19" s="61">
        <v>9.1679012345679016</v>
      </c>
      <c r="O19" s="61">
        <v>9.4</v>
      </c>
      <c r="P19" s="61">
        <v>9.4</v>
      </c>
      <c r="Q19" s="61">
        <v>9.4</v>
      </c>
      <c r="R19" s="61">
        <v>9.3000000000000007</v>
      </c>
      <c r="T19">
        <f t="shared" si="26"/>
        <v>26</v>
      </c>
      <c r="U19">
        <f t="shared" si="5"/>
        <v>26</v>
      </c>
      <c r="V19">
        <f t="shared" si="6"/>
        <v>26</v>
      </c>
      <c r="W19">
        <f t="shared" si="7"/>
        <v>26</v>
      </c>
      <c r="X19">
        <f t="shared" si="8"/>
        <v>27</v>
      </c>
      <c r="Y19">
        <f t="shared" si="9"/>
        <v>26</v>
      </c>
      <c r="Z19">
        <f t="shared" si="10"/>
        <v>25</v>
      </c>
      <c r="AA19">
        <f t="shared" si="11"/>
        <v>25</v>
      </c>
      <c r="AB19">
        <f t="shared" si="12"/>
        <v>25</v>
      </c>
      <c r="AC19">
        <f t="shared" si="13"/>
        <v>26</v>
      </c>
      <c r="AD19">
        <f t="shared" si="14"/>
        <v>25</v>
      </c>
      <c r="AE19">
        <f t="shared" si="15"/>
        <v>25</v>
      </c>
      <c r="AF19">
        <f t="shared" si="16"/>
        <v>25</v>
      </c>
      <c r="AG19">
        <f t="shared" si="17"/>
        <v>27</v>
      </c>
      <c r="AH19">
        <f t="shared" si="18"/>
        <v>27</v>
      </c>
      <c r="AI19">
        <v>1000000</v>
      </c>
      <c r="AJ19">
        <f>model2!Q173</f>
        <v>999984.2</v>
      </c>
      <c r="AK19" t="str">
        <f t="shared" si="19"/>
        <v>férfi</v>
      </c>
      <c r="AL19">
        <f t="shared" si="20"/>
        <v>65</v>
      </c>
      <c r="AM19" t="str">
        <f t="shared" si="21"/>
        <v>Budapesta</v>
      </c>
      <c r="AP19" s="64">
        <f t="shared" si="27"/>
        <v>0.1613973680640354</v>
      </c>
      <c r="AQ19" s="69">
        <f t="shared" si="28"/>
        <v>0.22222222222222218</v>
      </c>
      <c r="AR19" s="64">
        <f t="shared" si="29"/>
        <v>9.0913389455242757E-2</v>
      </c>
      <c r="AS19">
        <f t="shared" si="30"/>
        <v>1000000</v>
      </c>
      <c r="AU19">
        <f t="shared" si="31"/>
        <v>26</v>
      </c>
      <c r="AV19">
        <f t="shared" si="32"/>
        <v>22</v>
      </c>
      <c r="AW19">
        <f t="shared" si="33"/>
        <v>29</v>
      </c>
      <c r="AX19">
        <f t="shared" si="34"/>
        <v>1000000</v>
      </c>
      <c r="AY19">
        <f>model4!E173</f>
        <v>999999.9</v>
      </c>
      <c r="AZ19" t="str">
        <f t="shared" si="23"/>
        <v>férfi</v>
      </c>
      <c r="BA19">
        <f t="shared" si="24"/>
        <v>65</v>
      </c>
      <c r="BB19" t="str">
        <f t="shared" si="25"/>
        <v>Budapesta</v>
      </c>
    </row>
    <row r="20" spans="1:54">
      <c r="A20" t="s">
        <v>31</v>
      </c>
      <c r="B20">
        <v>65</v>
      </c>
      <c r="C20" t="str">
        <f t="shared" ref="C20:C29" si="35">C9</f>
        <v>Pestb</v>
      </c>
      <c r="D20" s="61">
        <v>4.8744132410799068</v>
      </c>
      <c r="E20" s="61">
        <v>4.8987654320987666</v>
      </c>
      <c r="F20" s="61">
        <v>4.8222222222222229</v>
      </c>
      <c r="G20" s="61">
        <v>5.2049382716049388</v>
      </c>
      <c r="H20" s="61">
        <v>5.8172839506172842</v>
      </c>
      <c r="I20" s="61">
        <v>5.2814814814814826</v>
      </c>
      <c r="J20" s="61">
        <v>5.5876543209876548</v>
      </c>
      <c r="K20" s="61">
        <v>5.7407407407407414</v>
      </c>
      <c r="L20" s="61">
        <v>5.8938271604938279</v>
      </c>
      <c r="M20" s="61">
        <v>6.1234567901234573</v>
      </c>
      <c r="N20" s="61">
        <v>6.0469135802469145</v>
      </c>
      <c r="O20" s="61">
        <v>6.2</v>
      </c>
      <c r="P20" s="61">
        <v>6.2</v>
      </c>
      <c r="Q20" s="61">
        <v>6.2</v>
      </c>
      <c r="R20" s="61">
        <v>6.5</v>
      </c>
      <c r="T20">
        <f t="shared" si="26"/>
        <v>39</v>
      </c>
      <c r="U20">
        <f t="shared" si="5"/>
        <v>41</v>
      </c>
      <c r="V20">
        <f t="shared" si="6"/>
        <v>43</v>
      </c>
      <c r="W20">
        <f t="shared" si="7"/>
        <v>41</v>
      </c>
      <c r="X20">
        <f t="shared" si="8"/>
        <v>35</v>
      </c>
      <c r="Y20">
        <f t="shared" si="9"/>
        <v>38</v>
      </c>
      <c r="Z20">
        <f t="shared" si="10"/>
        <v>37</v>
      </c>
      <c r="AA20">
        <f t="shared" si="11"/>
        <v>38</v>
      </c>
      <c r="AB20">
        <f t="shared" si="12"/>
        <v>35</v>
      </c>
      <c r="AC20">
        <f t="shared" si="13"/>
        <v>38</v>
      </c>
      <c r="AD20">
        <f t="shared" si="14"/>
        <v>33</v>
      </c>
      <c r="AE20">
        <f t="shared" si="15"/>
        <v>36</v>
      </c>
      <c r="AF20">
        <f t="shared" si="16"/>
        <v>36</v>
      </c>
      <c r="AG20">
        <f t="shared" si="17"/>
        <v>39</v>
      </c>
      <c r="AH20">
        <f t="shared" si="18"/>
        <v>41</v>
      </c>
      <c r="AI20">
        <v>1000000</v>
      </c>
      <c r="AJ20">
        <f>model2!Q174</f>
        <v>999801.2</v>
      </c>
      <c r="AK20" t="str">
        <f t="shared" si="19"/>
        <v>férfi</v>
      </c>
      <c r="AL20">
        <f t="shared" si="20"/>
        <v>65</v>
      </c>
      <c r="AM20" t="str">
        <f t="shared" si="21"/>
        <v>Pestb</v>
      </c>
      <c r="AP20" s="64">
        <f t="shared" si="27"/>
        <v>0.11690951024284357</v>
      </c>
      <c r="AQ20" s="69">
        <f t="shared" si="28"/>
        <v>0.25811965811965804</v>
      </c>
      <c r="AR20" s="64">
        <f t="shared" si="29"/>
        <v>9.6998345475404465E-2</v>
      </c>
      <c r="AS20">
        <f t="shared" si="30"/>
        <v>1000000</v>
      </c>
      <c r="AU20">
        <f t="shared" si="31"/>
        <v>33</v>
      </c>
      <c r="AV20">
        <f t="shared" si="32"/>
        <v>18</v>
      </c>
      <c r="AW20">
        <f t="shared" si="33"/>
        <v>33</v>
      </c>
      <c r="AX20">
        <f t="shared" si="34"/>
        <v>1000000</v>
      </c>
      <c r="AY20">
        <f>model4!E174</f>
        <v>999999.4</v>
      </c>
      <c r="AZ20" t="str">
        <f t="shared" si="23"/>
        <v>férfi</v>
      </c>
      <c r="BA20">
        <f t="shared" si="24"/>
        <v>65</v>
      </c>
      <c r="BB20" t="str">
        <f t="shared" si="25"/>
        <v>Pestb</v>
      </c>
    </row>
    <row r="21" spans="1:54">
      <c r="A21" t="s">
        <v>31</v>
      </c>
      <c r="B21">
        <v>65</v>
      </c>
      <c r="C21" t="str">
        <f t="shared" si="35"/>
        <v>Közép-Magyarországc</v>
      </c>
      <c r="D21" s="61">
        <v>6.39560439560438</v>
      </c>
      <c r="E21" s="61">
        <v>6.4</v>
      </c>
      <c r="F21" s="61">
        <v>6.3</v>
      </c>
      <c r="G21" s="61">
        <v>6.8</v>
      </c>
      <c r="H21" s="61">
        <v>7.6</v>
      </c>
      <c r="I21" s="61">
        <v>6.9</v>
      </c>
      <c r="J21" s="61">
        <v>7.3</v>
      </c>
      <c r="K21" s="61">
        <v>7.5</v>
      </c>
      <c r="L21" s="61">
        <v>7.7</v>
      </c>
      <c r="M21" s="61">
        <v>8</v>
      </c>
      <c r="N21" s="61">
        <v>7.9</v>
      </c>
      <c r="O21" s="61">
        <v>8.1</v>
      </c>
      <c r="P21" s="61">
        <v>8.1</v>
      </c>
      <c r="Q21" s="61">
        <v>8.1</v>
      </c>
      <c r="R21" s="61">
        <v>8.3000000000000007</v>
      </c>
      <c r="T21">
        <f t="shared" si="26"/>
        <v>29</v>
      </c>
      <c r="U21">
        <f t="shared" si="5"/>
        <v>29</v>
      </c>
      <c r="V21">
        <f t="shared" si="6"/>
        <v>30</v>
      </c>
      <c r="W21">
        <f t="shared" si="7"/>
        <v>31</v>
      </c>
      <c r="X21">
        <f t="shared" si="8"/>
        <v>29</v>
      </c>
      <c r="Y21">
        <f t="shared" si="9"/>
        <v>28</v>
      </c>
      <c r="Z21">
        <f t="shared" si="10"/>
        <v>28</v>
      </c>
      <c r="AA21">
        <f t="shared" si="11"/>
        <v>29</v>
      </c>
      <c r="AB21">
        <f t="shared" si="12"/>
        <v>27</v>
      </c>
      <c r="AC21">
        <f t="shared" si="13"/>
        <v>27</v>
      </c>
      <c r="AD21">
        <f t="shared" si="14"/>
        <v>27</v>
      </c>
      <c r="AE21">
        <f t="shared" si="15"/>
        <v>28</v>
      </c>
      <c r="AF21">
        <f t="shared" si="16"/>
        <v>28</v>
      </c>
      <c r="AG21">
        <f t="shared" si="17"/>
        <v>28</v>
      </c>
      <c r="AH21">
        <f t="shared" si="18"/>
        <v>29</v>
      </c>
      <c r="AI21">
        <v>1000000</v>
      </c>
      <c r="AJ21">
        <f>model2!Q175</f>
        <v>999944.2</v>
      </c>
      <c r="AK21" t="str">
        <f t="shared" si="19"/>
        <v>férfi</v>
      </c>
      <c r="AL21">
        <f t="shared" si="20"/>
        <v>65</v>
      </c>
      <c r="AM21" t="str">
        <f t="shared" si="21"/>
        <v>Közép-Magyarországc</v>
      </c>
      <c r="AP21" s="64">
        <f t="shared" si="27"/>
        <v>0.14725274725274762</v>
      </c>
      <c r="AQ21" s="69">
        <f t="shared" si="28"/>
        <v>0.24096385542168683</v>
      </c>
      <c r="AR21" s="64">
        <f t="shared" si="29"/>
        <v>9.424750552298769E-2</v>
      </c>
      <c r="AS21">
        <f t="shared" si="30"/>
        <v>1000000</v>
      </c>
      <c r="AU21">
        <f t="shared" si="31"/>
        <v>27</v>
      </c>
      <c r="AV21">
        <f t="shared" si="32"/>
        <v>20</v>
      </c>
      <c r="AW21">
        <f t="shared" si="33"/>
        <v>30</v>
      </c>
      <c r="AX21">
        <f t="shared" si="34"/>
        <v>1000000</v>
      </c>
      <c r="AY21">
        <f>model4!E175</f>
        <v>999999.9</v>
      </c>
      <c r="AZ21" t="str">
        <f t="shared" si="23"/>
        <v>férfi</v>
      </c>
      <c r="BA21">
        <f t="shared" si="24"/>
        <v>65</v>
      </c>
      <c r="BB21" t="str">
        <f t="shared" si="25"/>
        <v>Közép-Magyarországc</v>
      </c>
    </row>
    <row r="22" spans="1:54">
      <c r="A22" t="s">
        <v>31</v>
      </c>
      <c r="B22">
        <v>65</v>
      </c>
      <c r="C22" t="str">
        <f t="shared" si="35"/>
        <v>Közép-Dunántúl</v>
      </c>
      <c r="D22" s="61">
        <v>4.6571428571428442</v>
      </c>
      <c r="E22" s="61">
        <v>5.2</v>
      </c>
      <c r="F22" s="61">
        <v>5.3</v>
      </c>
      <c r="G22" s="61">
        <v>4.5999999999999996</v>
      </c>
      <c r="H22" s="61">
        <v>4.5999999999999996</v>
      </c>
      <c r="I22" s="61">
        <v>5.2</v>
      </c>
      <c r="J22" s="61">
        <v>6.3</v>
      </c>
      <c r="K22" s="61">
        <v>4.8</v>
      </c>
      <c r="L22" s="61">
        <v>5.6</v>
      </c>
      <c r="M22" s="61">
        <v>6.1</v>
      </c>
      <c r="N22" s="61">
        <v>5.6</v>
      </c>
      <c r="O22" s="61">
        <v>5.7</v>
      </c>
      <c r="P22" s="61">
        <v>6.2</v>
      </c>
      <c r="Q22" s="61">
        <v>6.4</v>
      </c>
      <c r="R22" s="61">
        <v>6.8</v>
      </c>
      <c r="T22">
        <f t="shared" si="26"/>
        <v>42</v>
      </c>
      <c r="U22">
        <f t="shared" si="5"/>
        <v>36</v>
      </c>
      <c r="V22">
        <f t="shared" si="6"/>
        <v>37</v>
      </c>
      <c r="W22">
        <f t="shared" si="7"/>
        <v>46</v>
      </c>
      <c r="X22">
        <f t="shared" si="8"/>
        <v>44</v>
      </c>
      <c r="Y22">
        <f t="shared" si="9"/>
        <v>39</v>
      </c>
      <c r="Z22">
        <f t="shared" si="10"/>
        <v>33</v>
      </c>
      <c r="AA22">
        <f t="shared" si="11"/>
        <v>47</v>
      </c>
      <c r="AB22">
        <f t="shared" si="12"/>
        <v>39</v>
      </c>
      <c r="AC22">
        <f t="shared" si="13"/>
        <v>39</v>
      </c>
      <c r="AD22">
        <f t="shared" si="14"/>
        <v>39</v>
      </c>
      <c r="AE22">
        <f t="shared" si="15"/>
        <v>38</v>
      </c>
      <c r="AF22">
        <f t="shared" si="16"/>
        <v>36</v>
      </c>
      <c r="AG22">
        <f t="shared" si="17"/>
        <v>38</v>
      </c>
      <c r="AH22">
        <f t="shared" si="18"/>
        <v>37</v>
      </c>
      <c r="AI22">
        <v>1000000</v>
      </c>
      <c r="AJ22">
        <f>model2!Q176</f>
        <v>999781.2</v>
      </c>
      <c r="AK22" t="str">
        <f t="shared" si="19"/>
        <v>férfi</v>
      </c>
      <c r="AL22">
        <f t="shared" si="20"/>
        <v>65</v>
      </c>
      <c r="AM22" t="str">
        <f t="shared" si="21"/>
        <v>Közép-Dunántúl</v>
      </c>
      <c r="AP22" s="64">
        <f t="shared" si="27"/>
        <v>0.12571428571428603</v>
      </c>
      <c r="AQ22" s="69">
        <f t="shared" si="28"/>
        <v>0.3235294117647059</v>
      </c>
      <c r="AR22" s="64">
        <f t="shared" si="29"/>
        <v>0.12833679376400101</v>
      </c>
      <c r="AS22">
        <f t="shared" si="30"/>
        <v>1000000</v>
      </c>
      <c r="AU22">
        <f t="shared" si="31"/>
        <v>30</v>
      </c>
      <c r="AV22">
        <f t="shared" si="32"/>
        <v>10</v>
      </c>
      <c r="AW22">
        <f t="shared" si="33"/>
        <v>43</v>
      </c>
      <c r="AX22">
        <f t="shared" si="34"/>
        <v>1000000</v>
      </c>
      <c r="AY22">
        <f>model4!E176</f>
        <v>1000008.4</v>
      </c>
      <c r="AZ22" t="str">
        <f t="shared" si="23"/>
        <v>férfi</v>
      </c>
      <c r="BA22">
        <f t="shared" si="24"/>
        <v>65</v>
      </c>
      <c r="BB22" t="str">
        <f t="shared" si="25"/>
        <v>Közép-Dunántúl</v>
      </c>
    </row>
    <row r="23" spans="1:54">
      <c r="A23" t="s">
        <v>31</v>
      </c>
      <c r="B23">
        <v>65</v>
      </c>
      <c r="C23" t="str">
        <f t="shared" si="35"/>
        <v>Nyugat-Dunántúl</v>
      </c>
      <c r="D23" s="61">
        <v>6.7912087912087884</v>
      </c>
      <c r="E23" s="61">
        <v>5.2</v>
      </c>
      <c r="F23" s="61">
        <v>6.6</v>
      </c>
      <c r="G23" s="61">
        <v>7.4</v>
      </c>
      <c r="H23" s="61">
        <v>9</v>
      </c>
      <c r="I23" s="61">
        <v>6.6</v>
      </c>
      <c r="J23" s="61">
        <v>8</v>
      </c>
      <c r="K23" s="61">
        <v>8.1</v>
      </c>
      <c r="L23" s="61">
        <v>7.6</v>
      </c>
      <c r="M23" s="61">
        <v>7.2</v>
      </c>
      <c r="N23" s="61">
        <v>7.3</v>
      </c>
      <c r="O23" s="61">
        <v>7.6</v>
      </c>
      <c r="P23" s="61">
        <v>7.4</v>
      </c>
      <c r="Q23" s="61">
        <v>7.8</v>
      </c>
      <c r="R23" s="61">
        <v>7.7</v>
      </c>
      <c r="T23">
        <f t="shared" si="26"/>
        <v>28</v>
      </c>
      <c r="U23">
        <f t="shared" si="5"/>
        <v>36</v>
      </c>
      <c r="V23">
        <f t="shared" si="6"/>
        <v>29</v>
      </c>
      <c r="W23">
        <f t="shared" si="7"/>
        <v>28</v>
      </c>
      <c r="X23">
        <f t="shared" si="8"/>
        <v>26</v>
      </c>
      <c r="Y23">
        <f t="shared" si="9"/>
        <v>30</v>
      </c>
      <c r="Z23">
        <f t="shared" si="10"/>
        <v>27</v>
      </c>
      <c r="AA23">
        <f t="shared" si="11"/>
        <v>27</v>
      </c>
      <c r="AB23">
        <f t="shared" si="12"/>
        <v>29</v>
      </c>
      <c r="AC23">
        <f t="shared" si="13"/>
        <v>30</v>
      </c>
      <c r="AD23">
        <f t="shared" si="14"/>
        <v>29</v>
      </c>
      <c r="AE23">
        <f t="shared" si="15"/>
        <v>29</v>
      </c>
      <c r="AF23">
        <f t="shared" si="16"/>
        <v>29</v>
      </c>
      <c r="AG23">
        <f t="shared" si="17"/>
        <v>30</v>
      </c>
      <c r="AH23">
        <f t="shared" si="18"/>
        <v>30</v>
      </c>
      <c r="AI23">
        <v>1000000</v>
      </c>
      <c r="AJ23">
        <f>model2!Q177</f>
        <v>999934.2</v>
      </c>
      <c r="AK23" t="str">
        <f t="shared" si="19"/>
        <v>férfi</v>
      </c>
      <c r="AL23">
        <f t="shared" si="20"/>
        <v>65</v>
      </c>
      <c r="AM23" t="str">
        <f t="shared" si="21"/>
        <v>Nyugat-Dunántúl</v>
      </c>
      <c r="AP23" s="64">
        <f t="shared" si="27"/>
        <v>8.0219780219780296E-2</v>
      </c>
      <c r="AQ23" s="69">
        <f t="shared" si="28"/>
        <v>0.42222222222222222</v>
      </c>
      <c r="AR23" s="64">
        <f t="shared" si="29"/>
        <v>0.11635567257717326</v>
      </c>
      <c r="AS23">
        <f t="shared" si="30"/>
        <v>1000000</v>
      </c>
      <c r="AU23">
        <f t="shared" si="31"/>
        <v>41</v>
      </c>
      <c r="AV23">
        <f t="shared" si="32"/>
        <v>2</v>
      </c>
      <c r="AW23">
        <f t="shared" si="33"/>
        <v>39</v>
      </c>
      <c r="AX23">
        <f t="shared" si="34"/>
        <v>1000000</v>
      </c>
      <c r="AY23">
        <f>model4!E177</f>
        <v>1000004.9</v>
      </c>
      <c r="AZ23" t="str">
        <f t="shared" si="23"/>
        <v>férfi</v>
      </c>
      <c r="BA23">
        <f t="shared" si="24"/>
        <v>65</v>
      </c>
      <c r="BB23" t="str">
        <f t="shared" si="25"/>
        <v>Nyugat-Dunántúl</v>
      </c>
    </row>
    <row r="24" spans="1:54">
      <c r="A24" t="s">
        <v>31</v>
      </c>
      <c r="B24">
        <v>65</v>
      </c>
      <c r="C24" t="str">
        <f t="shared" si="35"/>
        <v>Dél-Dunántúl</v>
      </c>
      <c r="D24" s="61">
        <v>4.560439560439562</v>
      </c>
      <c r="E24" s="61">
        <v>4.9000000000000004</v>
      </c>
      <c r="F24" s="61">
        <v>4.7</v>
      </c>
      <c r="G24" s="61">
        <v>4.9000000000000004</v>
      </c>
      <c r="H24" s="61">
        <v>5</v>
      </c>
      <c r="I24" s="61">
        <v>4.5</v>
      </c>
      <c r="J24" s="61">
        <v>5.0999999999999996</v>
      </c>
      <c r="K24" s="61">
        <v>6.4</v>
      </c>
      <c r="L24" s="61">
        <v>4.7</v>
      </c>
      <c r="M24" s="61">
        <v>6.2</v>
      </c>
      <c r="N24" s="61">
        <v>5.9</v>
      </c>
      <c r="O24" s="61">
        <v>6</v>
      </c>
      <c r="P24" s="61">
        <v>6.2</v>
      </c>
      <c r="Q24" s="61">
        <v>6.1</v>
      </c>
      <c r="R24" s="61">
        <v>5.8</v>
      </c>
      <c r="T24">
        <f t="shared" si="26"/>
        <v>43</v>
      </c>
      <c r="U24">
        <f t="shared" si="5"/>
        <v>40</v>
      </c>
      <c r="V24">
        <f t="shared" si="6"/>
        <v>45</v>
      </c>
      <c r="W24">
        <f t="shared" si="7"/>
        <v>44</v>
      </c>
      <c r="X24">
        <f t="shared" si="8"/>
        <v>40</v>
      </c>
      <c r="Y24">
        <f t="shared" si="9"/>
        <v>46</v>
      </c>
      <c r="Z24">
        <f t="shared" si="10"/>
        <v>39</v>
      </c>
      <c r="AA24">
        <f t="shared" si="11"/>
        <v>34</v>
      </c>
      <c r="AB24">
        <f t="shared" si="12"/>
        <v>47</v>
      </c>
      <c r="AC24">
        <f t="shared" si="13"/>
        <v>35</v>
      </c>
      <c r="AD24">
        <f t="shared" si="14"/>
        <v>35</v>
      </c>
      <c r="AE24">
        <f t="shared" si="15"/>
        <v>37</v>
      </c>
      <c r="AF24">
        <f t="shared" si="16"/>
        <v>36</v>
      </c>
      <c r="AG24">
        <f t="shared" si="17"/>
        <v>40</v>
      </c>
      <c r="AH24">
        <f t="shared" si="18"/>
        <v>44</v>
      </c>
      <c r="AI24">
        <v>1000000</v>
      </c>
      <c r="AJ24">
        <f>model2!Q178</f>
        <v>999730.7</v>
      </c>
      <c r="AK24" t="str">
        <f t="shared" si="19"/>
        <v>férfi</v>
      </c>
      <c r="AL24">
        <f t="shared" si="20"/>
        <v>65</v>
      </c>
      <c r="AM24" t="str">
        <f t="shared" si="21"/>
        <v>Dél-Dunántúl</v>
      </c>
      <c r="AP24" s="64">
        <f t="shared" si="27"/>
        <v>0.11956043956043949</v>
      </c>
      <c r="AQ24" s="69">
        <f t="shared" si="28"/>
        <v>0.29687500000000006</v>
      </c>
      <c r="AR24" s="64">
        <f t="shared" si="29"/>
        <v>0.12897975432011616</v>
      </c>
      <c r="AS24">
        <f t="shared" si="30"/>
        <v>1000000</v>
      </c>
      <c r="AU24">
        <f t="shared" si="31"/>
        <v>31</v>
      </c>
      <c r="AV24">
        <f t="shared" si="32"/>
        <v>15</v>
      </c>
      <c r="AW24">
        <f t="shared" si="33"/>
        <v>44</v>
      </c>
      <c r="AX24">
        <f t="shared" si="34"/>
        <v>1000000</v>
      </c>
      <c r="AY24">
        <f>model4!E178</f>
        <v>999991.4</v>
      </c>
      <c r="AZ24" t="str">
        <f t="shared" si="23"/>
        <v>férfi</v>
      </c>
      <c r="BA24">
        <f t="shared" si="24"/>
        <v>65</v>
      </c>
      <c r="BB24" t="str">
        <f t="shared" si="25"/>
        <v>Dél-Dunántúl</v>
      </c>
    </row>
    <row r="25" spans="1:54">
      <c r="A25" t="s">
        <v>31</v>
      </c>
      <c r="B25">
        <v>65</v>
      </c>
      <c r="C25" t="str">
        <f t="shared" si="35"/>
        <v>Dunántúl</v>
      </c>
      <c r="D25" s="61">
        <v>5.742382175544094</v>
      </c>
      <c r="E25" s="61">
        <v>5.5981899818062812</v>
      </c>
      <c r="F25" s="61">
        <v>5.9733904751373315</v>
      </c>
      <c r="G25" s="61">
        <v>5.9669273412912363</v>
      </c>
      <c r="H25" s="61">
        <v>6.3880665430159951</v>
      </c>
      <c r="I25" s="61">
        <v>5.7047125991869452</v>
      </c>
      <c r="J25" s="61">
        <v>6.7571372519424004</v>
      </c>
      <c r="K25" s="61">
        <v>6.5454374675931613</v>
      </c>
      <c r="L25" s="61">
        <v>5.9782336972214223</v>
      </c>
      <c r="M25" s="61">
        <v>6.5655125377292789</v>
      </c>
      <c r="N25" s="61">
        <v>6.3</v>
      </c>
      <c r="O25" s="61">
        <v>6.5</v>
      </c>
      <c r="P25" s="61">
        <v>6.7</v>
      </c>
      <c r="Q25" s="61">
        <v>6.9</v>
      </c>
      <c r="R25" s="61">
        <v>6.9</v>
      </c>
      <c r="T25">
        <f t="shared" si="26"/>
        <v>33</v>
      </c>
      <c r="U25">
        <f t="shared" si="5"/>
        <v>35</v>
      </c>
      <c r="V25">
        <f t="shared" si="6"/>
        <v>32</v>
      </c>
      <c r="W25">
        <f t="shared" si="7"/>
        <v>35</v>
      </c>
      <c r="X25">
        <f t="shared" si="8"/>
        <v>31</v>
      </c>
      <c r="Y25">
        <f t="shared" si="9"/>
        <v>35</v>
      </c>
      <c r="Z25">
        <f t="shared" si="10"/>
        <v>31</v>
      </c>
      <c r="AA25">
        <f t="shared" si="11"/>
        <v>33</v>
      </c>
      <c r="AB25">
        <f t="shared" si="12"/>
        <v>34</v>
      </c>
      <c r="AC25">
        <f t="shared" si="13"/>
        <v>32</v>
      </c>
      <c r="AD25">
        <f t="shared" si="14"/>
        <v>32</v>
      </c>
      <c r="AE25">
        <f t="shared" si="15"/>
        <v>34</v>
      </c>
      <c r="AF25">
        <f t="shared" si="16"/>
        <v>33</v>
      </c>
      <c r="AG25">
        <f t="shared" si="17"/>
        <v>34</v>
      </c>
      <c r="AH25">
        <f t="shared" si="18"/>
        <v>36</v>
      </c>
      <c r="AI25">
        <v>1000000</v>
      </c>
      <c r="AJ25">
        <f>model2!Q179</f>
        <v>999871.2</v>
      </c>
      <c r="AK25" t="str">
        <f t="shared" si="19"/>
        <v>férfi</v>
      </c>
      <c r="AL25">
        <f t="shared" si="20"/>
        <v>65</v>
      </c>
      <c r="AM25" t="str">
        <f t="shared" si="21"/>
        <v>Dunántúl</v>
      </c>
      <c r="AP25" s="64">
        <f t="shared" si="27"/>
        <v>7.9850070831491995E-2</v>
      </c>
      <c r="AQ25" s="69">
        <f t="shared" si="28"/>
        <v>0.18866811857879986</v>
      </c>
      <c r="AR25" s="64">
        <f t="shared" si="29"/>
        <v>7.02890356654189E-2</v>
      </c>
      <c r="AS25">
        <f t="shared" si="30"/>
        <v>1000000</v>
      </c>
      <c r="AU25">
        <f t="shared" si="31"/>
        <v>42</v>
      </c>
      <c r="AV25">
        <f t="shared" si="32"/>
        <v>24</v>
      </c>
      <c r="AW25">
        <f t="shared" si="33"/>
        <v>25</v>
      </c>
      <c r="AX25">
        <f t="shared" si="34"/>
        <v>1000000</v>
      </c>
      <c r="AY25">
        <f>model4!E179</f>
        <v>999999.9</v>
      </c>
      <c r="AZ25" t="str">
        <f t="shared" si="23"/>
        <v>férfi</v>
      </c>
      <c r="BA25">
        <f t="shared" si="24"/>
        <v>65</v>
      </c>
      <c r="BB25" t="str">
        <f t="shared" si="25"/>
        <v>Dunántúl</v>
      </c>
    </row>
    <row r="26" spans="1:54">
      <c r="A26" t="s">
        <v>31</v>
      </c>
      <c r="B26">
        <v>65</v>
      </c>
      <c r="C26" t="str">
        <f t="shared" si="35"/>
        <v>Észak-Magyarország</v>
      </c>
      <c r="D26" s="61">
        <v>4.2274725274725142</v>
      </c>
      <c r="E26" s="61">
        <v>3.8</v>
      </c>
      <c r="F26" s="61">
        <v>4.8</v>
      </c>
      <c r="G26" s="61">
        <v>4.5</v>
      </c>
      <c r="H26" s="61">
        <v>4.5</v>
      </c>
      <c r="I26" s="61">
        <v>4.7</v>
      </c>
      <c r="J26" s="61">
        <v>4</v>
      </c>
      <c r="K26" s="61">
        <v>5.7</v>
      </c>
      <c r="L26" s="61">
        <v>5.5</v>
      </c>
      <c r="M26" s="61">
        <v>5.0999999999999996</v>
      </c>
      <c r="N26" s="61">
        <v>4.9000000000000004</v>
      </c>
      <c r="O26" s="61">
        <v>5.2</v>
      </c>
      <c r="P26" s="61">
        <v>5.5</v>
      </c>
      <c r="Q26" s="61">
        <v>5.0999999999999996</v>
      </c>
      <c r="R26" s="61">
        <v>5.3</v>
      </c>
      <c r="T26">
        <f t="shared" si="26"/>
        <v>45</v>
      </c>
      <c r="U26">
        <f t="shared" si="5"/>
        <v>48</v>
      </c>
      <c r="V26">
        <f t="shared" si="6"/>
        <v>44</v>
      </c>
      <c r="W26">
        <f t="shared" si="7"/>
        <v>47</v>
      </c>
      <c r="X26">
        <f t="shared" si="8"/>
        <v>45</v>
      </c>
      <c r="Y26">
        <f t="shared" si="9"/>
        <v>45</v>
      </c>
      <c r="Z26">
        <f t="shared" si="10"/>
        <v>47</v>
      </c>
      <c r="AA26">
        <f t="shared" si="11"/>
        <v>39</v>
      </c>
      <c r="AB26">
        <f t="shared" si="12"/>
        <v>40</v>
      </c>
      <c r="AC26">
        <f t="shared" si="13"/>
        <v>41</v>
      </c>
      <c r="AD26">
        <f t="shared" si="14"/>
        <v>41</v>
      </c>
      <c r="AE26">
        <f t="shared" si="15"/>
        <v>39</v>
      </c>
      <c r="AF26">
        <f t="shared" si="16"/>
        <v>42</v>
      </c>
      <c r="AG26">
        <f t="shared" si="17"/>
        <v>46</v>
      </c>
      <c r="AH26">
        <f t="shared" si="18"/>
        <v>47</v>
      </c>
      <c r="AI26">
        <v>1000000</v>
      </c>
      <c r="AJ26">
        <f>model2!Q180</f>
        <v>999700.7</v>
      </c>
      <c r="AK26" t="str">
        <f t="shared" si="19"/>
        <v>férfi</v>
      </c>
      <c r="AL26">
        <f t="shared" si="20"/>
        <v>65</v>
      </c>
      <c r="AM26" t="str">
        <f t="shared" si="21"/>
        <v>Észak-Magyarország</v>
      </c>
      <c r="AP26" s="64">
        <f t="shared" si="27"/>
        <v>8.9670329670329993E-2</v>
      </c>
      <c r="AQ26" s="69">
        <f t="shared" si="28"/>
        <v>0.33333333333333337</v>
      </c>
      <c r="AR26" s="64">
        <f t="shared" si="29"/>
        <v>0.11679964332868847</v>
      </c>
      <c r="AS26">
        <f t="shared" si="30"/>
        <v>1000000</v>
      </c>
      <c r="AU26">
        <f t="shared" si="31"/>
        <v>38</v>
      </c>
      <c r="AV26">
        <f t="shared" si="32"/>
        <v>9</v>
      </c>
      <c r="AW26">
        <f t="shared" si="33"/>
        <v>41</v>
      </c>
      <c r="AX26">
        <f t="shared" si="34"/>
        <v>1000000</v>
      </c>
      <c r="AY26">
        <f>model4!E180</f>
        <v>999999.9</v>
      </c>
      <c r="AZ26" t="str">
        <f t="shared" si="23"/>
        <v>férfi</v>
      </c>
      <c r="BA26">
        <f t="shared" si="24"/>
        <v>65</v>
      </c>
      <c r="BB26" t="str">
        <f t="shared" si="25"/>
        <v>Észak-Magyarország</v>
      </c>
    </row>
    <row r="27" spans="1:54">
      <c r="A27" t="s">
        <v>31</v>
      </c>
      <c r="B27">
        <v>65</v>
      </c>
      <c r="C27" t="str">
        <f t="shared" si="35"/>
        <v>Észak-Alföld</v>
      </c>
      <c r="D27" s="61">
        <v>3.9285714285714448</v>
      </c>
      <c r="E27" s="61">
        <v>3.9</v>
      </c>
      <c r="F27" s="61">
        <v>3.5</v>
      </c>
      <c r="G27" s="61">
        <v>4</v>
      </c>
      <c r="H27" s="61">
        <v>4.4000000000000004</v>
      </c>
      <c r="I27" s="61">
        <v>5.5</v>
      </c>
      <c r="J27" s="61">
        <v>4.5</v>
      </c>
      <c r="K27" s="61">
        <v>5.3</v>
      </c>
      <c r="L27" s="61">
        <v>4.8</v>
      </c>
      <c r="M27" s="61">
        <v>4.3</v>
      </c>
      <c r="N27" s="61">
        <v>4</v>
      </c>
      <c r="O27" s="61">
        <v>4.5999999999999996</v>
      </c>
      <c r="P27" s="61">
        <v>5.3</v>
      </c>
      <c r="Q27" s="61">
        <v>5.0999999999999996</v>
      </c>
      <c r="R27" s="61">
        <v>5.4</v>
      </c>
      <c r="T27">
        <f t="shared" si="26"/>
        <v>48</v>
      </c>
      <c r="U27">
        <f t="shared" si="5"/>
        <v>47</v>
      </c>
      <c r="V27">
        <f t="shared" si="6"/>
        <v>48</v>
      </c>
      <c r="W27">
        <f t="shared" si="7"/>
        <v>48</v>
      </c>
      <c r="X27">
        <f t="shared" si="8"/>
        <v>46</v>
      </c>
      <c r="Y27">
        <f t="shared" si="9"/>
        <v>36</v>
      </c>
      <c r="Z27">
        <f t="shared" si="10"/>
        <v>45</v>
      </c>
      <c r="AA27">
        <f t="shared" si="11"/>
        <v>44</v>
      </c>
      <c r="AB27">
        <f t="shared" si="12"/>
        <v>46</v>
      </c>
      <c r="AC27">
        <f t="shared" si="13"/>
        <v>45</v>
      </c>
      <c r="AD27">
        <f t="shared" si="14"/>
        <v>48</v>
      </c>
      <c r="AE27">
        <f t="shared" si="15"/>
        <v>47</v>
      </c>
      <c r="AF27">
        <f t="shared" si="16"/>
        <v>44</v>
      </c>
      <c r="AG27">
        <f t="shared" si="17"/>
        <v>46</v>
      </c>
      <c r="AH27">
        <f t="shared" si="18"/>
        <v>46</v>
      </c>
      <c r="AI27">
        <v>1000000</v>
      </c>
      <c r="AJ27">
        <f>model2!Q181</f>
        <v>999686.7</v>
      </c>
      <c r="AK27" t="str">
        <f t="shared" si="19"/>
        <v>férfi</v>
      </c>
      <c r="AL27">
        <f t="shared" si="20"/>
        <v>65</v>
      </c>
      <c r="AM27" t="str">
        <f t="shared" si="21"/>
        <v>Észak-Alföld</v>
      </c>
      <c r="AP27" s="64">
        <f t="shared" si="27"/>
        <v>9.1428571428570998E-2</v>
      </c>
      <c r="AQ27" s="69">
        <f t="shared" si="28"/>
        <v>0.36363636363636365</v>
      </c>
      <c r="AR27" s="64">
        <f t="shared" si="29"/>
        <v>0.13986262429921351</v>
      </c>
      <c r="AS27">
        <f t="shared" si="30"/>
        <v>1000000</v>
      </c>
      <c r="AU27">
        <f t="shared" si="31"/>
        <v>37</v>
      </c>
      <c r="AV27">
        <f t="shared" si="32"/>
        <v>5</v>
      </c>
      <c r="AW27">
        <f t="shared" si="33"/>
        <v>45</v>
      </c>
      <c r="AX27">
        <f t="shared" si="34"/>
        <v>1000000</v>
      </c>
      <c r="AY27">
        <f>model4!E181</f>
        <v>999999.9</v>
      </c>
      <c r="AZ27" t="str">
        <f t="shared" si="23"/>
        <v>férfi</v>
      </c>
      <c r="BA27">
        <f t="shared" si="24"/>
        <v>65</v>
      </c>
      <c r="BB27" t="str">
        <f t="shared" si="25"/>
        <v>Észak-Alföld</v>
      </c>
    </row>
    <row r="28" spans="1:54">
      <c r="A28" t="s">
        <v>31</v>
      </c>
      <c r="B28">
        <v>65</v>
      </c>
      <c r="C28" t="str">
        <f t="shared" si="35"/>
        <v>Dél-Alföld</v>
      </c>
      <c r="D28" s="61">
        <v>4.3164835164835154</v>
      </c>
      <c r="E28" s="61">
        <v>4.5</v>
      </c>
      <c r="F28" s="61">
        <v>5</v>
      </c>
      <c r="G28" s="61">
        <v>5.8</v>
      </c>
      <c r="H28" s="61">
        <v>4.9000000000000004</v>
      </c>
      <c r="I28" s="61">
        <v>4.3</v>
      </c>
      <c r="J28" s="61">
        <v>4.5999999999999996</v>
      </c>
      <c r="K28" s="61">
        <v>5.0999999999999996</v>
      </c>
      <c r="L28" s="61">
        <v>5.7</v>
      </c>
      <c r="M28" s="61">
        <v>5.0999999999999996</v>
      </c>
      <c r="N28" s="61">
        <v>4.5</v>
      </c>
      <c r="O28" s="61">
        <v>4.9000000000000004</v>
      </c>
      <c r="P28" s="61">
        <v>6.1</v>
      </c>
      <c r="Q28" s="61">
        <v>7.1</v>
      </c>
      <c r="R28" s="61">
        <v>7</v>
      </c>
      <c r="T28">
        <f t="shared" si="26"/>
        <v>44</v>
      </c>
      <c r="U28">
        <f t="shared" si="5"/>
        <v>43</v>
      </c>
      <c r="V28">
        <f t="shared" si="6"/>
        <v>41</v>
      </c>
      <c r="W28">
        <f t="shared" si="7"/>
        <v>38</v>
      </c>
      <c r="X28">
        <f t="shared" si="8"/>
        <v>41</v>
      </c>
      <c r="Y28">
        <f t="shared" si="9"/>
        <v>48</v>
      </c>
      <c r="Z28">
        <f t="shared" si="10"/>
        <v>44</v>
      </c>
      <c r="AA28">
        <f t="shared" si="11"/>
        <v>45</v>
      </c>
      <c r="AB28">
        <f t="shared" si="12"/>
        <v>37</v>
      </c>
      <c r="AC28">
        <f t="shared" si="13"/>
        <v>41</v>
      </c>
      <c r="AD28">
        <f t="shared" si="14"/>
        <v>43</v>
      </c>
      <c r="AE28">
        <f t="shared" si="15"/>
        <v>43</v>
      </c>
      <c r="AF28">
        <f t="shared" si="16"/>
        <v>39</v>
      </c>
      <c r="AG28">
        <f t="shared" si="17"/>
        <v>33</v>
      </c>
      <c r="AH28">
        <f t="shared" si="18"/>
        <v>34</v>
      </c>
      <c r="AI28">
        <v>1000000</v>
      </c>
      <c r="AJ28">
        <f>model2!Q182</f>
        <v>999721.7</v>
      </c>
      <c r="AK28" t="str">
        <f t="shared" si="19"/>
        <v>férfi</v>
      </c>
      <c r="AL28">
        <f t="shared" si="20"/>
        <v>65</v>
      </c>
      <c r="AM28" t="str">
        <f t="shared" si="21"/>
        <v>Dél-Alföld</v>
      </c>
      <c r="AP28" s="64">
        <f t="shared" si="27"/>
        <v>0.13494505494505496</v>
      </c>
      <c r="AQ28" s="69">
        <f t="shared" si="28"/>
        <v>0.39436619718309857</v>
      </c>
      <c r="AR28" s="64">
        <f t="shared" si="29"/>
        <v>0.17140303366512571</v>
      </c>
      <c r="AS28">
        <f t="shared" si="30"/>
        <v>1000000</v>
      </c>
      <c r="AU28">
        <f t="shared" si="31"/>
        <v>28</v>
      </c>
      <c r="AV28">
        <f t="shared" si="32"/>
        <v>4</v>
      </c>
      <c r="AW28">
        <f t="shared" si="33"/>
        <v>47</v>
      </c>
      <c r="AX28">
        <f t="shared" si="34"/>
        <v>1000000</v>
      </c>
      <c r="AY28">
        <f>model4!E182</f>
        <v>999995.9</v>
      </c>
      <c r="AZ28" t="str">
        <f t="shared" si="23"/>
        <v>férfi</v>
      </c>
      <c r="BA28">
        <f t="shared" si="24"/>
        <v>65</v>
      </c>
      <c r="BB28" t="str">
        <f t="shared" si="25"/>
        <v>Dél-Alföld</v>
      </c>
    </row>
    <row r="29" spans="1:54">
      <c r="A29" t="s">
        <v>31</v>
      </c>
      <c r="B29">
        <v>65</v>
      </c>
      <c r="C29" t="str">
        <f t="shared" si="35"/>
        <v>Alföld és Észak</v>
      </c>
      <c r="D29" s="61">
        <v>4.2110205673076564</v>
      </c>
      <c r="E29" s="61">
        <v>4.2066650154994703</v>
      </c>
      <c r="F29" s="61">
        <v>4.497579906261632</v>
      </c>
      <c r="G29" s="61">
        <v>4.8124151092929628</v>
      </c>
      <c r="H29" s="61">
        <v>4.6680715247310856</v>
      </c>
      <c r="I29" s="61">
        <v>4.8340707888304593</v>
      </c>
      <c r="J29" s="61">
        <v>4.3523983614682882</v>
      </c>
      <c r="K29" s="61">
        <v>5.3234447748202349</v>
      </c>
      <c r="L29" s="61">
        <v>5.2615910102197647</v>
      </c>
      <c r="M29" s="61">
        <v>4.7654195011337874</v>
      </c>
      <c r="N29" s="61">
        <v>4.4000000000000004</v>
      </c>
      <c r="O29" s="61">
        <v>4.9000000000000004</v>
      </c>
      <c r="P29" s="61">
        <v>5.6</v>
      </c>
      <c r="Q29" s="61">
        <v>5.8</v>
      </c>
      <c r="R29" s="61">
        <v>6</v>
      </c>
      <c r="T29">
        <f t="shared" si="26"/>
        <v>46</v>
      </c>
      <c r="U29">
        <f t="shared" si="5"/>
        <v>45</v>
      </c>
      <c r="V29">
        <f t="shared" si="6"/>
        <v>46</v>
      </c>
      <c r="W29">
        <f t="shared" si="7"/>
        <v>45</v>
      </c>
      <c r="X29">
        <f t="shared" si="8"/>
        <v>43</v>
      </c>
      <c r="Y29">
        <f t="shared" si="9"/>
        <v>44</v>
      </c>
      <c r="Z29">
        <f t="shared" si="10"/>
        <v>46</v>
      </c>
      <c r="AA29">
        <f t="shared" si="11"/>
        <v>42</v>
      </c>
      <c r="AB29">
        <f t="shared" si="12"/>
        <v>42</v>
      </c>
      <c r="AC29">
        <f t="shared" si="13"/>
        <v>43</v>
      </c>
      <c r="AD29">
        <f t="shared" si="14"/>
        <v>44</v>
      </c>
      <c r="AE29">
        <f t="shared" si="15"/>
        <v>43</v>
      </c>
      <c r="AF29">
        <f t="shared" si="16"/>
        <v>41</v>
      </c>
      <c r="AG29">
        <f t="shared" si="17"/>
        <v>42</v>
      </c>
      <c r="AH29">
        <f t="shared" si="18"/>
        <v>43</v>
      </c>
      <c r="AI29">
        <v>1000000</v>
      </c>
      <c r="AJ29">
        <f>model2!Q183</f>
        <v>999701.7</v>
      </c>
      <c r="AK29" t="str">
        <f t="shared" si="19"/>
        <v>férfi</v>
      </c>
      <c r="AL29">
        <f t="shared" si="20"/>
        <v>65</v>
      </c>
      <c r="AM29" t="str">
        <f t="shared" si="21"/>
        <v>Alföld és Észak</v>
      </c>
      <c r="AP29" s="64">
        <f t="shared" si="27"/>
        <v>9.9689219523337314E-2</v>
      </c>
      <c r="AQ29" s="69">
        <f t="shared" si="28"/>
        <v>0.29888916408342164</v>
      </c>
      <c r="AR29" s="64">
        <f t="shared" si="29"/>
        <v>0.11638995928221049</v>
      </c>
      <c r="AS29">
        <f t="shared" si="30"/>
        <v>1000000</v>
      </c>
      <c r="AU29">
        <f t="shared" si="31"/>
        <v>35</v>
      </c>
      <c r="AV29">
        <f t="shared" si="32"/>
        <v>13</v>
      </c>
      <c r="AW29">
        <f t="shared" si="33"/>
        <v>40</v>
      </c>
      <c r="AX29">
        <f t="shared" si="34"/>
        <v>1000000</v>
      </c>
      <c r="AY29">
        <f>model4!E183</f>
        <v>999991.4</v>
      </c>
      <c r="AZ29" t="str">
        <f t="shared" si="23"/>
        <v>férfi</v>
      </c>
      <c r="BA29">
        <f t="shared" si="24"/>
        <v>65</v>
      </c>
      <c r="BB29" t="str">
        <f t="shared" si="25"/>
        <v>Alföld és Észak</v>
      </c>
    </row>
    <row r="30" spans="1:54">
      <c r="A30" t="s">
        <v>162</v>
      </c>
      <c r="B30">
        <v>0</v>
      </c>
      <c r="C30" t="str">
        <f>C8</f>
        <v>Budapesta</v>
      </c>
      <c r="D30" s="61">
        <v>62.199733968563066</v>
      </c>
      <c r="E30" s="61">
        <v>61.628797468354421</v>
      </c>
      <c r="F30" s="61">
        <v>61.935917721518969</v>
      </c>
      <c r="G30" s="61">
        <v>62.140664556962008</v>
      </c>
      <c r="H30" s="61">
        <v>64.904746835443021</v>
      </c>
      <c r="I30" s="61">
        <v>63.573892405063283</v>
      </c>
      <c r="J30" s="61">
        <v>63.676265822784806</v>
      </c>
      <c r="K30" s="61">
        <v>63.676265822784806</v>
      </c>
      <c r="L30" s="61">
        <v>65.109493670886067</v>
      </c>
      <c r="M30" s="61">
        <v>66.23560126582278</v>
      </c>
      <c r="N30" s="61">
        <v>65.21186708860759</v>
      </c>
      <c r="O30" s="61">
        <v>64.7</v>
      </c>
      <c r="P30" s="61">
        <v>64.59762658227848</v>
      </c>
      <c r="Q30" s="61">
        <v>64.7</v>
      </c>
      <c r="R30" s="61">
        <v>65.2</v>
      </c>
      <c r="T30">
        <f t="shared" si="26"/>
        <v>1</v>
      </c>
      <c r="U30">
        <f t="shared" si="5"/>
        <v>1</v>
      </c>
      <c r="V30">
        <f t="shared" si="6"/>
        <v>1</v>
      </c>
      <c r="W30">
        <f t="shared" si="7"/>
        <v>2</v>
      </c>
      <c r="X30">
        <f t="shared" si="8"/>
        <v>1</v>
      </c>
      <c r="Y30">
        <f t="shared" si="9"/>
        <v>1</v>
      </c>
      <c r="Z30">
        <f t="shared" si="10"/>
        <v>1</v>
      </c>
      <c r="AA30">
        <f t="shared" si="11"/>
        <v>1</v>
      </c>
      <c r="AB30">
        <f t="shared" si="12"/>
        <v>1</v>
      </c>
      <c r="AC30">
        <f t="shared" si="13"/>
        <v>1</v>
      </c>
      <c r="AD30">
        <f t="shared" si="14"/>
        <v>1</v>
      </c>
      <c r="AE30">
        <f t="shared" si="15"/>
        <v>1</v>
      </c>
      <c r="AF30">
        <f t="shared" si="16"/>
        <v>2</v>
      </c>
      <c r="AG30">
        <f t="shared" si="17"/>
        <v>2</v>
      </c>
      <c r="AH30">
        <f t="shared" si="18"/>
        <v>2</v>
      </c>
      <c r="AI30">
        <v>1000000</v>
      </c>
      <c r="AJ30">
        <f>model2!Q184</f>
        <v>1000352.2</v>
      </c>
      <c r="AK30" t="str">
        <f t="shared" si="19"/>
        <v>nő</v>
      </c>
      <c r="AL30">
        <f t="shared" si="20"/>
        <v>0</v>
      </c>
      <c r="AM30" t="str">
        <f t="shared" si="21"/>
        <v>Budapesta</v>
      </c>
      <c r="AP30" s="64">
        <f t="shared" si="27"/>
        <v>0.2523320350535555</v>
      </c>
      <c r="AQ30" s="69">
        <f t="shared" si="28"/>
        <v>6.955177743431229E-2</v>
      </c>
      <c r="AR30" s="64">
        <f t="shared" si="29"/>
        <v>2.2206606258691086E-2</v>
      </c>
      <c r="AS30">
        <f t="shared" si="30"/>
        <v>1000000</v>
      </c>
      <c r="AU30">
        <f t="shared" si="31"/>
        <v>20</v>
      </c>
      <c r="AV30">
        <f t="shared" si="32"/>
        <v>46</v>
      </c>
      <c r="AW30">
        <f t="shared" si="33"/>
        <v>1</v>
      </c>
      <c r="AX30">
        <f t="shared" si="34"/>
        <v>1000000</v>
      </c>
      <c r="AY30">
        <f>model4!E184</f>
        <v>1000002.9</v>
      </c>
      <c r="AZ30" t="str">
        <f t="shared" si="23"/>
        <v>nő</v>
      </c>
      <c r="BA30">
        <f t="shared" si="24"/>
        <v>0</v>
      </c>
      <c r="BB30" t="str">
        <f t="shared" si="25"/>
        <v>Budapesta</v>
      </c>
    </row>
    <row r="31" spans="1:54">
      <c r="A31" t="s">
        <v>162</v>
      </c>
      <c r="B31">
        <v>0</v>
      </c>
      <c r="C31" t="str">
        <f t="shared" ref="C31:C51" si="36">C9</f>
        <v>Pestb</v>
      </c>
      <c r="D31" s="61">
        <v>58.292751078035906</v>
      </c>
      <c r="E31" s="61">
        <v>57.81867088607595</v>
      </c>
      <c r="F31" s="61">
        <v>58.106803797468352</v>
      </c>
      <c r="G31" s="61">
        <v>58.298892405063292</v>
      </c>
      <c r="H31" s="61">
        <v>60.892088607594935</v>
      </c>
      <c r="I31" s="61">
        <v>59.643512658227849</v>
      </c>
      <c r="J31" s="61">
        <v>59.739556962025318</v>
      </c>
      <c r="K31" s="61">
        <v>59.739556962025318</v>
      </c>
      <c r="L31" s="61">
        <v>61.084177215189868</v>
      </c>
      <c r="M31" s="61">
        <v>62.140664556962022</v>
      </c>
      <c r="N31" s="61">
        <v>61.180221518987338</v>
      </c>
      <c r="O31" s="61">
        <v>60.7</v>
      </c>
      <c r="P31" s="61">
        <v>60.603955696202533</v>
      </c>
      <c r="Q31" s="61">
        <v>60.7</v>
      </c>
      <c r="R31" s="61">
        <v>61.6</v>
      </c>
      <c r="T31">
        <f t="shared" si="26"/>
        <v>6</v>
      </c>
      <c r="U31">
        <f t="shared" si="5"/>
        <v>7</v>
      </c>
      <c r="V31">
        <f t="shared" si="6"/>
        <v>8</v>
      </c>
      <c r="W31">
        <f t="shared" si="7"/>
        <v>9</v>
      </c>
      <c r="X31">
        <f t="shared" si="8"/>
        <v>6</v>
      </c>
      <c r="Y31">
        <f t="shared" si="9"/>
        <v>6</v>
      </c>
      <c r="Z31">
        <f t="shared" si="10"/>
        <v>7</v>
      </c>
      <c r="AA31">
        <f t="shared" si="11"/>
        <v>11</v>
      </c>
      <c r="AB31">
        <f t="shared" si="12"/>
        <v>9</v>
      </c>
      <c r="AC31">
        <f t="shared" si="13"/>
        <v>6</v>
      </c>
      <c r="AD31">
        <f t="shared" si="14"/>
        <v>7</v>
      </c>
      <c r="AE31">
        <f t="shared" si="15"/>
        <v>9</v>
      </c>
      <c r="AF31">
        <f t="shared" si="16"/>
        <v>11</v>
      </c>
      <c r="AG31">
        <f t="shared" si="17"/>
        <v>13</v>
      </c>
      <c r="AH31">
        <f t="shared" si="18"/>
        <v>11</v>
      </c>
      <c r="AI31">
        <v>1000000</v>
      </c>
      <c r="AJ31">
        <f>model2!Q185</f>
        <v>1000245.2</v>
      </c>
      <c r="AK31" t="str">
        <f t="shared" si="19"/>
        <v>nő</v>
      </c>
      <c r="AL31">
        <f t="shared" si="20"/>
        <v>0</v>
      </c>
      <c r="AM31" t="str">
        <f t="shared" si="21"/>
        <v>Pestb</v>
      </c>
      <c r="AP31" s="64">
        <f t="shared" si="27"/>
        <v>0.24904367784114589</v>
      </c>
      <c r="AQ31" s="69">
        <f t="shared" si="28"/>
        <v>6.9551777434312165E-2</v>
      </c>
      <c r="AR31" s="64">
        <f t="shared" si="29"/>
        <v>2.2806107311718716E-2</v>
      </c>
      <c r="AS31">
        <f t="shared" si="30"/>
        <v>1000000</v>
      </c>
      <c r="AU31">
        <f t="shared" si="31"/>
        <v>21</v>
      </c>
      <c r="AV31">
        <f t="shared" si="32"/>
        <v>48</v>
      </c>
      <c r="AW31">
        <f t="shared" si="33"/>
        <v>4</v>
      </c>
      <c r="AX31">
        <f t="shared" si="34"/>
        <v>1000000</v>
      </c>
      <c r="AY31">
        <f>model4!E185</f>
        <v>999996.9</v>
      </c>
      <c r="AZ31" t="str">
        <f t="shared" si="23"/>
        <v>nő</v>
      </c>
      <c r="BA31">
        <f t="shared" si="24"/>
        <v>0</v>
      </c>
      <c r="BB31" t="str">
        <f t="shared" si="25"/>
        <v>Pestb</v>
      </c>
    </row>
    <row r="32" spans="1:54">
      <c r="A32" t="s">
        <v>162</v>
      </c>
      <c r="B32">
        <v>0</v>
      </c>
      <c r="C32" t="str">
        <f t="shared" si="36"/>
        <v>Közép-Magyarországc</v>
      </c>
      <c r="D32" s="61">
        <v>60.713186813186837</v>
      </c>
      <c r="E32" s="61">
        <v>60.2</v>
      </c>
      <c r="F32" s="61">
        <v>60.5</v>
      </c>
      <c r="G32" s="61">
        <v>60.7</v>
      </c>
      <c r="H32" s="61">
        <v>63.4</v>
      </c>
      <c r="I32" s="61">
        <v>62.1</v>
      </c>
      <c r="J32" s="61">
        <v>62.2</v>
      </c>
      <c r="K32" s="61">
        <v>62.2</v>
      </c>
      <c r="L32" s="61">
        <v>63.6</v>
      </c>
      <c r="M32" s="61">
        <v>64.7</v>
      </c>
      <c r="N32" s="61">
        <v>63.7</v>
      </c>
      <c r="O32" s="61">
        <v>63.2</v>
      </c>
      <c r="P32" s="61">
        <v>63.1</v>
      </c>
      <c r="Q32" s="61">
        <v>63.2</v>
      </c>
      <c r="R32" s="61">
        <v>64</v>
      </c>
      <c r="T32">
        <f t="shared" si="26"/>
        <v>2</v>
      </c>
      <c r="U32">
        <f t="shared" si="5"/>
        <v>3</v>
      </c>
      <c r="V32">
        <f t="shared" si="6"/>
        <v>3</v>
      </c>
      <c r="W32">
        <f t="shared" si="7"/>
        <v>3</v>
      </c>
      <c r="X32">
        <f t="shared" si="8"/>
        <v>2</v>
      </c>
      <c r="Y32">
        <f t="shared" si="9"/>
        <v>3</v>
      </c>
      <c r="Z32">
        <f t="shared" si="10"/>
        <v>3</v>
      </c>
      <c r="AA32">
        <f t="shared" si="11"/>
        <v>4</v>
      </c>
      <c r="AB32">
        <f t="shared" si="12"/>
        <v>3</v>
      </c>
      <c r="AC32">
        <f t="shared" si="13"/>
        <v>2</v>
      </c>
      <c r="AD32">
        <f t="shared" si="14"/>
        <v>2</v>
      </c>
      <c r="AE32">
        <f t="shared" si="15"/>
        <v>4</v>
      </c>
      <c r="AF32">
        <f t="shared" si="16"/>
        <v>4</v>
      </c>
      <c r="AG32">
        <f t="shared" si="17"/>
        <v>4</v>
      </c>
      <c r="AH32">
        <f t="shared" si="18"/>
        <v>5</v>
      </c>
      <c r="AI32">
        <v>1000000</v>
      </c>
      <c r="AJ32">
        <f>model2!Q186</f>
        <v>1000324.2</v>
      </c>
      <c r="AK32" t="str">
        <f t="shared" si="19"/>
        <v>nő</v>
      </c>
      <c r="AL32">
        <f t="shared" si="20"/>
        <v>0</v>
      </c>
      <c r="AM32" t="str">
        <f t="shared" si="21"/>
        <v>Közép-Magyarországc</v>
      </c>
      <c r="AP32" s="64">
        <f t="shared" si="27"/>
        <v>0.25538461538461488</v>
      </c>
      <c r="AQ32" s="69">
        <f t="shared" si="28"/>
        <v>6.9551777434312206E-2</v>
      </c>
      <c r="AR32" s="64">
        <f t="shared" si="29"/>
        <v>2.2607974694950978E-2</v>
      </c>
      <c r="AS32">
        <f t="shared" si="30"/>
        <v>1000000</v>
      </c>
      <c r="AU32">
        <f t="shared" si="31"/>
        <v>19</v>
      </c>
      <c r="AV32">
        <f t="shared" si="32"/>
        <v>47</v>
      </c>
      <c r="AW32">
        <f t="shared" si="33"/>
        <v>3</v>
      </c>
      <c r="AX32">
        <f t="shared" si="34"/>
        <v>1000000</v>
      </c>
      <c r="AY32">
        <f>model4!E186</f>
        <v>1000001.9</v>
      </c>
      <c r="AZ32" t="str">
        <f t="shared" si="23"/>
        <v>nő</v>
      </c>
      <c r="BA32">
        <f t="shared" si="24"/>
        <v>0</v>
      </c>
      <c r="BB32" t="str">
        <f t="shared" si="25"/>
        <v>Közép-Magyarországc</v>
      </c>
    </row>
    <row r="33" spans="1:54">
      <c r="A33" t="s">
        <v>162</v>
      </c>
      <c r="B33">
        <v>0</v>
      </c>
      <c r="C33" t="str">
        <f t="shared" si="36"/>
        <v>Közép-Dunántúl</v>
      </c>
      <c r="D33" s="61">
        <v>56.897802197802093</v>
      </c>
      <c r="E33" s="61">
        <v>57.8</v>
      </c>
      <c r="F33" s="61">
        <v>57.3</v>
      </c>
      <c r="G33" s="61">
        <v>58.7</v>
      </c>
      <c r="H33" s="61">
        <v>58</v>
      </c>
      <c r="I33" s="61">
        <v>58.3</v>
      </c>
      <c r="J33" s="61">
        <v>57.6</v>
      </c>
      <c r="K33" s="61">
        <v>59.7</v>
      </c>
      <c r="L33" s="61">
        <v>62.2</v>
      </c>
      <c r="M33" s="61">
        <v>62.9</v>
      </c>
      <c r="N33" s="61">
        <v>61.3</v>
      </c>
      <c r="O33" s="61">
        <v>61.5</v>
      </c>
      <c r="P33" s="61">
        <v>61.5</v>
      </c>
      <c r="Q33" s="61">
        <v>61.3</v>
      </c>
      <c r="R33" s="61">
        <v>62.8</v>
      </c>
      <c r="T33">
        <f t="shared" si="26"/>
        <v>10</v>
      </c>
      <c r="U33">
        <f t="shared" si="5"/>
        <v>8</v>
      </c>
      <c r="V33">
        <f t="shared" si="6"/>
        <v>11</v>
      </c>
      <c r="W33">
        <f t="shared" si="7"/>
        <v>6</v>
      </c>
      <c r="X33">
        <f t="shared" si="8"/>
        <v>11</v>
      </c>
      <c r="Y33">
        <f t="shared" si="9"/>
        <v>10</v>
      </c>
      <c r="Z33">
        <f t="shared" si="10"/>
        <v>12</v>
      </c>
      <c r="AA33">
        <f t="shared" si="11"/>
        <v>12</v>
      </c>
      <c r="AB33">
        <f t="shared" si="12"/>
        <v>6</v>
      </c>
      <c r="AC33">
        <f t="shared" si="13"/>
        <v>4</v>
      </c>
      <c r="AD33">
        <f t="shared" si="14"/>
        <v>6</v>
      </c>
      <c r="AE33">
        <f t="shared" si="15"/>
        <v>6</v>
      </c>
      <c r="AF33">
        <f t="shared" si="16"/>
        <v>6</v>
      </c>
      <c r="AG33">
        <f t="shared" si="17"/>
        <v>10</v>
      </c>
      <c r="AH33">
        <f t="shared" si="18"/>
        <v>8</v>
      </c>
      <c r="AI33">
        <v>1000000</v>
      </c>
      <c r="AJ33">
        <f>model2!Q187</f>
        <v>1000245.2</v>
      </c>
      <c r="AK33" t="str">
        <f t="shared" si="19"/>
        <v>nő</v>
      </c>
      <c r="AL33">
        <f t="shared" si="20"/>
        <v>0</v>
      </c>
      <c r="AM33" t="str">
        <f t="shared" si="21"/>
        <v>Közép-Dunántúl</v>
      </c>
      <c r="AP33" s="64">
        <f t="shared" si="27"/>
        <v>0.42219780219780473</v>
      </c>
      <c r="AQ33" s="69">
        <f t="shared" si="28"/>
        <v>9.5424448365626482E-2</v>
      </c>
      <c r="AR33" s="64">
        <f t="shared" si="29"/>
        <v>3.5953219347319119E-2</v>
      </c>
      <c r="AS33">
        <f t="shared" si="30"/>
        <v>1000000</v>
      </c>
      <c r="AU33">
        <f t="shared" si="31"/>
        <v>12</v>
      </c>
      <c r="AV33">
        <f t="shared" si="32"/>
        <v>37</v>
      </c>
      <c r="AW33">
        <f t="shared" si="33"/>
        <v>16</v>
      </c>
      <c r="AX33">
        <f t="shared" si="34"/>
        <v>1000000</v>
      </c>
      <c r="AY33">
        <f>model4!E187</f>
        <v>999993.9</v>
      </c>
      <c r="AZ33" t="str">
        <f t="shared" si="23"/>
        <v>nő</v>
      </c>
      <c r="BA33">
        <f t="shared" si="24"/>
        <v>0</v>
      </c>
      <c r="BB33" t="str">
        <f t="shared" si="25"/>
        <v>Közép-Dunántúl</v>
      </c>
    </row>
    <row r="34" spans="1:54">
      <c r="A34" t="s">
        <v>162</v>
      </c>
      <c r="B34">
        <v>0</v>
      </c>
      <c r="C34" t="str">
        <f t="shared" si="36"/>
        <v>Nyugat-Dunántúl</v>
      </c>
      <c r="D34" s="61">
        <v>60.00989010989008</v>
      </c>
      <c r="E34" s="61">
        <v>60.4</v>
      </c>
      <c r="F34" s="61">
        <v>60.7</v>
      </c>
      <c r="G34" s="61">
        <v>62.3</v>
      </c>
      <c r="H34" s="61">
        <v>62.7</v>
      </c>
      <c r="I34" s="61">
        <v>62.8</v>
      </c>
      <c r="J34" s="61">
        <v>61.5</v>
      </c>
      <c r="K34" s="61">
        <v>63.1</v>
      </c>
      <c r="L34" s="61">
        <v>64.3</v>
      </c>
      <c r="M34" s="61">
        <v>62.7</v>
      </c>
      <c r="N34" s="61">
        <v>63.3</v>
      </c>
      <c r="O34" s="61">
        <v>64.3</v>
      </c>
      <c r="P34" s="61">
        <v>65.5</v>
      </c>
      <c r="Q34" s="61">
        <v>67.099999999999994</v>
      </c>
      <c r="R34" s="61">
        <v>67.3</v>
      </c>
      <c r="T34">
        <f t="shared" si="26"/>
        <v>3</v>
      </c>
      <c r="U34">
        <f t="shared" si="5"/>
        <v>2</v>
      </c>
      <c r="V34">
        <f t="shared" si="6"/>
        <v>2</v>
      </c>
      <c r="W34">
        <f t="shared" si="7"/>
        <v>1</v>
      </c>
      <c r="X34">
        <f t="shared" si="8"/>
        <v>3</v>
      </c>
      <c r="Y34">
        <f t="shared" si="9"/>
        <v>2</v>
      </c>
      <c r="Z34">
        <f t="shared" si="10"/>
        <v>4</v>
      </c>
      <c r="AA34">
        <f t="shared" si="11"/>
        <v>3</v>
      </c>
      <c r="AB34">
        <f t="shared" si="12"/>
        <v>2</v>
      </c>
      <c r="AC34">
        <f t="shared" si="13"/>
        <v>5</v>
      </c>
      <c r="AD34">
        <f t="shared" si="14"/>
        <v>3</v>
      </c>
      <c r="AE34">
        <f t="shared" si="15"/>
        <v>2</v>
      </c>
      <c r="AF34">
        <f t="shared" si="16"/>
        <v>1</v>
      </c>
      <c r="AG34">
        <f t="shared" si="17"/>
        <v>1</v>
      </c>
      <c r="AH34">
        <f t="shared" si="18"/>
        <v>1</v>
      </c>
      <c r="AI34">
        <v>1000000</v>
      </c>
      <c r="AJ34">
        <f>model2!Q188</f>
        <v>1000344.2</v>
      </c>
      <c r="AK34" t="str">
        <f t="shared" si="19"/>
        <v>nő</v>
      </c>
      <c r="AL34">
        <f t="shared" si="20"/>
        <v>0</v>
      </c>
      <c r="AM34" t="str">
        <f t="shared" si="21"/>
        <v>Nyugat-Dunántúl</v>
      </c>
      <c r="AP34" s="64">
        <f t="shared" si="27"/>
        <v>0.45582417582417634</v>
      </c>
      <c r="AQ34" s="69">
        <f t="shared" si="28"/>
        <v>0.10832258380549654</v>
      </c>
      <c r="AR34" s="64">
        <f t="shared" si="29"/>
        <v>3.4967834820412082E-2</v>
      </c>
      <c r="AS34">
        <f t="shared" si="30"/>
        <v>1000000</v>
      </c>
      <c r="AU34">
        <f t="shared" si="31"/>
        <v>6</v>
      </c>
      <c r="AV34">
        <f t="shared" si="32"/>
        <v>32</v>
      </c>
      <c r="AW34">
        <f t="shared" si="33"/>
        <v>15</v>
      </c>
      <c r="AX34">
        <f t="shared" si="34"/>
        <v>1000000</v>
      </c>
      <c r="AY34">
        <f>model4!E188</f>
        <v>1000008.4</v>
      </c>
      <c r="AZ34" t="str">
        <f t="shared" si="23"/>
        <v>nő</v>
      </c>
      <c r="BA34">
        <f t="shared" si="24"/>
        <v>0</v>
      </c>
      <c r="BB34" t="str">
        <f t="shared" si="25"/>
        <v>Nyugat-Dunántúl</v>
      </c>
    </row>
    <row r="35" spans="1:54">
      <c r="A35" t="s">
        <v>162</v>
      </c>
      <c r="B35">
        <v>0</v>
      </c>
      <c r="C35" t="str">
        <f t="shared" si="36"/>
        <v>Dél-Dunántúl</v>
      </c>
      <c r="D35" s="61">
        <v>56.194505494505506</v>
      </c>
      <c r="E35" s="61">
        <v>56.6</v>
      </c>
      <c r="F35" s="61">
        <v>57</v>
      </c>
      <c r="G35" s="61">
        <v>55.8</v>
      </c>
      <c r="H35" s="61">
        <v>56.8</v>
      </c>
      <c r="I35" s="61">
        <v>56.7</v>
      </c>
      <c r="J35" s="61">
        <v>57.6</v>
      </c>
      <c r="K35" s="61">
        <v>60.4</v>
      </c>
      <c r="L35" s="61">
        <v>57.1</v>
      </c>
      <c r="M35" s="61">
        <v>57.8</v>
      </c>
      <c r="N35" s="61">
        <v>56.8</v>
      </c>
      <c r="O35" s="61">
        <v>56.3</v>
      </c>
      <c r="P35" s="61">
        <v>56.8</v>
      </c>
      <c r="Q35" s="61">
        <v>58.7</v>
      </c>
      <c r="R35" s="61">
        <v>61.2</v>
      </c>
      <c r="T35">
        <f t="shared" si="26"/>
        <v>13</v>
      </c>
      <c r="U35">
        <f t="shared" si="5"/>
        <v>12</v>
      </c>
      <c r="V35">
        <f t="shared" si="6"/>
        <v>12</v>
      </c>
      <c r="W35">
        <f t="shared" si="7"/>
        <v>15</v>
      </c>
      <c r="X35">
        <f t="shared" si="8"/>
        <v>12</v>
      </c>
      <c r="Y35">
        <f t="shared" si="9"/>
        <v>15</v>
      </c>
      <c r="Z35">
        <f t="shared" si="10"/>
        <v>12</v>
      </c>
      <c r="AA35">
        <f t="shared" si="11"/>
        <v>8</v>
      </c>
      <c r="AB35">
        <f t="shared" si="12"/>
        <v>19</v>
      </c>
      <c r="AC35">
        <f t="shared" si="13"/>
        <v>18</v>
      </c>
      <c r="AD35">
        <f t="shared" si="14"/>
        <v>21</v>
      </c>
      <c r="AE35">
        <f t="shared" si="15"/>
        <v>23</v>
      </c>
      <c r="AF35">
        <f t="shared" si="16"/>
        <v>22</v>
      </c>
      <c r="AG35">
        <f t="shared" si="17"/>
        <v>18</v>
      </c>
      <c r="AH35">
        <f t="shared" si="18"/>
        <v>15</v>
      </c>
      <c r="AI35">
        <v>1000000</v>
      </c>
      <c r="AJ35">
        <f>model2!Q189</f>
        <v>1000136.2</v>
      </c>
      <c r="AK35" t="str">
        <f t="shared" si="19"/>
        <v>nő</v>
      </c>
      <c r="AL35">
        <f t="shared" si="20"/>
        <v>0</v>
      </c>
      <c r="AM35" t="str">
        <f t="shared" si="21"/>
        <v>Dél-Dunántúl</v>
      </c>
      <c r="AP35" s="64">
        <f t="shared" si="27"/>
        <v>0.17978021978021949</v>
      </c>
      <c r="AQ35" s="69">
        <f t="shared" si="28"/>
        <v>8.8235294117647148E-2</v>
      </c>
      <c r="AR35" s="64">
        <f t="shared" si="29"/>
        <v>2.6711019551770344E-2</v>
      </c>
      <c r="AS35">
        <f t="shared" si="30"/>
        <v>1000000</v>
      </c>
      <c r="AU35">
        <f t="shared" si="31"/>
        <v>25</v>
      </c>
      <c r="AV35">
        <f t="shared" si="32"/>
        <v>42</v>
      </c>
      <c r="AW35">
        <f t="shared" si="33"/>
        <v>6</v>
      </c>
      <c r="AX35">
        <f t="shared" si="34"/>
        <v>1000000</v>
      </c>
      <c r="AY35">
        <f>model4!E189</f>
        <v>999999.9</v>
      </c>
      <c r="AZ35" t="str">
        <f t="shared" si="23"/>
        <v>nő</v>
      </c>
      <c r="BA35">
        <f t="shared" si="24"/>
        <v>0</v>
      </c>
      <c r="BB35" t="str">
        <f t="shared" si="25"/>
        <v>Dél-Dunántúl</v>
      </c>
    </row>
    <row r="36" spans="1:54">
      <c r="A36" t="s">
        <v>162</v>
      </c>
      <c r="B36">
        <v>0</v>
      </c>
      <c r="C36" t="str">
        <f t="shared" si="36"/>
        <v>Dunántúl</v>
      </c>
      <c r="D36" s="61">
        <v>57.870694852609859</v>
      </c>
      <c r="E36" s="61">
        <v>58.432965490908941</v>
      </c>
      <c r="F36" s="61">
        <v>58.496021857623674</v>
      </c>
      <c r="G36" s="61">
        <v>59.047662675641789</v>
      </c>
      <c r="H36" s="61">
        <v>59.283140320644442</v>
      </c>
      <c r="I36" s="61">
        <v>59.381604638107838</v>
      </c>
      <c r="J36" s="61">
        <v>59.033973459706338</v>
      </c>
      <c r="K36" s="61">
        <v>61.215067797622233</v>
      </c>
      <c r="L36" s="61">
        <v>61.236747657241885</v>
      </c>
      <c r="M36" s="61">
        <v>61.190266738630214</v>
      </c>
      <c r="N36" s="61">
        <v>60.5</v>
      </c>
      <c r="O36" s="61">
        <v>60.8</v>
      </c>
      <c r="P36" s="61">
        <v>61.3</v>
      </c>
      <c r="Q36" s="61">
        <v>62.4</v>
      </c>
      <c r="R36" s="61">
        <v>63.8</v>
      </c>
      <c r="T36">
        <f t="shared" si="26"/>
        <v>8</v>
      </c>
      <c r="U36">
        <f t="shared" si="5"/>
        <v>5</v>
      </c>
      <c r="V36">
        <f t="shared" si="6"/>
        <v>6</v>
      </c>
      <c r="W36">
        <f t="shared" si="7"/>
        <v>4</v>
      </c>
      <c r="X36">
        <f t="shared" si="8"/>
        <v>8</v>
      </c>
      <c r="Y36">
        <f t="shared" si="9"/>
        <v>7</v>
      </c>
      <c r="Z36">
        <f t="shared" si="10"/>
        <v>9</v>
      </c>
      <c r="AA36">
        <f t="shared" si="11"/>
        <v>7</v>
      </c>
      <c r="AB36">
        <f t="shared" si="12"/>
        <v>8</v>
      </c>
      <c r="AC36">
        <f t="shared" si="13"/>
        <v>8</v>
      </c>
      <c r="AD36">
        <f t="shared" si="14"/>
        <v>8</v>
      </c>
      <c r="AE36">
        <f t="shared" si="15"/>
        <v>8</v>
      </c>
      <c r="AF36">
        <f t="shared" si="16"/>
        <v>7</v>
      </c>
      <c r="AG36">
        <f t="shared" si="17"/>
        <v>6</v>
      </c>
      <c r="AH36">
        <f t="shared" si="18"/>
        <v>6</v>
      </c>
      <c r="AI36">
        <v>1000000</v>
      </c>
      <c r="AJ36">
        <f>model2!Q190</f>
        <v>1000266.2</v>
      </c>
      <c r="AK36" t="str">
        <f t="shared" si="19"/>
        <v>nő</v>
      </c>
      <c r="AL36">
        <f t="shared" si="20"/>
        <v>0</v>
      </c>
      <c r="AM36" t="str">
        <f t="shared" si="21"/>
        <v>Dunántúl</v>
      </c>
      <c r="AP36" s="64">
        <f t="shared" si="27"/>
        <v>0.3421687876151383</v>
      </c>
      <c r="AQ36" s="69">
        <f t="shared" si="28"/>
        <v>9.2935817357212208E-2</v>
      </c>
      <c r="AR36" s="64">
        <f t="shared" si="29"/>
        <v>2.7384157071256167E-2</v>
      </c>
      <c r="AS36">
        <f t="shared" si="30"/>
        <v>1000000</v>
      </c>
      <c r="AU36">
        <f t="shared" si="31"/>
        <v>18</v>
      </c>
      <c r="AV36">
        <f t="shared" si="32"/>
        <v>40</v>
      </c>
      <c r="AW36">
        <f t="shared" si="33"/>
        <v>7</v>
      </c>
      <c r="AX36">
        <f t="shared" si="34"/>
        <v>1000000</v>
      </c>
      <c r="AY36">
        <f>model4!E190</f>
        <v>999999.9</v>
      </c>
      <c r="AZ36" t="str">
        <f t="shared" si="23"/>
        <v>nő</v>
      </c>
      <c r="BA36">
        <f t="shared" si="24"/>
        <v>0</v>
      </c>
      <c r="BB36" t="str">
        <f t="shared" si="25"/>
        <v>Dunántúl</v>
      </c>
    </row>
    <row r="37" spans="1:54">
      <c r="A37" t="s">
        <v>162</v>
      </c>
      <c r="B37">
        <v>0</v>
      </c>
      <c r="C37" t="str">
        <f t="shared" si="36"/>
        <v>Észak-Magyarország</v>
      </c>
      <c r="D37" s="61">
        <v>56.278021978021968</v>
      </c>
      <c r="E37" s="61">
        <v>54.6</v>
      </c>
      <c r="F37" s="61">
        <v>57.6</v>
      </c>
      <c r="G37" s="61">
        <v>56.8</v>
      </c>
      <c r="H37" s="61">
        <v>55.4</v>
      </c>
      <c r="I37" s="61">
        <v>57.6</v>
      </c>
      <c r="J37" s="61">
        <v>58.1</v>
      </c>
      <c r="K37" s="61">
        <v>59.2</v>
      </c>
      <c r="L37" s="61">
        <v>58.6</v>
      </c>
      <c r="M37" s="61">
        <v>58.6</v>
      </c>
      <c r="N37" s="61">
        <v>59.1</v>
      </c>
      <c r="O37" s="61">
        <v>59.4</v>
      </c>
      <c r="P37" s="61">
        <v>58.3</v>
      </c>
      <c r="Q37" s="61">
        <v>57.4</v>
      </c>
      <c r="R37" s="61">
        <v>57.8</v>
      </c>
      <c r="T37">
        <f t="shared" si="26"/>
        <v>12</v>
      </c>
      <c r="U37">
        <f t="shared" si="5"/>
        <v>17</v>
      </c>
      <c r="V37">
        <f t="shared" si="6"/>
        <v>10</v>
      </c>
      <c r="W37">
        <f t="shared" si="7"/>
        <v>11</v>
      </c>
      <c r="X37">
        <f t="shared" si="8"/>
        <v>16</v>
      </c>
      <c r="Y37">
        <f t="shared" si="9"/>
        <v>12</v>
      </c>
      <c r="Z37">
        <f t="shared" si="10"/>
        <v>11</v>
      </c>
      <c r="AA37">
        <f t="shared" si="11"/>
        <v>14</v>
      </c>
      <c r="AB37">
        <f t="shared" si="12"/>
        <v>17</v>
      </c>
      <c r="AC37">
        <f t="shared" si="13"/>
        <v>15</v>
      </c>
      <c r="AD37">
        <f t="shared" si="14"/>
        <v>12</v>
      </c>
      <c r="AE37">
        <f t="shared" si="15"/>
        <v>13</v>
      </c>
      <c r="AF37">
        <f t="shared" si="16"/>
        <v>17</v>
      </c>
      <c r="AG37">
        <f t="shared" si="17"/>
        <v>22</v>
      </c>
      <c r="AH37">
        <f t="shared" si="18"/>
        <v>23</v>
      </c>
      <c r="AI37">
        <v>1000000</v>
      </c>
      <c r="AJ37">
        <f>model2!Q191</f>
        <v>1000149.2</v>
      </c>
      <c r="AK37" t="str">
        <f t="shared" si="19"/>
        <v>nő</v>
      </c>
      <c r="AL37">
        <f t="shared" si="20"/>
        <v>0</v>
      </c>
      <c r="AM37" t="str">
        <f t="shared" si="21"/>
        <v>Észak-Magyarország</v>
      </c>
      <c r="AP37" s="64">
        <f t="shared" si="27"/>
        <v>0.19626373626373636</v>
      </c>
      <c r="AQ37" s="69">
        <f t="shared" si="28"/>
        <v>8.0808080808080759E-2</v>
      </c>
      <c r="AR37" s="64">
        <f t="shared" si="29"/>
        <v>2.4113741228703297E-2</v>
      </c>
      <c r="AS37">
        <f t="shared" si="30"/>
        <v>1000000</v>
      </c>
      <c r="AU37">
        <f t="shared" si="31"/>
        <v>24</v>
      </c>
      <c r="AV37">
        <f t="shared" si="32"/>
        <v>44</v>
      </c>
      <c r="AW37">
        <f t="shared" si="33"/>
        <v>5</v>
      </c>
      <c r="AX37">
        <f t="shared" si="34"/>
        <v>1000000</v>
      </c>
      <c r="AY37">
        <f>model4!E191</f>
        <v>999999.9</v>
      </c>
      <c r="AZ37" t="str">
        <f t="shared" si="23"/>
        <v>nő</v>
      </c>
      <c r="BA37">
        <f t="shared" si="24"/>
        <v>0</v>
      </c>
      <c r="BB37" t="str">
        <f t="shared" si="25"/>
        <v>Észak-Magyarország</v>
      </c>
    </row>
    <row r="38" spans="1:54">
      <c r="A38" t="s">
        <v>162</v>
      </c>
      <c r="B38">
        <v>0</v>
      </c>
      <c r="C38" t="str">
        <f t="shared" si="36"/>
        <v>Észak-Alföld</v>
      </c>
      <c r="D38" s="61">
        <v>52.57032967032967</v>
      </c>
      <c r="E38" s="61">
        <v>54.5</v>
      </c>
      <c r="F38" s="61">
        <v>54.2</v>
      </c>
      <c r="G38" s="61">
        <v>54.6</v>
      </c>
      <c r="H38" s="61">
        <v>53.1</v>
      </c>
      <c r="I38" s="61">
        <v>54.6</v>
      </c>
      <c r="J38" s="61">
        <v>53.7</v>
      </c>
      <c r="K38" s="61">
        <v>56.3</v>
      </c>
      <c r="L38" s="61">
        <v>54.2</v>
      </c>
      <c r="M38" s="61">
        <v>56.3</v>
      </c>
      <c r="N38" s="61">
        <v>56.3</v>
      </c>
      <c r="O38" s="61">
        <v>56.9</v>
      </c>
      <c r="P38" s="61">
        <v>56.9</v>
      </c>
      <c r="Q38" s="61">
        <v>58.7</v>
      </c>
      <c r="R38" s="61">
        <v>61.1</v>
      </c>
      <c r="T38">
        <f t="shared" si="26"/>
        <v>20</v>
      </c>
      <c r="U38">
        <f t="shared" si="5"/>
        <v>18</v>
      </c>
      <c r="V38">
        <f t="shared" si="6"/>
        <v>19</v>
      </c>
      <c r="W38">
        <f t="shared" si="7"/>
        <v>19</v>
      </c>
      <c r="X38">
        <f t="shared" si="8"/>
        <v>21</v>
      </c>
      <c r="Y38">
        <f t="shared" si="9"/>
        <v>20</v>
      </c>
      <c r="Z38">
        <f t="shared" si="10"/>
        <v>23</v>
      </c>
      <c r="AA38">
        <f t="shared" si="11"/>
        <v>23</v>
      </c>
      <c r="AB38">
        <f t="shared" si="12"/>
        <v>24</v>
      </c>
      <c r="AC38">
        <f t="shared" si="13"/>
        <v>23</v>
      </c>
      <c r="AD38">
        <f t="shared" si="14"/>
        <v>23</v>
      </c>
      <c r="AE38">
        <f t="shared" si="15"/>
        <v>22</v>
      </c>
      <c r="AF38">
        <f t="shared" si="16"/>
        <v>21</v>
      </c>
      <c r="AG38">
        <f t="shared" si="17"/>
        <v>18</v>
      </c>
      <c r="AH38">
        <f t="shared" si="18"/>
        <v>16</v>
      </c>
      <c r="AI38">
        <v>1000000</v>
      </c>
      <c r="AJ38">
        <f>model2!Q192</f>
        <v>1000061.2</v>
      </c>
      <c r="AK38" t="str">
        <f t="shared" si="19"/>
        <v>nő</v>
      </c>
      <c r="AL38">
        <f t="shared" si="20"/>
        <v>0</v>
      </c>
      <c r="AM38" t="str">
        <f t="shared" si="21"/>
        <v>Észak-Alföld</v>
      </c>
      <c r="AP38" s="64">
        <f t="shared" si="27"/>
        <v>0.43252747252747242</v>
      </c>
      <c r="AQ38" s="69">
        <f t="shared" si="28"/>
        <v>0.13960180572291866</v>
      </c>
      <c r="AR38" s="64">
        <f t="shared" si="29"/>
        <v>4.047016294699448E-2</v>
      </c>
      <c r="AS38">
        <f t="shared" si="30"/>
        <v>1000000</v>
      </c>
      <c r="AU38">
        <f t="shared" si="31"/>
        <v>10</v>
      </c>
      <c r="AV38">
        <f t="shared" si="32"/>
        <v>27</v>
      </c>
      <c r="AW38">
        <f t="shared" si="33"/>
        <v>20</v>
      </c>
      <c r="AX38">
        <f t="shared" si="34"/>
        <v>1000000</v>
      </c>
      <c r="AY38">
        <f>model4!E192</f>
        <v>999999.9</v>
      </c>
      <c r="AZ38" t="str">
        <f t="shared" si="23"/>
        <v>nő</v>
      </c>
      <c r="BA38">
        <f t="shared" si="24"/>
        <v>0</v>
      </c>
      <c r="BB38" t="str">
        <f t="shared" si="25"/>
        <v>Észak-Alföld</v>
      </c>
    </row>
    <row r="39" spans="1:54">
      <c r="A39" t="s">
        <v>162</v>
      </c>
      <c r="B39">
        <v>0</v>
      </c>
      <c r="C39" t="str">
        <f t="shared" si="36"/>
        <v>Dél-Alföld</v>
      </c>
      <c r="D39" s="61">
        <v>54.778021978022025</v>
      </c>
      <c r="E39" s="61">
        <v>55.9</v>
      </c>
      <c r="F39" s="61">
        <v>56</v>
      </c>
      <c r="G39" s="61">
        <v>56.1</v>
      </c>
      <c r="H39" s="61">
        <v>56.3</v>
      </c>
      <c r="I39" s="61">
        <v>56.4</v>
      </c>
      <c r="J39" s="61">
        <v>56.8</v>
      </c>
      <c r="K39" s="61">
        <v>58.8</v>
      </c>
      <c r="L39" s="61">
        <v>59</v>
      </c>
      <c r="M39" s="61">
        <v>58.4</v>
      </c>
      <c r="N39" s="61">
        <v>57.7</v>
      </c>
      <c r="O39" s="61">
        <v>57.1</v>
      </c>
      <c r="P39" s="61">
        <v>59.3</v>
      </c>
      <c r="Q39" s="61">
        <v>61.6</v>
      </c>
      <c r="R39" s="61">
        <v>62.7</v>
      </c>
      <c r="T39">
        <f t="shared" si="26"/>
        <v>15</v>
      </c>
      <c r="U39">
        <f t="shared" si="5"/>
        <v>13</v>
      </c>
      <c r="V39">
        <f t="shared" si="6"/>
        <v>15</v>
      </c>
      <c r="W39">
        <f t="shared" si="7"/>
        <v>13</v>
      </c>
      <c r="X39">
        <f t="shared" si="8"/>
        <v>13</v>
      </c>
      <c r="Y39">
        <f t="shared" si="9"/>
        <v>17</v>
      </c>
      <c r="Z39">
        <f t="shared" si="10"/>
        <v>17</v>
      </c>
      <c r="AA39">
        <f t="shared" si="11"/>
        <v>16</v>
      </c>
      <c r="AB39">
        <f t="shared" si="12"/>
        <v>15</v>
      </c>
      <c r="AC39">
        <f t="shared" si="13"/>
        <v>16</v>
      </c>
      <c r="AD39">
        <f t="shared" si="14"/>
        <v>17</v>
      </c>
      <c r="AE39">
        <f t="shared" si="15"/>
        <v>19</v>
      </c>
      <c r="AF39">
        <f t="shared" si="16"/>
        <v>14</v>
      </c>
      <c r="AG39">
        <f t="shared" si="17"/>
        <v>8</v>
      </c>
      <c r="AH39">
        <f t="shared" si="18"/>
        <v>9</v>
      </c>
      <c r="AI39">
        <v>1000000</v>
      </c>
      <c r="AJ39">
        <f>model2!Q193</f>
        <v>1000154.2</v>
      </c>
      <c r="AK39" t="str">
        <f t="shared" si="19"/>
        <v>nő</v>
      </c>
      <c r="AL39">
        <f t="shared" si="20"/>
        <v>0</v>
      </c>
      <c r="AM39" t="str">
        <f t="shared" si="21"/>
        <v>Dél-Alföld</v>
      </c>
      <c r="AP39" s="64">
        <f t="shared" si="27"/>
        <v>0.43054945054944954</v>
      </c>
      <c r="AQ39" s="69">
        <f t="shared" si="28"/>
        <v>0.12634733687365196</v>
      </c>
      <c r="AR39" s="64">
        <f t="shared" si="29"/>
        <v>3.815780267281086E-2</v>
      </c>
      <c r="AS39">
        <f t="shared" si="30"/>
        <v>1000000</v>
      </c>
      <c r="AU39">
        <f t="shared" si="31"/>
        <v>11</v>
      </c>
      <c r="AV39">
        <f t="shared" si="32"/>
        <v>29</v>
      </c>
      <c r="AW39">
        <f t="shared" si="33"/>
        <v>17</v>
      </c>
      <c r="AX39">
        <f t="shared" si="34"/>
        <v>1000000</v>
      </c>
      <c r="AY39">
        <f>model4!E193</f>
        <v>999999.9</v>
      </c>
      <c r="AZ39" t="str">
        <f t="shared" si="23"/>
        <v>nő</v>
      </c>
      <c r="BA39">
        <f t="shared" si="24"/>
        <v>0</v>
      </c>
      <c r="BB39" t="str">
        <f t="shared" si="25"/>
        <v>Dél-Alföld</v>
      </c>
    </row>
    <row r="40" spans="1:54">
      <c r="A40" t="s">
        <v>162</v>
      </c>
      <c r="B40">
        <v>0</v>
      </c>
      <c r="C40" t="str">
        <f t="shared" si="36"/>
        <v>Alföld és Észak</v>
      </c>
      <c r="D40" s="61">
        <v>54.42336129321825</v>
      </c>
      <c r="E40" s="61">
        <v>54.974396327564939</v>
      </c>
      <c r="F40" s="61">
        <v>55.874610660792904</v>
      </c>
      <c r="G40" s="61">
        <v>55.78208735720019</v>
      </c>
      <c r="H40" s="61">
        <v>54.868221503498489</v>
      </c>
      <c r="I40" s="61">
        <v>56.130024865916262</v>
      </c>
      <c r="J40" s="61">
        <v>56.109233196120492</v>
      </c>
      <c r="K40" s="61">
        <v>58.019543267547213</v>
      </c>
      <c r="L40" s="61">
        <v>57.1509542109522</v>
      </c>
      <c r="M40" s="61">
        <v>57.670492394584279</v>
      </c>
      <c r="N40" s="61">
        <v>57.6</v>
      </c>
      <c r="O40" s="61">
        <v>57.8</v>
      </c>
      <c r="P40" s="61">
        <v>58.1</v>
      </c>
      <c r="Q40" s="61">
        <v>59.4</v>
      </c>
      <c r="R40" s="61">
        <v>60.7</v>
      </c>
      <c r="T40">
        <f t="shared" si="26"/>
        <v>16</v>
      </c>
      <c r="U40">
        <f t="shared" si="5"/>
        <v>14</v>
      </c>
      <c r="V40">
        <f t="shared" si="6"/>
        <v>16</v>
      </c>
      <c r="W40">
        <f t="shared" si="7"/>
        <v>16</v>
      </c>
      <c r="X40">
        <f t="shared" si="8"/>
        <v>18</v>
      </c>
      <c r="Y40">
        <f t="shared" si="9"/>
        <v>18</v>
      </c>
      <c r="Z40">
        <f t="shared" si="10"/>
        <v>18</v>
      </c>
      <c r="AA40">
        <f t="shared" si="11"/>
        <v>18</v>
      </c>
      <c r="AB40">
        <f t="shared" si="12"/>
        <v>18</v>
      </c>
      <c r="AC40">
        <f t="shared" si="13"/>
        <v>20</v>
      </c>
      <c r="AD40">
        <f t="shared" si="14"/>
        <v>18</v>
      </c>
      <c r="AE40">
        <f t="shared" si="15"/>
        <v>18</v>
      </c>
      <c r="AF40">
        <f t="shared" si="16"/>
        <v>18</v>
      </c>
      <c r="AG40">
        <f t="shared" si="17"/>
        <v>17</v>
      </c>
      <c r="AH40">
        <f t="shared" si="18"/>
        <v>18</v>
      </c>
      <c r="AI40">
        <v>1000000</v>
      </c>
      <c r="AJ40">
        <f>model2!Q194</f>
        <v>1000110.2</v>
      </c>
      <c r="AK40" t="str">
        <f t="shared" si="19"/>
        <v>nő</v>
      </c>
      <c r="AL40">
        <f t="shared" si="20"/>
        <v>0</v>
      </c>
      <c r="AM40" t="str">
        <f t="shared" si="21"/>
        <v>Alföld és Észak</v>
      </c>
      <c r="AP40" s="64">
        <f t="shared" si="27"/>
        <v>0.36430957789639151</v>
      </c>
      <c r="AQ40" s="69">
        <f t="shared" si="28"/>
        <v>0.10340426205571257</v>
      </c>
      <c r="AR40" s="64">
        <f t="shared" si="29"/>
        <v>3.0670513734681198E-2</v>
      </c>
      <c r="AS40">
        <f t="shared" si="30"/>
        <v>1000000</v>
      </c>
      <c r="AU40">
        <f t="shared" si="31"/>
        <v>16</v>
      </c>
      <c r="AV40">
        <f t="shared" si="32"/>
        <v>34</v>
      </c>
      <c r="AW40">
        <f t="shared" si="33"/>
        <v>9</v>
      </c>
      <c r="AX40">
        <f t="shared" si="34"/>
        <v>1000000</v>
      </c>
      <c r="AY40">
        <f>model4!E194</f>
        <v>999999.9</v>
      </c>
      <c r="AZ40" t="str">
        <f t="shared" si="23"/>
        <v>nő</v>
      </c>
      <c r="BA40">
        <f t="shared" si="24"/>
        <v>0</v>
      </c>
      <c r="BB40" t="str">
        <f t="shared" si="25"/>
        <v>Alföld és Észak</v>
      </c>
    </row>
    <row r="41" spans="1:54">
      <c r="A41" t="s">
        <v>162</v>
      </c>
      <c r="B41">
        <v>65</v>
      </c>
      <c r="C41" t="str">
        <f t="shared" si="36"/>
        <v>Budapesta</v>
      </c>
      <c r="D41" s="61">
        <v>8.2119251119250976</v>
      </c>
      <c r="E41" s="61">
        <v>7.9407407407407424</v>
      </c>
      <c r="F41" s="61">
        <v>8.533333333333335</v>
      </c>
      <c r="G41" s="61">
        <v>8.8888888888888911</v>
      </c>
      <c r="H41" s="61">
        <v>9.6000000000000014</v>
      </c>
      <c r="I41" s="61">
        <v>8.4148148148148163</v>
      </c>
      <c r="J41" s="61">
        <v>8.2962962962962976</v>
      </c>
      <c r="K41" s="61">
        <v>8.4148148148148163</v>
      </c>
      <c r="L41" s="61">
        <v>8.6518518518518537</v>
      </c>
      <c r="M41" s="61">
        <v>9.4814814814814845</v>
      </c>
      <c r="N41" s="61">
        <v>8.6518518518518537</v>
      </c>
      <c r="O41" s="61">
        <v>8.7703703703703724</v>
      </c>
      <c r="P41" s="61">
        <v>8.7703703703703724</v>
      </c>
      <c r="Q41" s="61">
        <v>9.6</v>
      </c>
      <c r="R41" s="61">
        <v>10.3</v>
      </c>
      <c r="T41">
        <f t="shared" si="26"/>
        <v>25</v>
      </c>
      <c r="U41">
        <f t="shared" si="5"/>
        <v>25</v>
      </c>
      <c r="V41">
        <f t="shared" si="6"/>
        <v>25</v>
      </c>
      <c r="W41">
        <f t="shared" si="7"/>
        <v>25</v>
      </c>
      <c r="X41">
        <f t="shared" si="8"/>
        <v>25</v>
      </c>
      <c r="Y41">
        <f t="shared" si="9"/>
        <v>25</v>
      </c>
      <c r="Z41">
        <f t="shared" si="10"/>
        <v>26</v>
      </c>
      <c r="AA41">
        <f t="shared" si="11"/>
        <v>26</v>
      </c>
      <c r="AB41">
        <f t="shared" si="12"/>
        <v>26</v>
      </c>
      <c r="AC41">
        <f t="shared" si="13"/>
        <v>25</v>
      </c>
      <c r="AD41">
        <f t="shared" si="14"/>
        <v>26</v>
      </c>
      <c r="AE41">
        <f t="shared" si="15"/>
        <v>26</v>
      </c>
      <c r="AF41">
        <f t="shared" si="16"/>
        <v>27</v>
      </c>
      <c r="AG41">
        <f t="shared" si="17"/>
        <v>26</v>
      </c>
      <c r="AH41">
        <f t="shared" si="18"/>
        <v>25</v>
      </c>
      <c r="AI41">
        <v>1000000</v>
      </c>
      <c r="AJ41">
        <f>model2!Q195</f>
        <v>999988.2</v>
      </c>
      <c r="AK41" t="str">
        <f t="shared" si="19"/>
        <v>nő</v>
      </c>
      <c r="AL41">
        <f t="shared" si="20"/>
        <v>65</v>
      </c>
      <c r="AM41" t="str">
        <f t="shared" si="21"/>
        <v>Budapesta</v>
      </c>
      <c r="AP41" s="64">
        <f t="shared" si="27"/>
        <v>8.9027269027269387E-2</v>
      </c>
      <c r="AQ41" s="69">
        <f t="shared" si="28"/>
        <v>0.22905429701546196</v>
      </c>
      <c r="AR41" s="64">
        <f t="shared" si="29"/>
        <v>7.2443233519615124E-2</v>
      </c>
      <c r="AS41">
        <f t="shared" si="30"/>
        <v>1000000</v>
      </c>
      <c r="AU41">
        <f t="shared" si="31"/>
        <v>39</v>
      </c>
      <c r="AV41">
        <f t="shared" si="32"/>
        <v>21</v>
      </c>
      <c r="AW41">
        <f t="shared" si="33"/>
        <v>26</v>
      </c>
      <c r="AX41">
        <f t="shared" si="34"/>
        <v>1000000</v>
      </c>
      <c r="AY41">
        <f>model4!E195</f>
        <v>999999.9</v>
      </c>
      <c r="AZ41" t="str">
        <f t="shared" si="23"/>
        <v>nő</v>
      </c>
      <c r="BA41">
        <f t="shared" si="24"/>
        <v>65</v>
      </c>
      <c r="BB41" t="str">
        <f t="shared" si="25"/>
        <v>Budapesta</v>
      </c>
    </row>
    <row r="42" spans="1:54">
      <c r="A42" t="s">
        <v>162</v>
      </c>
      <c r="B42">
        <v>65</v>
      </c>
      <c r="C42" t="str">
        <f t="shared" si="36"/>
        <v>Pestb</v>
      </c>
      <c r="D42" s="61">
        <v>4.7057658390991719</v>
      </c>
      <c r="E42" s="61">
        <v>4.6320987654320982</v>
      </c>
      <c r="F42" s="61">
        <v>4.9777777777777779</v>
      </c>
      <c r="G42" s="61">
        <v>5.1851851851851851</v>
      </c>
      <c r="H42" s="61">
        <v>5.6</v>
      </c>
      <c r="I42" s="61">
        <v>4.9086419753086421</v>
      </c>
      <c r="J42" s="61">
        <v>4.8395061728395063</v>
      </c>
      <c r="K42" s="61">
        <v>4.9086419753086421</v>
      </c>
      <c r="L42" s="61">
        <v>5.0469135802469136</v>
      </c>
      <c r="M42" s="61">
        <v>5.5308641975308648</v>
      </c>
      <c r="N42" s="61">
        <v>5.0469135802469136</v>
      </c>
      <c r="O42" s="61">
        <v>5.1160493827160494</v>
      </c>
      <c r="P42" s="61">
        <v>5.1160493827160494</v>
      </c>
      <c r="Q42" s="61">
        <v>5.6</v>
      </c>
      <c r="R42" s="61">
        <v>6.6</v>
      </c>
      <c r="T42">
        <f t="shared" si="26"/>
        <v>41</v>
      </c>
      <c r="U42">
        <f t="shared" si="5"/>
        <v>42</v>
      </c>
      <c r="V42">
        <f t="shared" si="6"/>
        <v>42</v>
      </c>
      <c r="W42">
        <f t="shared" si="7"/>
        <v>42</v>
      </c>
      <c r="X42">
        <f t="shared" si="8"/>
        <v>37</v>
      </c>
      <c r="Y42">
        <f t="shared" si="9"/>
        <v>43</v>
      </c>
      <c r="Z42">
        <f t="shared" si="10"/>
        <v>41</v>
      </c>
      <c r="AA42">
        <f t="shared" si="11"/>
        <v>46</v>
      </c>
      <c r="AB42">
        <f t="shared" si="12"/>
        <v>43</v>
      </c>
      <c r="AC42">
        <f t="shared" si="13"/>
        <v>40</v>
      </c>
      <c r="AD42">
        <f t="shared" si="14"/>
        <v>40</v>
      </c>
      <c r="AE42">
        <f t="shared" si="15"/>
        <v>40</v>
      </c>
      <c r="AF42">
        <f t="shared" si="16"/>
        <v>46</v>
      </c>
      <c r="AG42">
        <f t="shared" si="17"/>
        <v>44</v>
      </c>
      <c r="AH42">
        <f t="shared" si="18"/>
        <v>39</v>
      </c>
      <c r="AI42">
        <v>1000000</v>
      </c>
      <c r="AJ42">
        <f>model2!Q196</f>
        <v>999730.7</v>
      </c>
      <c r="AK42" t="str">
        <f t="shared" si="19"/>
        <v>nő</v>
      </c>
      <c r="AL42">
        <f t="shared" si="20"/>
        <v>65</v>
      </c>
      <c r="AM42" t="str">
        <f t="shared" si="21"/>
        <v>Pestb</v>
      </c>
      <c r="AP42" s="64">
        <f t="shared" si="27"/>
        <v>6.8837335504002187E-2</v>
      </c>
      <c r="AQ42" s="69">
        <f t="shared" si="28"/>
        <v>0.29816685372240931</v>
      </c>
      <c r="AR42" s="64">
        <f t="shared" si="29"/>
        <v>9.4495652704967029E-2</v>
      </c>
      <c r="AS42">
        <f t="shared" si="30"/>
        <v>1000000</v>
      </c>
      <c r="AU42">
        <f t="shared" si="31"/>
        <v>44</v>
      </c>
      <c r="AV42">
        <f t="shared" si="32"/>
        <v>14</v>
      </c>
      <c r="AW42">
        <f t="shared" si="33"/>
        <v>31</v>
      </c>
      <c r="AX42">
        <f t="shared" si="34"/>
        <v>1000000</v>
      </c>
      <c r="AY42">
        <f>model4!E196</f>
        <v>999999.9</v>
      </c>
      <c r="AZ42" t="str">
        <f t="shared" si="23"/>
        <v>nő</v>
      </c>
      <c r="BA42">
        <f t="shared" si="24"/>
        <v>65</v>
      </c>
      <c r="BB42" t="str">
        <f t="shared" si="25"/>
        <v>Pestb</v>
      </c>
    </row>
    <row r="43" spans="1:54">
      <c r="A43" t="s">
        <v>162</v>
      </c>
      <c r="B43">
        <v>65</v>
      </c>
      <c r="C43" t="str">
        <f t="shared" si="36"/>
        <v>Közép-Magyarországc</v>
      </c>
      <c r="D43" s="61">
        <v>6.8846153846153584</v>
      </c>
      <c r="E43" s="61">
        <v>6.7</v>
      </c>
      <c r="F43" s="61">
        <v>7.2</v>
      </c>
      <c r="G43" s="61">
        <v>7.5</v>
      </c>
      <c r="H43" s="61">
        <v>8.1</v>
      </c>
      <c r="I43" s="61">
        <v>7.1</v>
      </c>
      <c r="J43" s="61">
        <v>7</v>
      </c>
      <c r="K43" s="61">
        <v>7.1</v>
      </c>
      <c r="L43" s="61">
        <v>7.3</v>
      </c>
      <c r="M43" s="61">
        <v>8</v>
      </c>
      <c r="N43" s="61">
        <v>7.3</v>
      </c>
      <c r="O43" s="61">
        <v>7.4</v>
      </c>
      <c r="P43" s="61">
        <v>7.4</v>
      </c>
      <c r="Q43" s="61">
        <v>8.1</v>
      </c>
      <c r="R43" s="61">
        <v>9</v>
      </c>
      <c r="T43">
        <f t="shared" si="26"/>
        <v>27</v>
      </c>
      <c r="U43">
        <f t="shared" si="5"/>
        <v>27</v>
      </c>
      <c r="V43">
        <f t="shared" si="6"/>
        <v>27</v>
      </c>
      <c r="W43">
        <f t="shared" si="7"/>
        <v>27</v>
      </c>
      <c r="X43">
        <f t="shared" si="8"/>
        <v>28</v>
      </c>
      <c r="Y43">
        <f t="shared" si="9"/>
        <v>27</v>
      </c>
      <c r="Z43">
        <f t="shared" si="10"/>
        <v>29</v>
      </c>
      <c r="AA43">
        <f t="shared" si="11"/>
        <v>31</v>
      </c>
      <c r="AB43">
        <f t="shared" si="12"/>
        <v>30</v>
      </c>
      <c r="AC43">
        <f t="shared" si="13"/>
        <v>27</v>
      </c>
      <c r="AD43">
        <f t="shared" si="14"/>
        <v>29</v>
      </c>
      <c r="AE43">
        <f t="shared" si="15"/>
        <v>30</v>
      </c>
      <c r="AF43">
        <f t="shared" si="16"/>
        <v>29</v>
      </c>
      <c r="AG43">
        <f t="shared" si="17"/>
        <v>28</v>
      </c>
      <c r="AH43">
        <f t="shared" si="18"/>
        <v>28</v>
      </c>
      <c r="AI43">
        <v>1000000</v>
      </c>
      <c r="AJ43">
        <f>model2!Q197</f>
        <v>999947.2</v>
      </c>
      <c r="AK43" t="str">
        <f t="shared" si="19"/>
        <v>nő</v>
      </c>
      <c r="AL43">
        <f t="shared" si="20"/>
        <v>65</v>
      </c>
      <c r="AM43" t="str">
        <f t="shared" si="21"/>
        <v>Közép-Magyarországc</v>
      </c>
      <c r="AP43" s="64">
        <f t="shared" si="27"/>
        <v>8.3956043956044599E-2</v>
      </c>
      <c r="AQ43" s="69">
        <f t="shared" si="28"/>
        <v>0.25555555555555554</v>
      </c>
      <c r="AR43" s="64">
        <f t="shared" si="29"/>
        <v>7.9874733413500196E-2</v>
      </c>
      <c r="AS43">
        <f t="shared" si="30"/>
        <v>1000000</v>
      </c>
      <c r="AU43">
        <f t="shared" si="31"/>
        <v>40</v>
      </c>
      <c r="AV43">
        <f t="shared" si="32"/>
        <v>19</v>
      </c>
      <c r="AW43">
        <f t="shared" si="33"/>
        <v>28</v>
      </c>
      <c r="AX43">
        <f t="shared" si="34"/>
        <v>1000000</v>
      </c>
      <c r="AY43">
        <f>model4!E197</f>
        <v>999999.9</v>
      </c>
      <c r="AZ43" t="str">
        <f t="shared" si="23"/>
        <v>nő</v>
      </c>
      <c r="BA43">
        <f t="shared" si="24"/>
        <v>65</v>
      </c>
      <c r="BB43" t="str">
        <f t="shared" si="25"/>
        <v>Közép-Magyarországc</v>
      </c>
    </row>
    <row r="44" spans="1:54">
      <c r="A44" t="s">
        <v>162</v>
      </c>
      <c r="B44">
        <v>65</v>
      </c>
      <c r="C44" t="str">
        <f t="shared" si="36"/>
        <v>Közép-Dunántúl</v>
      </c>
      <c r="D44" s="61">
        <v>5.1582417582417577</v>
      </c>
      <c r="E44" s="61">
        <v>5.8</v>
      </c>
      <c r="F44" s="61">
        <v>5.3</v>
      </c>
      <c r="G44" s="61">
        <v>6.1</v>
      </c>
      <c r="H44" s="61">
        <v>5.4</v>
      </c>
      <c r="I44" s="61">
        <v>6</v>
      </c>
      <c r="J44" s="61">
        <v>4.9000000000000004</v>
      </c>
      <c r="K44" s="61">
        <v>5.6</v>
      </c>
      <c r="L44" s="61">
        <v>5.8</v>
      </c>
      <c r="M44" s="61">
        <v>6.2</v>
      </c>
      <c r="N44" s="61">
        <v>6</v>
      </c>
      <c r="O44" s="61">
        <v>6.8</v>
      </c>
      <c r="P44" s="61">
        <v>7</v>
      </c>
      <c r="Q44" s="61">
        <v>6.8</v>
      </c>
      <c r="R44" s="61">
        <v>7</v>
      </c>
      <c r="T44">
        <f t="shared" si="26"/>
        <v>35</v>
      </c>
      <c r="U44">
        <f t="shared" si="5"/>
        <v>31</v>
      </c>
      <c r="V44">
        <f t="shared" si="6"/>
        <v>37</v>
      </c>
      <c r="W44">
        <f t="shared" si="7"/>
        <v>34</v>
      </c>
      <c r="X44">
        <f t="shared" si="8"/>
        <v>39</v>
      </c>
      <c r="Y44">
        <f t="shared" si="9"/>
        <v>33</v>
      </c>
      <c r="Z44">
        <f t="shared" si="10"/>
        <v>40</v>
      </c>
      <c r="AA44">
        <f t="shared" si="11"/>
        <v>40</v>
      </c>
      <c r="AB44">
        <f t="shared" si="12"/>
        <v>36</v>
      </c>
      <c r="AC44">
        <f t="shared" si="13"/>
        <v>35</v>
      </c>
      <c r="AD44">
        <f t="shared" si="14"/>
        <v>34</v>
      </c>
      <c r="AE44">
        <f t="shared" si="15"/>
        <v>31</v>
      </c>
      <c r="AF44">
        <f t="shared" si="16"/>
        <v>31</v>
      </c>
      <c r="AG44">
        <f t="shared" si="17"/>
        <v>36</v>
      </c>
      <c r="AH44">
        <f t="shared" si="18"/>
        <v>34</v>
      </c>
      <c r="AI44">
        <v>1000000</v>
      </c>
      <c r="AJ44">
        <f>model2!Q198</f>
        <v>999845.2</v>
      </c>
      <c r="AK44" t="str">
        <f t="shared" si="19"/>
        <v>nő</v>
      </c>
      <c r="AL44">
        <f t="shared" si="20"/>
        <v>65</v>
      </c>
      <c r="AM44" t="str">
        <f t="shared" si="21"/>
        <v>Közép-Dunántúl</v>
      </c>
      <c r="AP44" s="64">
        <f t="shared" si="27"/>
        <v>0.11890109890109891</v>
      </c>
      <c r="AQ44" s="69">
        <f t="shared" si="28"/>
        <v>0.29999999999999993</v>
      </c>
      <c r="AR44" s="64">
        <f t="shared" si="29"/>
        <v>0.11231005044134666</v>
      </c>
      <c r="AS44">
        <f t="shared" si="30"/>
        <v>1000000</v>
      </c>
      <c r="AU44">
        <f t="shared" si="31"/>
        <v>32</v>
      </c>
      <c r="AV44">
        <f t="shared" si="32"/>
        <v>12</v>
      </c>
      <c r="AW44">
        <f t="shared" si="33"/>
        <v>36</v>
      </c>
      <c r="AX44">
        <f t="shared" si="34"/>
        <v>1000000</v>
      </c>
      <c r="AY44">
        <f>model4!E198</f>
        <v>1000004.4</v>
      </c>
      <c r="AZ44" t="str">
        <f t="shared" si="23"/>
        <v>nő</v>
      </c>
      <c r="BA44">
        <f t="shared" si="24"/>
        <v>65</v>
      </c>
      <c r="BB44" t="str">
        <f t="shared" si="25"/>
        <v>Közép-Dunántúl</v>
      </c>
    </row>
    <row r="45" spans="1:54">
      <c r="A45" t="s">
        <v>162</v>
      </c>
      <c r="B45">
        <v>65</v>
      </c>
      <c r="C45" t="str">
        <f t="shared" si="36"/>
        <v>Nyugat-Dunántúl</v>
      </c>
      <c r="D45" s="61">
        <v>6.069230769230785</v>
      </c>
      <c r="E45" s="61">
        <v>6.6</v>
      </c>
      <c r="F45" s="61">
        <v>7</v>
      </c>
      <c r="G45" s="61">
        <v>7.4</v>
      </c>
      <c r="H45" s="61">
        <v>7.1</v>
      </c>
      <c r="I45" s="61">
        <v>6.8</v>
      </c>
      <c r="J45" s="61">
        <v>6.7</v>
      </c>
      <c r="K45" s="61">
        <v>7.7</v>
      </c>
      <c r="L45" s="61">
        <v>7.7</v>
      </c>
      <c r="M45" s="61">
        <v>7.8</v>
      </c>
      <c r="N45" s="61">
        <v>7.8</v>
      </c>
      <c r="O45" s="61">
        <v>8.4</v>
      </c>
      <c r="P45" s="61">
        <v>9.3000000000000007</v>
      </c>
      <c r="Q45" s="61">
        <v>10.1</v>
      </c>
      <c r="R45" s="61">
        <v>9.6999999999999993</v>
      </c>
      <c r="T45">
        <f t="shared" si="26"/>
        <v>31</v>
      </c>
      <c r="U45">
        <f t="shared" si="5"/>
        <v>28</v>
      </c>
      <c r="V45">
        <f t="shared" si="6"/>
        <v>28</v>
      </c>
      <c r="W45">
        <f t="shared" si="7"/>
        <v>28</v>
      </c>
      <c r="X45">
        <f t="shared" si="8"/>
        <v>30</v>
      </c>
      <c r="Y45">
        <f t="shared" si="9"/>
        <v>29</v>
      </c>
      <c r="Z45">
        <f t="shared" si="10"/>
        <v>32</v>
      </c>
      <c r="AA45">
        <f t="shared" si="11"/>
        <v>28</v>
      </c>
      <c r="AB45">
        <f t="shared" si="12"/>
        <v>27</v>
      </c>
      <c r="AC45">
        <f t="shared" si="13"/>
        <v>29</v>
      </c>
      <c r="AD45">
        <f t="shared" si="14"/>
        <v>28</v>
      </c>
      <c r="AE45">
        <f t="shared" si="15"/>
        <v>27</v>
      </c>
      <c r="AF45">
        <f t="shared" si="16"/>
        <v>26</v>
      </c>
      <c r="AG45">
        <f t="shared" si="17"/>
        <v>25</v>
      </c>
      <c r="AH45">
        <f t="shared" si="18"/>
        <v>26</v>
      </c>
      <c r="AI45">
        <v>1000000</v>
      </c>
      <c r="AJ45">
        <f>model2!Q199</f>
        <v>999949.2</v>
      </c>
      <c r="AK45" t="str">
        <f t="shared" si="19"/>
        <v>nő</v>
      </c>
      <c r="AL45">
        <f t="shared" si="20"/>
        <v>65</v>
      </c>
      <c r="AM45" t="str">
        <f t="shared" si="21"/>
        <v>Nyugat-Dunántúl</v>
      </c>
      <c r="AP45" s="64">
        <f t="shared" si="27"/>
        <v>0.2393406593406589</v>
      </c>
      <c r="AQ45" s="69">
        <f t="shared" si="28"/>
        <v>0.39908606245239753</v>
      </c>
      <c r="AR45" s="64">
        <f t="shared" si="29"/>
        <v>0.15207426001750537</v>
      </c>
      <c r="AS45">
        <f t="shared" si="30"/>
        <v>1000000</v>
      </c>
      <c r="AU45">
        <f t="shared" si="31"/>
        <v>22</v>
      </c>
      <c r="AV45">
        <f t="shared" si="32"/>
        <v>3</v>
      </c>
      <c r="AW45">
        <f t="shared" si="33"/>
        <v>46</v>
      </c>
      <c r="AX45">
        <f t="shared" si="34"/>
        <v>1000000</v>
      </c>
      <c r="AY45">
        <f>model4!E199</f>
        <v>1000003.9</v>
      </c>
      <c r="AZ45" t="str">
        <f t="shared" si="23"/>
        <v>nő</v>
      </c>
      <c r="BA45">
        <f t="shared" si="24"/>
        <v>65</v>
      </c>
      <c r="BB45" t="str">
        <f t="shared" si="25"/>
        <v>Nyugat-Dunántúl</v>
      </c>
    </row>
    <row r="46" spans="1:54">
      <c r="A46" t="s">
        <v>162</v>
      </c>
      <c r="B46">
        <v>65</v>
      </c>
      <c r="C46" t="str">
        <f t="shared" si="36"/>
        <v>Dél-Dunántúl</v>
      </c>
      <c r="D46" s="61">
        <v>6.082417582417591</v>
      </c>
      <c r="E46" s="61">
        <v>5.6</v>
      </c>
      <c r="F46" s="61">
        <v>5.5</v>
      </c>
      <c r="G46" s="61">
        <v>6.5</v>
      </c>
      <c r="H46" s="61">
        <v>5.5</v>
      </c>
      <c r="I46" s="61">
        <v>6.2</v>
      </c>
      <c r="J46" s="61">
        <v>6.8</v>
      </c>
      <c r="K46" s="61">
        <v>7.2</v>
      </c>
      <c r="L46" s="61">
        <v>5.5</v>
      </c>
      <c r="M46" s="61">
        <v>6.3</v>
      </c>
      <c r="N46" s="61">
        <v>5.7</v>
      </c>
      <c r="O46" s="61">
        <v>5</v>
      </c>
      <c r="P46" s="61">
        <v>4.7</v>
      </c>
      <c r="Q46" s="61">
        <v>5.7</v>
      </c>
      <c r="R46" s="61">
        <v>6.6</v>
      </c>
      <c r="T46">
        <f t="shared" si="26"/>
        <v>30</v>
      </c>
      <c r="U46">
        <f t="shared" si="5"/>
        <v>32</v>
      </c>
      <c r="V46">
        <f t="shared" si="6"/>
        <v>34</v>
      </c>
      <c r="W46">
        <f t="shared" si="7"/>
        <v>32</v>
      </c>
      <c r="X46">
        <f t="shared" si="8"/>
        <v>38</v>
      </c>
      <c r="Y46">
        <f t="shared" si="9"/>
        <v>32</v>
      </c>
      <c r="Z46">
        <f t="shared" si="10"/>
        <v>30</v>
      </c>
      <c r="AA46">
        <f t="shared" si="11"/>
        <v>30</v>
      </c>
      <c r="AB46">
        <f t="shared" si="12"/>
        <v>40</v>
      </c>
      <c r="AC46">
        <f t="shared" si="13"/>
        <v>34</v>
      </c>
      <c r="AD46">
        <f t="shared" si="14"/>
        <v>38</v>
      </c>
      <c r="AE46">
        <f t="shared" si="15"/>
        <v>42</v>
      </c>
      <c r="AF46">
        <f t="shared" si="16"/>
        <v>48</v>
      </c>
      <c r="AG46">
        <f t="shared" si="17"/>
        <v>43</v>
      </c>
      <c r="AH46">
        <f t="shared" si="18"/>
        <v>39</v>
      </c>
      <c r="AI46">
        <v>1000000</v>
      </c>
      <c r="AJ46">
        <f>model2!Q200</f>
        <v>999757.7</v>
      </c>
      <c r="AK46" t="str">
        <f t="shared" si="19"/>
        <v>nő</v>
      </c>
      <c r="AL46">
        <f t="shared" si="20"/>
        <v>65</v>
      </c>
      <c r="AM46" t="str">
        <f t="shared" si="21"/>
        <v>Dél-Dunántúl</v>
      </c>
      <c r="AP46" s="64">
        <f t="shared" si="27"/>
        <v>-2.2417582417582627E-2</v>
      </c>
      <c r="AQ46" s="69">
        <f t="shared" si="28"/>
        <v>0.34722222222222221</v>
      </c>
      <c r="AR46" s="64">
        <f t="shared" si="29"/>
        <v>0.11520003263132449</v>
      </c>
      <c r="AS46">
        <f t="shared" si="30"/>
        <v>1000000</v>
      </c>
      <c r="AU46">
        <f t="shared" si="31"/>
        <v>48</v>
      </c>
      <c r="AV46">
        <f t="shared" si="32"/>
        <v>6</v>
      </c>
      <c r="AW46">
        <f t="shared" si="33"/>
        <v>38</v>
      </c>
      <c r="AX46">
        <f t="shared" si="34"/>
        <v>1000000</v>
      </c>
      <c r="AY46">
        <f>model4!E200</f>
        <v>999999.4</v>
      </c>
      <c r="AZ46" t="str">
        <f t="shared" si="23"/>
        <v>nő</v>
      </c>
      <c r="BA46">
        <f t="shared" si="24"/>
        <v>65</v>
      </c>
      <c r="BB46" t="str">
        <f t="shared" si="25"/>
        <v>Dél-Dunántúl</v>
      </c>
    </row>
    <row r="47" spans="1:54">
      <c r="A47" t="s">
        <v>162</v>
      </c>
      <c r="B47">
        <v>65</v>
      </c>
      <c r="C47" t="str">
        <f t="shared" si="36"/>
        <v>Dunántúl</v>
      </c>
      <c r="D47" s="61">
        <v>5.9977861738623517</v>
      </c>
      <c r="E47" s="61">
        <v>6.2081217766923089</v>
      </c>
      <c r="F47" s="61">
        <v>6.0955998806675709</v>
      </c>
      <c r="G47" s="61">
        <v>6.8722765071533987</v>
      </c>
      <c r="H47" s="61">
        <v>6.1474852638809834</v>
      </c>
      <c r="I47" s="61">
        <v>6.5139735278280453</v>
      </c>
      <c r="J47" s="61">
        <v>6.201461471280477</v>
      </c>
      <c r="K47" s="61">
        <v>6.9172226671810675</v>
      </c>
      <c r="L47" s="61">
        <v>6.3371454073255613</v>
      </c>
      <c r="M47" s="61">
        <v>6.8002923976608187</v>
      </c>
      <c r="N47" s="61">
        <v>6.5</v>
      </c>
      <c r="O47" s="61">
        <v>6.8</v>
      </c>
      <c r="P47" s="61">
        <v>7</v>
      </c>
      <c r="Q47" s="61">
        <v>7.5</v>
      </c>
      <c r="R47" s="61">
        <v>7.7</v>
      </c>
      <c r="T47">
        <f t="shared" si="26"/>
        <v>32</v>
      </c>
      <c r="U47">
        <f t="shared" si="5"/>
        <v>30</v>
      </c>
      <c r="V47">
        <f t="shared" si="6"/>
        <v>31</v>
      </c>
      <c r="W47">
        <f t="shared" si="7"/>
        <v>30</v>
      </c>
      <c r="X47">
        <f t="shared" si="8"/>
        <v>32</v>
      </c>
      <c r="Y47">
        <f t="shared" si="9"/>
        <v>31</v>
      </c>
      <c r="Z47">
        <f t="shared" si="10"/>
        <v>34</v>
      </c>
      <c r="AA47">
        <f t="shared" si="11"/>
        <v>32</v>
      </c>
      <c r="AB47">
        <f t="shared" si="12"/>
        <v>31</v>
      </c>
      <c r="AC47">
        <f t="shared" si="13"/>
        <v>31</v>
      </c>
      <c r="AD47">
        <f t="shared" si="14"/>
        <v>31</v>
      </c>
      <c r="AE47">
        <f t="shared" si="15"/>
        <v>31</v>
      </c>
      <c r="AF47">
        <f t="shared" si="16"/>
        <v>31</v>
      </c>
      <c r="AG47">
        <f t="shared" si="17"/>
        <v>31</v>
      </c>
      <c r="AH47">
        <f t="shared" si="18"/>
        <v>30</v>
      </c>
      <c r="AI47">
        <v>1000000</v>
      </c>
      <c r="AJ47">
        <f>model2!Q201</f>
        <v>999903.2</v>
      </c>
      <c r="AK47" t="str">
        <f t="shared" si="19"/>
        <v>nő</v>
      </c>
      <c r="AL47">
        <f t="shared" si="20"/>
        <v>65</v>
      </c>
      <c r="AM47" t="str">
        <f t="shared" si="21"/>
        <v>Dunántúl</v>
      </c>
      <c r="AP47" s="64">
        <f t="shared" si="27"/>
        <v>9.1662594910449688E-2</v>
      </c>
      <c r="AQ47" s="69">
        <f t="shared" si="28"/>
        <v>0.22106673066722707</v>
      </c>
      <c r="AR47" s="64">
        <f t="shared" si="29"/>
        <v>7.6717982385464845E-2</v>
      </c>
      <c r="AS47">
        <f t="shared" si="30"/>
        <v>1000000</v>
      </c>
      <c r="AU47">
        <f t="shared" si="31"/>
        <v>36</v>
      </c>
      <c r="AV47">
        <f t="shared" si="32"/>
        <v>23</v>
      </c>
      <c r="AW47">
        <f t="shared" si="33"/>
        <v>27</v>
      </c>
      <c r="AX47">
        <f t="shared" si="34"/>
        <v>1000000</v>
      </c>
      <c r="AY47">
        <f>model4!E201</f>
        <v>999999.9</v>
      </c>
      <c r="AZ47" t="str">
        <f t="shared" si="23"/>
        <v>nő</v>
      </c>
      <c r="BA47">
        <f t="shared" si="24"/>
        <v>65</v>
      </c>
      <c r="BB47" t="str">
        <f t="shared" si="25"/>
        <v>Dunántúl</v>
      </c>
    </row>
    <row r="48" spans="1:54">
      <c r="A48" t="s">
        <v>162</v>
      </c>
      <c r="B48">
        <v>65</v>
      </c>
      <c r="C48" t="str">
        <f t="shared" si="36"/>
        <v>Észak-Magyarország</v>
      </c>
      <c r="D48" s="61">
        <v>4.7538461538461689</v>
      </c>
      <c r="E48" s="61">
        <v>4.0999999999999996</v>
      </c>
      <c r="F48" s="61">
        <v>5.0999999999999996</v>
      </c>
      <c r="G48" s="61">
        <v>5.5</v>
      </c>
      <c r="H48" s="61">
        <v>3.9</v>
      </c>
      <c r="I48" s="61">
        <v>5</v>
      </c>
      <c r="J48" s="61">
        <v>5.4</v>
      </c>
      <c r="K48" s="61">
        <v>5.9</v>
      </c>
      <c r="L48" s="61">
        <v>5.7</v>
      </c>
      <c r="M48" s="61">
        <v>4.3</v>
      </c>
      <c r="N48" s="61">
        <v>4.5999999999999996</v>
      </c>
      <c r="O48" s="61">
        <v>5.0999999999999996</v>
      </c>
      <c r="P48" s="61">
        <v>5.2</v>
      </c>
      <c r="Q48" s="61">
        <v>5.0999999999999996</v>
      </c>
      <c r="R48" s="61">
        <v>5.3</v>
      </c>
      <c r="T48">
        <f t="shared" si="26"/>
        <v>40</v>
      </c>
      <c r="U48">
        <f t="shared" si="5"/>
        <v>46</v>
      </c>
      <c r="V48">
        <f t="shared" si="6"/>
        <v>40</v>
      </c>
      <c r="W48">
        <f t="shared" si="7"/>
        <v>40</v>
      </c>
      <c r="X48">
        <f t="shared" si="8"/>
        <v>48</v>
      </c>
      <c r="Y48">
        <f t="shared" si="9"/>
        <v>42</v>
      </c>
      <c r="Z48">
        <f t="shared" si="10"/>
        <v>38</v>
      </c>
      <c r="AA48">
        <f t="shared" si="11"/>
        <v>37</v>
      </c>
      <c r="AB48">
        <f t="shared" si="12"/>
        <v>37</v>
      </c>
      <c r="AC48">
        <f t="shared" si="13"/>
        <v>45</v>
      </c>
      <c r="AD48">
        <f t="shared" si="14"/>
        <v>42</v>
      </c>
      <c r="AE48">
        <f t="shared" si="15"/>
        <v>41</v>
      </c>
      <c r="AF48">
        <f t="shared" si="16"/>
        <v>45</v>
      </c>
      <c r="AG48">
        <f t="shared" si="17"/>
        <v>46</v>
      </c>
      <c r="AH48">
        <f t="shared" si="18"/>
        <v>47</v>
      </c>
      <c r="AI48">
        <v>1000000</v>
      </c>
      <c r="AJ48">
        <f>model2!Q202</f>
        <v>999711.7</v>
      </c>
      <c r="AK48" t="str">
        <f t="shared" si="19"/>
        <v>nő</v>
      </c>
      <c r="AL48">
        <f t="shared" si="20"/>
        <v>65</v>
      </c>
      <c r="AM48" t="str">
        <f t="shared" si="21"/>
        <v>Észak-Magyarország</v>
      </c>
      <c r="AP48" s="64">
        <f t="shared" si="27"/>
        <v>3.4725274725274334E-2</v>
      </c>
      <c r="AQ48" s="69">
        <f t="shared" si="28"/>
        <v>0.33898305084745767</v>
      </c>
      <c r="AR48" s="64">
        <f t="shared" si="29"/>
        <v>0.11471850052471666</v>
      </c>
      <c r="AS48">
        <f t="shared" si="30"/>
        <v>1000000</v>
      </c>
      <c r="AU48">
        <f t="shared" si="31"/>
        <v>46</v>
      </c>
      <c r="AV48">
        <f t="shared" si="32"/>
        <v>8</v>
      </c>
      <c r="AW48">
        <f t="shared" si="33"/>
        <v>37</v>
      </c>
      <c r="AX48">
        <f t="shared" si="34"/>
        <v>1000000</v>
      </c>
      <c r="AY48">
        <f>model4!E202</f>
        <v>999999.9</v>
      </c>
      <c r="AZ48" t="str">
        <f t="shared" si="23"/>
        <v>nő</v>
      </c>
      <c r="BA48">
        <f t="shared" si="24"/>
        <v>65</v>
      </c>
      <c r="BB48" t="str">
        <f t="shared" si="25"/>
        <v>Észak-Magyarország</v>
      </c>
    </row>
    <row r="49" spans="1:54">
      <c r="A49" t="s">
        <v>162</v>
      </c>
      <c r="B49">
        <v>65</v>
      </c>
      <c r="C49" t="str">
        <f t="shared" si="36"/>
        <v>Észak-Alföld</v>
      </c>
      <c r="D49" s="61">
        <v>4.1263736263736348</v>
      </c>
      <c r="E49" s="61">
        <v>4.3</v>
      </c>
      <c r="F49" s="61">
        <v>4.4000000000000004</v>
      </c>
      <c r="G49" s="61">
        <v>5.0999999999999996</v>
      </c>
      <c r="H49" s="61">
        <v>4.0999999999999996</v>
      </c>
      <c r="I49" s="61">
        <v>5.2</v>
      </c>
      <c r="J49" s="61">
        <v>3.8</v>
      </c>
      <c r="K49" s="61">
        <v>4.5</v>
      </c>
      <c r="L49" s="61">
        <v>4.2</v>
      </c>
      <c r="M49" s="61">
        <v>4.2</v>
      </c>
      <c r="N49" s="61">
        <v>4.4000000000000004</v>
      </c>
      <c r="O49" s="61">
        <v>4.5999999999999996</v>
      </c>
      <c r="P49" s="61">
        <v>5</v>
      </c>
      <c r="Q49" s="61">
        <v>5.6</v>
      </c>
      <c r="R49" s="61">
        <v>5.8</v>
      </c>
      <c r="T49">
        <f t="shared" si="26"/>
        <v>47</v>
      </c>
      <c r="U49">
        <f t="shared" si="5"/>
        <v>44</v>
      </c>
      <c r="V49">
        <f t="shared" si="6"/>
        <v>47</v>
      </c>
      <c r="W49">
        <f t="shared" si="7"/>
        <v>43</v>
      </c>
      <c r="X49">
        <f t="shared" si="8"/>
        <v>47</v>
      </c>
      <c r="Y49">
        <f t="shared" si="9"/>
        <v>39</v>
      </c>
      <c r="Z49">
        <f t="shared" si="10"/>
        <v>48</v>
      </c>
      <c r="AA49">
        <f t="shared" si="11"/>
        <v>48</v>
      </c>
      <c r="AB49">
        <f t="shared" si="12"/>
        <v>48</v>
      </c>
      <c r="AC49">
        <f t="shared" si="13"/>
        <v>48</v>
      </c>
      <c r="AD49">
        <f t="shared" si="14"/>
        <v>44</v>
      </c>
      <c r="AE49">
        <f t="shared" si="15"/>
        <v>47</v>
      </c>
      <c r="AF49">
        <f t="shared" si="16"/>
        <v>47</v>
      </c>
      <c r="AG49">
        <f t="shared" si="17"/>
        <v>44</v>
      </c>
      <c r="AH49">
        <f t="shared" si="18"/>
        <v>44</v>
      </c>
      <c r="AI49">
        <v>1000000</v>
      </c>
      <c r="AJ49">
        <f>model2!Q203</f>
        <v>999686.2</v>
      </c>
      <c r="AK49" t="str">
        <f t="shared" si="19"/>
        <v>nő</v>
      </c>
      <c r="AL49">
        <f t="shared" si="20"/>
        <v>65</v>
      </c>
      <c r="AM49" t="str">
        <f t="shared" si="21"/>
        <v>Észak-Alföld</v>
      </c>
      <c r="AP49" s="64">
        <f t="shared" si="27"/>
        <v>7.0769230769230557E-2</v>
      </c>
      <c r="AQ49" s="69">
        <f t="shared" si="28"/>
        <v>0.34482758620689657</v>
      </c>
      <c r="AR49" s="64">
        <f t="shared" si="29"/>
        <v>0.12691911244831594</v>
      </c>
      <c r="AS49">
        <f t="shared" si="30"/>
        <v>1000000</v>
      </c>
      <c r="AU49">
        <f t="shared" si="31"/>
        <v>43</v>
      </c>
      <c r="AV49">
        <f t="shared" si="32"/>
        <v>7</v>
      </c>
      <c r="AW49">
        <f t="shared" si="33"/>
        <v>42</v>
      </c>
      <c r="AX49">
        <f t="shared" si="34"/>
        <v>1000000</v>
      </c>
      <c r="AY49">
        <f>model4!E203</f>
        <v>999994.9</v>
      </c>
      <c r="AZ49" t="str">
        <f t="shared" si="23"/>
        <v>nő</v>
      </c>
      <c r="BA49">
        <f t="shared" si="24"/>
        <v>65</v>
      </c>
      <c r="BB49" t="str">
        <f t="shared" si="25"/>
        <v>Észak-Alföld</v>
      </c>
    </row>
    <row r="50" spans="1:54">
      <c r="A50" t="s">
        <v>162</v>
      </c>
      <c r="B50">
        <v>65</v>
      </c>
      <c r="C50" t="str">
        <f t="shared" si="36"/>
        <v>Dél-Alföld</v>
      </c>
      <c r="D50" s="61">
        <v>4.9142857142856968</v>
      </c>
      <c r="E50" s="61">
        <v>5.6</v>
      </c>
      <c r="F50" s="61">
        <v>5.4</v>
      </c>
      <c r="G50" s="61">
        <v>5.9</v>
      </c>
      <c r="H50" s="61">
        <v>5.8</v>
      </c>
      <c r="I50" s="61">
        <v>4.4000000000000004</v>
      </c>
      <c r="J50" s="61">
        <v>4.8</v>
      </c>
      <c r="K50" s="61">
        <v>5.4</v>
      </c>
      <c r="L50" s="61">
        <v>5</v>
      </c>
      <c r="M50" s="61">
        <v>4.3</v>
      </c>
      <c r="N50" s="61">
        <v>4.0999999999999996</v>
      </c>
      <c r="O50" s="61">
        <v>4.7</v>
      </c>
      <c r="P50" s="61">
        <v>6.1</v>
      </c>
      <c r="Q50" s="61">
        <v>6.6</v>
      </c>
      <c r="R50" s="61">
        <v>7.6</v>
      </c>
      <c r="T50">
        <f t="shared" si="26"/>
        <v>38</v>
      </c>
      <c r="U50">
        <f t="shared" si="5"/>
        <v>32</v>
      </c>
      <c r="V50">
        <f t="shared" si="6"/>
        <v>35</v>
      </c>
      <c r="W50">
        <f t="shared" si="7"/>
        <v>37</v>
      </c>
      <c r="X50">
        <f t="shared" si="8"/>
        <v>36</v>
      </c>
      <c r="Y50">
        <f t="shared" si="9"/>
        <v>47</v>
      </c>
      <c r="Z50">
        <f t="shared" si="10"/>
        <v>42</v>
      </c>
      <c r="AA50">
        <f t="shared" si="11"/>
        <v>41</v>
      </c>
      <c r="AB50">
        <f t="shared" si="12"/>
        <v>45</v>
      </c>
      <c r="AC50">
        <f t="shared" si="13"/>
        <v>45</v>
      </c>
      <c r="AD50">
        <f t="shared" si="14"/>
        <v>47</v>
      </c>
      <c r="AE50">
        <f t="shared" si="15"/>
        <v>46</v>
      </c>
      <c r="AF50">
        <f t="shared" si="16"/>
        <v>39</v>
      </c>
      <c r="AG50">
        <f t="shared" si="17"/>
        <v>37</v>
      </c>
      <c r="AH50">
        <f t="shared" si="18"/>
        <v>32</v>
      </c>
      <c r="AI50">
        <v>1000000</v>
      </c>
      <c r="AJ50">
        <f>model2!Q204</f>
        <v>999736.2</v>
      </c>
      <c r="AK50" t="str">
        <f t="shared" si="19"/>
        <v>nő</v>
      </c>
      <c r="AL50">
        <f t="shared" si="20"/>
        <v>65</v>
      </c>
      <c r="AM50" t="str">
        <f t="shared" si="21"/>
        <v>Dél-Alföld</v>
      </c>
      <c r="AP50" s="64">
        <f t="shared" si="27"/>
        <v>6.5714285714286128E-2</v>
      </c>
      <c r="AQ50" s="69">
        <f t="shared" si="28"/>
        <v>0.46052631578947373</v>
      </c>
      <c r="AR50" s="64">
        <f t="shared" si="29"/>
        <v>0.17480513284376939</v>
      </c>
      <c r="AS50">
        <f t="shared" si="30"/>
        <v>1000000</v>
      </c>
      <c r="AU50">
        <f t="shared" si="31"/>
        <v>45</v>
      </c>
      <c r="AV50">
        <f t="shared" si="32"/>
        <v>1</v>
      </c>
      <c r="AW50">
        <f t="shared" si="33"/>
        <v>48</v>
      </c>
      <c r="AX50">
        <f t="shared" si="34"/>
        <v>1000000</v>
      </c>
      <c r="AY50">
        <f>model4!E204</f>
        <v>999999.9</v>
      </c>
      <c r="AZ50" t="str">
        <f t="shared" si="23"/>
        <v>nő</v>
      </c>
      <c r="BA50">
        <f t="shared" si="24"/>
        <v>65</v>
      </c>
      <c r="BB50" t="str">
        <f t="shared" si="25"/>
        <v>Dél-Alföld</v>
      </c>
    </row>
    <row r="51" spans="1:54">
      <c r="A51" t="s">
        <v>162</v>
      </c>
      <c r="B51">
        <v>65</v>
      </c>
      <c r="C51" t="str">
        <f t="shared" si="36"/>
        <v>Alföld és Észak</v>
      </c>
      <c r="D51" s="61">
        <v>4.9300372481677144</v>
      </c>
      <c r="E51" s="61">
        <v>5.016919159784508</v>
      </c>
      <c r="F51" s="61">
        <v>5.3404975324248261</v>
      </c>
      <c r="G51" s="61">
        <v>5.9223221275112623</v>
      </c>
      <c r="H51" s="61">
        <v>4.8392889024119397</v>
      </c>
      <c r="I51" s="61">
        <v>5.0293246908469742</v>
      </c>
      <c r="J51" s="61">
        <v>4.6988196686680785</v>
      </c>
      <c r="K51" s="61">
        <v>5.3222552134444312</v>
      </c>
      <c r="L51" s="61">
        <v>5.0107277614737731</v>
      </c>
      <c r="M51" s="61">
        <v>4.3092258748674448</v>
      </c>
      <c r="N51" s="61">
        <v>4.4000000000000004</v>
      </c>
      <c r="O51" s="61">
        <v>4.8</v>
      </c>
      <c r="P51" s="61">
        <v>5.5</v>
      </c>
      <c r="Q51" s="61">
        <v>6.1</v>
      </c>
      <c r="R51" s="61">
        <v>6.2</v>
      </c>
      <c r="T51">
        <f t="shared" si="26"/>
        <v>37</v>
      </c>
      <c r="U51">
        <f t="shared" si="5"/>
        <v>38</v>
      </c>
      <c r="V51">
        <f t="shared" si="6"/>
        <v>36</v>
      </c>
      <c r="W51">
        <f t="shared" si="7"/>
        <v>36</v>
      </c>
      <c r="X51">
        <f t="shared" si="8"/>
        <v>42</v>
      </c>
      <c r="Y51">
        <f t="shared" si="9"/>
        <v>41</v>
      </c>
      <c r="Z51">
        <f t="shared" si="10"/>
        <v>43</v>
      </c>
      <c r="AA51">
        <f t="shared" si="11"/>
        <v>43</v>
      </c>
      <c r="AB51">
        <f t="shared" si="12"/>
        <v>44</v>
      </c>
      <c r="AC51">
        <f t="shared" si="13"/>
        <v>44</v>
      </c>
      <c r="AD51">
        <f t="shared" si="14"/>
        <v>44</v>
      </c>
      <c r="AE51">
        <f t="shared" si="15"/>
        <v>45</v>
      </c>
      <c r="AF51">
        <f t="shared" si="16"/>
        <v>42</v>
      </c>
      <c r="AG51">
        <f t="shared" si="17"/>
        <v>40</v>
      </c>
      <c r="AH51">
        <f t="shared" si="18"/>
        <v>42</v>
      </c>
      <c r="AI51">
        <v>1000000</v>
      </c>
      <c r="AJ51">
        <f>model2!Q205</f>
        <v>999739.7</v>
      </c>
      <c r="AK51" t="str">
        <f t="shared" si="19"/>
        <v>nő</v>
      </c>
      <c r="AL51">
        <f t="shared" si="20"/>
        <v>65</v>
      </c>
      <c r="AM51" t="str">
        <f t="shared" si="21"/>
        <v>Alföld és Észak</v>
      </c>
      <c r="AP51" s="64">
        <f t="shared" si="27"/>
        <v>3.3036756734144961E-2</v>
      </c>
      <c r="AQ51" s="69">
        <f t="shared" si="28"/>
        <v>0.30496356856976697</v>
      </c>
      <c r="AR51" s="64">
        <f t="shared" si="29"/>
        <v>0.11081901479811453</v>
      </c>
      <c r="AS51">
        <f t="shared" si="30"/>
        <v>1000000</v>
      </c>
      <c r="AU51">
        <f t="shared" si="31"/>
        <v>47</v>
      </c>
      <c r="AV51">
        <f>RANK(AQ51,AQ$4:AQ$51,AQ$2)</f>
        <v>11</v>
      </c>
      <c r="AW51">
        <f t="shared" si="33"/>
        <v>35</v>
      </c>
      <c r="AX51">
        <f t="shared" si="34"/>
        <v>1000000</v>
      </c>
      <c r="AY51">
        <f>model4!E205</f>
        <v>999999.9</v>
      </c>
      <c r="AZ51" t="str">
        <f t="shared" si="23"/>
        <v>nő</v>
      </c>
      <c r="BA51">
        <f t="shared" si="24"/>
        <v>65</v>
      </c>
      <c r="BB51" t="str">
        <f t="shared" si="25"/>
        <v>Alföld és Észak</v>
      </c>
    </row>
  </sheetData>
  <conditionalFormatting sqref="D4:R5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4:AP5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4:AQ5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4:AR5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opLeftCell="A133" workbookViewId="0">
      <selection sqref="A1:L219"/>
    </sheetView>
  </sheetViews>
  <sheetFormatPr defaultRowHeight="15"/>
  <sheetData>
    <row r="1" spans="1:12" ht="18.75">
      <c r="A1" s="52"/>
    </row>
    <row r="2" spans="1:12">
      <c r="A2" s="53"/>
    </row>
    <row r="5" spans="1:12" ht="31.5">
      <c r="A5" s="54" t="s">
        <v>1112</v>
      </c>
      <c r="B5" s="55">
        <v>5039946</v>
      </c>
      <c r="C5" s="54" t="s">
        <v>1113</v>
      </c>
      <c r="D5" s="55">
        <v>48</v>
      </c>
      <c r="E5" s="54" t="s">
        <v>1114</v>
      </c>
      <c r="F5" s="55">
        <v>3</v>
      </c>
      <c r="G5" s="54" t="s">
        <v>1115</v>
      </c>
      <c r="H5" s="55">
        <v>48</v>
      </c>
      <c r="I5" s="54" t="s">
        <v>1116</v>
      </c>
      <c r="J5" s="55">
        <v>0</v>
      </c>
      <c r="K5" s="54" t="s">
        <v>1117</v>
      </c>
      <c r="L5" s="55" t="s">
        <v>1741</v>
      </c>
    </row>
    <row r="6" spans="1:12" ht="19.5" thickBot="1">
      <c r="A6" s="52"/>
    </row>
    <row r="7" spans="1:12" ht="15.75" thickBot="1">
      <c r="A7" s="56" t="s">
        <v>1119</v>
      </c>
      <c r="B7" s="56" t="s">
        <v>1120</v>
      </c>
      <c r="C7" s="56" t="s">
        <v>1121</v>
      </c>
      <c r="D7" s="56" t="s">
        <v>1122</v>
      </c>
      <c r="E7" s="56" t="s">
        <v>1628</v>
      </c>
    </row>
    <row r="8" spans="1:12" ht="15.75" thickBot="1">
      <c r="A8" s="56" t="s">
        <v>1136</v>
      </c>
      <c r="B8" s="57">
        <v>4</v>
      </c>
      <c r="C8" s="57">
        <v>31</v>
      </c>
      <c r="D8" s="57">
        <v>18</v>
      </c>
      <c r="E8" s="57">
        <v>1000000</v>
      </c>
    </row>
    <row r="9" spans="1:12" ht="15.75" thickBot="1">
      <c r="A9" s="56" t="s">
        <v>1137</v>
      </c>
      <c r="B9" s="57">
        <v>29</v>
      </c>
      <c r="C9" s="57">
        <v>16</v>
      </c>
      <c r="D9" s="57">
        <v>34</v>
      </c>
      <c r="E9" s="57">
        <v>1000000</v>
      </c>
    </row>
    <row r="10" spans="1:12" ht="15.75" thickBot="1">
      <c r="A10" s="56" t="s">
        <v>1138</v>
      </c>
      <c r="B10" s="57">
        <v>17</v>
      </c>
      <c r="C10" s="57">
        <v>39</v>
      </c>
      <c r="D10" s="57">
        <v>8</v>
      </c>
      <c r="E10" s="57">
        <v>1000000</v>
      </c>
    </row>
    <row r="11" spans="1:12" ht="15.75" thickBot="1">
      <c r="A11" s="56" t="s">
        <v>1139</v>
      </c>
      <c r="B11" s="57">
        <v>34</v>
      </c>
      <c r="C11" s="57">
        <v>17</v>
      </c>
      <c r="D11" s="57">
        <v>32</v>
      </c>
      <c r="E11" s="57">
        <v>1000000</v>
      </c>
    </row>
    <row r="12" spans="1:12" ht="15.75" thickBot="1">
      <c r="A12" s="56" t="s">
        <v>1140</v>
      </c>
      <c r="B12" s="57">
        <v>7</v>
      </c>
      <c r="C12" s="57">
        <v>38</v>
      </c>
      <c r="D12" s="57">
        <v>12</v>
      </c>
      <c r="E12" s="57">
        <v>1000000</v>
      </c>
    </row>
    <row r="13" spans="1:12" ht="15.75" thickBot="1">
      <c r="A13" s="56" t="s">
        <v>1141</v>
      </c>
      <c r="B13" s="57">
        <v>13</v>
      </c>
      <c r="C13" s="57">
        <v>36</v>
      </c>
      <c r="D13" s="57">
        <v>13</v>
      </c>
      <c r="E13" s="57">
        <v>1000000</v>
      </c>
    </row>
    <row r="14" spans="1:12" ht="15.75" thickBot="1">
      <c r="A14" s="56" t="s">
        <v>1142</v>
      </c>
      <c r="B14" s="57">
        <v>9</v>
      </c>
      <c r="C14" s="57">
        <v>35</v>
      </c>
      <c r="D14" s="57">
        <v>14</v>
      </c>
      <c r="E14" s="57">
        <v>1000000</v>
      </c>
    </row>
    <row r="15" spans="1:12" ht="15.75" thickBot="1">
      <c r="A15" s="56" t="s">
        <v>1143</v>
      </c>
      <c r="B15" s="57">
        <v>5</v>
      </c>
      <c r="C15" s="57">
        <v>30</v>
      </c>
      <c r="D15" s="57">
        <v>19</v>
      </c>
      <c r="E15" s="57">
        <v>1000000</v>
      </c>
    </row>
    <row r="16" spans="1:12" ht="15.75" thickBot="1">
      <c r="A16" s="56" t="s">
        <v>1144</v>
      </c>
      <c r="B16" s="57">
        <v>23</v>
      </c>
      <c r="C16" s="57">
        <v>45</v>
      </c>
      <c r="D16" s="57">
        <v>2</v>
      </c>
      <c r="E16" s="57">
        <v>1000000</v>
      </c>
    </row>
    <row r="17" spans="1:5" ht="15.75" thickBot="1">
      <c r="A17" s="56" t="s">
        <v>1145</v>
      </c>
      <c r="B17" s="57">
        <v>15</v>
      </c>
      <c r="C17" s="57">
        <v>43</v>
      </c>
      <c r="D17" s="57">
        <v>11</v>
      </c>
      <c r="E17" s="57">
        <v>1000000</v>
      </c>
    </row>
    <row r="18" spans="1:5" ht="15.75" thickBot="1">
      <c r="A18" s="56" t="s">
        <v>1146</v>
      </c>
      <c r="B18" s="57">
        <v>14</v>
      </c>
      <c r="C18" s="57">
        <v>41</v>
      </c>
      <c r="D18" s="57">
        <v>10</v>
      </c>
      <c r="E18" s="57">
        <v>1000000</v>
      </c>
    </row>
    <row r="19" spans="1:5" ht="15.75" thickBot="1">
      <c r="A19" s="56" t="s">
        <v>1147</v>
      </c>
      <c r="B19" s="57">
        <v>8</v>
      </c>
      <c r="C19" s="57">
        <v>33</v>
      </c>
      <c r="D19" s="57">
        <v>21</v>
      </c>
      <c r="E19" s="57">
        <v>1000000</v>
      </c>
    </row>
    <row r="20" spans="1:5" ht="15.75" thickBot="1">
      <c r="A20" s="56" t="s">
        <v>1148</v>
      </c>
      <c r="B20" s="57">
        <v>2</v>
      </c>
      <c r="C20" s="57">
        <v>26</v>
      </c>
      <c r="D20" s="57">
        <v>23</v>
      </c>
      <c r="E20" s="57">
        <v>1000000</v>
      </c>
    </row>
    <row r="21" spans="1:5" ht="15.75" thickBot="1">
      <c r="A21" s="56" t="s">
        <v>1149</v>
      </c>
      <c r="B21" s="57">
        <v>1</v>
      </c>
      <c r="C21" s="57">
        <v>25</v>
      </c>
      <c r="D21" s="57">
        <v>24</v>
      </c>
      <c r="E21" s="57">
        <v>1000000</v>
      </c>
    </row>
    <row r="22" spans="1:5" ht="15.75" thickBot="1">
      <c r="A22" s="56" t="s">
        <v>1150</v>
      </c>
      <c r="B22" s="57">
        <v>3</v>
      </c>
      <c r="C22" s="57">
        <v>28</v>
      </c>
      <c r="D22" s="57">
        <v>22</v>
      </c>
      <c r="E22" s="57">
        <v>1000000</v>
      </c>
    </row>
    <row r="23" spans="1:5" ht="15.75" thickBot="1">
      <c r="A23" s="56" t="s">
        <v>1151</v>
      </c>
      <c r="B23" s="57">
        <v>26</v>
      </c>
      <c r="C23" s="57">
        <v>22</v>
      </c>
      <c r="D23" s="57">
        <v>29</v>
      </c>
      <c r="E23" s="57">
        <v>1000000</v>
      </c>
    </row>
    <row r="24" spans="1:5" ht="15.75" thickBot="1">
      <c r="A24" s="56" t="s">
        <v>1152</v>
      </c>
      <c r="B24" s="57">
        <v>33</v>
      </c>
      <c r="C24" s="57">
        <v>18</v>
      </c>
      <c r="D24" s="57">
        <v>33</v>
      </c>
      <c r="E24" s="57">
        <v>1000000</v>
      </c>
    </row>
    <row r="25" spans="1:5" ht="15.75" thickBot="1">
      <c r="A25" s="56" t="s">
        <v>1153</v>
      </c>
      <c r="B25" s="57">
        <v>27</v>
      </c>
      <c r="C25" s="57">
        <v>20</v>
      </c>
      <c r="D25" s="57">
        <v>30</v>
      </c>
      <c r="E25" s="57">
        <v>1000000</v>
      </c>
    </row>
    <row r="26" spans="1:5" ht="15.75" thickBot="1">
      <c r="A26" s="56" t="s">
        <v>1154</v>
      </c>
      <c r="B26" s="57">
        <v>30</v>
      </c>
      <c r="C26" s="57">
        <v>10</v>
      </c>
      <c r="D26" s="57">
        <v>43</v>
      </c>
      <c r="E26" s="57">
        <v>1000000</v>
      </c>
    </row>
    <row r="27" spans="1:5" ht="15.75" thickBot="1">
      <c r="A27" s="56" t="s">
        <v>1155</v>
      </c>
      <c r="B27" s="57">
        <v>41</v>
      </c>
      <c r="C27" s="57">
        <v>2</v>
      </c>
      <c r="D27" s="57">
        <v>39</v>
      </c>
      <c r="E27" s="57">
        <v>1000000</v>
      </c>
    </row>
    <row r="28" spans="1:5" ht="15.75" thickBot="1">
      <c r="A28" s="56" t="s">
        <v>1156</v>
      </c>
      <c r="B28" s="57">
        <v>31</v>
      </c>
      <c r="C28" s="57">
        <v>15</v>
      </c>
      <c r="D28" s="57">
        <v>44</v>
      </c>
      <c r="E28" s="57">
        <v>1000000</v>
      </c>
    </row>
    <row r="29" spans="1:5" ht="15.75" thickBot="1">
      <c r="A29" s="56" t="s">
        <v>1157</v>
      </c>
      <c r="B29" s="57">
        <v>42</v>
      </c>
      <c r="C29" s="57">
        <v>24</v>
      </c>
      <c r="D29" s="57">
        <v>25</v>
      </c>
      <c r="E29" s="57">
        <v>1000000</v>
      </c>
    </row>
    <row r="30" spans="1:5" ht="15.75" thickBot="1">
      <c r="A30" s="56" t="s">
        <v>1158</v>
      </c>
      <c r="B30" s="57">
        <v>38</v>
      </c>
      <c r="C30" s="57">
        <v>9</v>
      </c>
      <c r="D30" s="57">
        <v>41</v>
      </c>
      <c r="E30" s="57">
        <v>1000000</v>
      </c>
    </row>
    <row r="31" spans="1:5" ht="15.75" thickBot="1">
      <c r="A31" s="56" t="s">
        <v>1159</v>
      </c>
      <c r="B31" s="57">
        <v>37</v>
      </c>
      <c r="C31" s="57">
        <v>5</v>
      </c>
      <c r="D31" s="57">
        <v>45</v>
      </c>
      <c r="E31" s="57">
        <v>1000000</v>
      </c>
    </row>
    <row r="32" spans="1:5" ht="15.75" thickBot="1">
      <c r="A32" s="56" t="s">
        <v>1160</v>
      </c>
      <c r="B32" s="57">
        <v>28</v>
      </c>
      <c r="C32" s="57">
        <v>4</v>
      </c>
      <c r="D32" s="57">
        <v>47</v>
      </c>
      <c r="E32" s="57">
        <v>1000000</v>
      </c>
    </row>
    <row r="33" spans="1:5" ht="15.75" thickBot="1">
      <c r="A33" s="56" t="s">
        <v>1161</v>
      </c>
      <c r="B33" s="57">
        <v>35</v>
      </c>
      <c r="C33" s="57">
        <v>13</v>
      </c>
      <c r="D33" s="57">
        <v>40</v>
      </c>
      <c r="E33" s="57">
        <v>1000000</v>
      </c>
    </row>
    <row r="34" spans="1:5" ht="15.75" thickBot="1">
      <c r="A34" s="56" t="s">
        <v>1162</v>
      </c>
      <c r="B34" s="57">
        <v>20</v>
      </c>
      <c r="C34" s="57">
        <v>46</v>
      </c>
      <c r="D34" s="57">
        <v>1</v>
      </c>
      <c r="E34" s="57">
        <v>1000000</v>
      </c>
    </row>
    <row r="35" spans="1:5" ht="15.75" thickBot="1">
      <c r="A35" s="56" t="s">
        <v>1163</v>
      </c>
      <c r="B35" s="57">
        <v>21</v>
      </c>
      <c r="C35" s="57">
        <v>48</v>
      </c>
      <c r="D35" s="57">
        <v>4</v>
      </c>
      <c r="E35" s="57">
        <v>1000000</v>
      </c>
    </row>
    <row r="36" spans="1:5" ht="15.75" thickBot="1">
      <c r="A36" s="56" t="s">
        <v>1164</v>
      </c>
      <c r="B36" s="57">
        <v>19</v>
      </c>
      <c r="C36" s="57">
        <v>47</v>
      </c>
      <c r="D36" s="57">
        <v>3</v>
      </c>
      <c r="E36" s="57">
        <v>1000000</v>
      </c>
    </row>
    <row r="37" spans="1:5" ht="15.75" thickBot="1">
      <c r="A37" s="56" t="s">
        <v>1165</v>
      </c>
      <c r="B37" s="57">
        <v>12</v>
      </c>
      <c r="C37" s="57">
        <v>37</v>
      </c>
      <c r="D37" s="57">
        <v>16</v>
      </c>
      <c r="E37" s="57">
        <v>1000000</v>
      </c>
    </row>
    <row r="38" spans="1:5" ht="15.75" thickBot="1">
      <c r="A38" s="56" t="s">
        <v>1166</v>
      </c>
      <c r="B38" s="57">
        <v>6</v>
      </c>
      <c r="C38" s="57">
        <v>32</v>
      </c>
      <c r="D38" s="57">
        <v>15</v>
      </c>
      <c r="E38" s="57">
        <v>1000000</v>
      </c>
    </row>
    <row r="39" spans="1:5" ht="15.75" thickBot="1">
      <c r="A39" s="56" t="s">
        <v>1167</v>
      </c>
      <c r="B39" s="57">
        <v>25</v>
      </c>
      <c r="C39" s="57">
        <v>42</v>
      </c>
      <c r="D39" s="57">
        <v>6</v>
      </c>
      <c r="E39" s="57">
        <v>1000000</v>
      </c>
    </row>
    <row r="40" spans="1:5" ht="15.75" thickBot="1">
      <c r="A40" s="56" t="s">
        <v>1168</v>
      </c>
      <c r="B40" s="57">
        <v>18</v>
      </c>
      <c r="C40" s="57">
        <v>40</v>
      </c>
      <c r="D40" s="57">
        <v>7</v>
      </c>
      <c r="E40" s="57">
        <v>1000000</v>
      </c>
    </row>
    <row r="41" spans="1:5" ht="15.75" thickBot="1">
      <c r="A41" s="56" t="s">
        <v>1169</v>
      </c>
      <c r="B41" s="57">
        <v>24</v>
      </c>
      <c r="C41" s="57">
        <v>44</v>
      </c>
      <c r="D41" s="57">
        <v>5</v>
      </c>
      <c r="E41" s="57">
        <v>1000000</v>
      </c>
    </row>
    <row r="42" spans="1:5" ht="15.75" thickBot="1">
      <c r="A42" s="56" t="s">
        <v>1170</v>
      </c>
      <c r="B42" s="57">
        <v>10</v>
      </c>
      <c r="C42" s="57">
        <v>27</v>
      </c>
      <c r="D42" s="57">
        <v>20</v>
      </c>
      <c r="E42" s="57">
        <v>1000000</v>
      </c>
    </row>
    <row r="43" spans="1:5" ht="15.75" thickBot="1">
      <c r="A43" s="56" t="s">
        <v>1171</v>
      </c>
      <c r="B43" s="57">
        <v>11</v>
      </c>
      <c r="C43" s="57">
        <v>29</v>
      </c>
      <c r="D43" s="57">
        <v>17</v>
      </c>
      <c r="E43" s="57">
        <v>1000000</v>
      </c>
    </row>
    <row r="44" spans="1:5" ht="15.75" thickBot="1">
      <c r="A44" s="56" t="s">
        <v>1172</v>
      </c>
      <c r="B44" s="57">
        <v>16</v>
      </c>
      <c r="C44" s="57">
        <v>34</v>
      </c>
      <c r="D44" s="57">
        <v>9</v>
      </c>
      <c r="E44" s="57">
        <v>1000000</v>
      </c>
    </row>
    <row r="45" spans="1:5" ht="15.75" thickBot="1">
      <c r="A45" s="56" t="s">
        <v>1173</v>
      </c>
      <c r="B45" s="57">
        <v>39</v>
      </c>
      <c r="C45" s="57">
        <v>21</v>
      </c>
      <c r="D45" s="57">
        <v>26</v>
      </c>
      <c r="E45" s="57">
        <v>1000000</v>
      </c>
    </row>
    <row r="46" spans="1:5" ht="15.75" thickBot="1">
      <c r="A46" s="56" t="s">
        <v>1174</v>
      </c>
      <c r="B46" s="57">
        <v>44</v>
      </c>
      <c r="C46" s="57">
        <v>14</v>
      </c>
      <c r="D46" s="57">
        <v>31</v>
      </c>
      <c r="E46" s="57">
        <v>1000000</v>
      </c>
    </row>
    <row r="47" spans="1:5" ht="15.75" thickBot="1">
      <c r="A47" s="56" t="s">
        <v>1175</v>
      </c>
      <c r="B47" s="57">
        <v>40</v>
      </c>
      <c r="C47" s="57">
        <v>19</v>
      </c>
      <c r="D47" s="57">
        <v>28</v>
      </c>
      <c r="E47" s="57">
        <v>1000000</v>
      </c>
    </row>
    <row r="48" spans="1:5" ht="15.75" thickBot="1">
      <c r="A48" s="56" t="s">
        <v>1176</v>
      </c>
      <c r="B48" s="57">
        <v>32</v>
      </c>
      <c r="C48" s="57">
        <v>12</v>
      </c>
      <c r="D48" s="57">
        <v>36</v>
      </c>
      <c r="E48" s="57">
        <v>1000000</v>
      </c>
    </row>
    <row r="49" spans="1:5" ht="15.75" thickBot="1">
      <c r="A49" s="56" t="s">
        <v>1365</v>
      </c>
      <c r="B49" s="57">
        <v>22</v>
      </c>
      <c r="C49" s="57">
        <v>3</v>
      </c>
      <c r="D49" s="57">
        <v>46</v>
      </c>
      <c r="E49" s="57">
        <v>1000000</v>
      </c>
    </row>
    <row r="50" spans="1:5" ht="15.75" thickBot="1">
      <c r="A50" s="56" t="s">
        <v>1366</v>
      </c>
      <c r="B50" s="57">
        <v>48</v>
      </c>
      <c r="C50" s="57">
        <v>6</v>
      </c>
      <c r="D50" s="57">
        <v>38</v>
      </c>
      <c r="E50" s="57">
        <v>1000000</v>
      </c>
    </row>
    <row r="51" spans="1:5" ht="15.75" thickBot="1">
      <c r="A51" s="56" t="s">
        <v>1367</v>
      </c>
      <c r="B51" s="57">
        <v>36</v>
      </c>
      <c r="C51" s="57">
        <v>23</v>
      </c>
      <c r="D51" s="57">
        <v>27</v>
      </c>
      <c r="E51" s="57">
        <v>1000000</v>
      </c>
    </row>
    <row r="52" spans="1:5" ht="15.75" thickBot="1">
      <c r="A52" s="56" t="s">
        <v>1368</v>
      </c>
      <c r="B52" s="57">
        <v>46</v>
      </c>
      <c r="C52" s="57">
        <v>8</v>
      </c>
      <c r="D52" s="57">
        <v>37</v>
      </c>
      <c r="E52" s="57">
        <v>1000000</v>
      </c>
    </row>
    <row r="53" spans="1:5" ht="15.75" thickBot="1">
      <c r="A53" s="56" t="s">
        <v>1369</v>
      </c>
      <c r="B53" s="57">
        <v>43</v>
      </c>
      <c r="C53" s="57">
        <v>7</v>
      </c>
      <c r="D53" s="57">
        <v>42</v>
      </c>
      <c r="E53" s="57">
        <v>1000000</v>
      </c>
    </row>
    <row r="54" spans="1:5" ht="15.75" thickBot="1">
      <c r="A54" s="56" t="s">
        <v>1370</v>
      </c>
      <c r="B54" s="57">
        <v>45</v>
      </c>
      <c r="C54" s="57">
        <v>1</v>
      </c>
      <c r="D54" s="57">
        <v>48</v>
      </c>
      <c r="E54" s="57">
        <v>1000000</v>
      </c>
    </row>
    <row r="55" spans="1:5" ht="15.75" thickBot="1">
      <c r="A55" s="56" t="s">
        <v>1371</v>
      </c>
      <c r="B55" s="57">
        <v>47</v>
      </c>
      <c r="C55" s="57">
        <v>11</v>
      </c>
      <c r="D55" s="57">
        <v>35</v>
      </c>
      <c r="E55" s="57">
        <v>1000000</v>
      </c>
    </row>
    <row r="56" spans="1:5" ht="19.5" thickBot="1">
      <c r="A56" s="52"/>
    </row>
    <row r="57" spans="1:5" ht="15.75" thickBot="1">
      <c r="A57" s="56" t="s">
        <v>1177</v>
      </c>
      <c r="B57" s="56" t="s">
        <v>1120</v>
      </c>
      <c r="C57" s="56" t="s">
        <v>1121</v>
      </c>
      <c r="D57" s="56" t="s">
        <v>1122</v>
      </c>
    </row>
    <row r="58" spans="1:5" ht="27.75" thickBot="1">
      <c r="A58" s="56" t="s">
        <v>1178</v>
      </c>
      <c r="B58" s="57" t="s">
        <v>1742</v>
      </c>
      <c r="C58" s="57" t="s">
        <v>1743</v>
      </c>
      <c r="D58" s="57" t="s">
        <v>1744</v>
      </c>
    </row>
    <row r="59" spans="1:5" ht="27.75" thickBot="1">
      <c r="A59" s="56" t="s">
        <v>1182</v>
      </c>
      <c r="B59" s="57" t="s">
        <v>1745</v>
      </c>
      <c r="C59" s="57" t="s">
        <v>1746</v>
      </c>
      <c r="D59" s="57" t="s">
        <v>1747</v>
      </c>
    </row>
    <row r="60" spans="1:5" ht="27.75" thickBot="1">
      <c r="A60" s="56" t="s">
        <v>1186</v>
      </c>
      <c r="B60" s="57" t="s">
        <v>1748</v>
      </c>
      <c r="C60" s="57" t="s">
        <v>1749</v>
      </c>
      <c r="D60" s="57" t="s">
        <v>1750</v>
      </c>
    </row>
    <row r="61" spans="1:5" ht="27.75" thickBot="1">
      <c r="A61" s="56" t="s">
        <v>1190</v>
      </c>
      <c r="B61" s="57" t="s">
        <v>1751</v>
      </c>
      <c r="C61" s="57" t="s">
        <v>1752</v>
      </c>
      <c r="D61" s="57" t="s">
        <v>1753</v>
      </c>
    </row>
    <row r="62" spans="1:5" ht="27.75" thickBot="1">
      <c r="A62" s="56" t="s">
        <v>1194</v>
      </c>
      <c r="B62" s="57" t="s">
        <v>1754</v>
      </c>
      <c r="C62" s="57" t="s">
        <v>1755</v>
      </c>
      <c r="D62" s="57" t="s">
        <v>1756</v>
      </c>
    </row>
    <row r="63" spans="1:5" ht="27.75" thickBot="1">
      <c r="A63" s="56" t="s">
        <v>1198</v>
      </c>
      <c r="B63" s="57" t="s">
        <v>1757</v>
      </c>
      <c r="C63" s="57" t="s">
        <v>1758</v>
      </c>
      <c r="D63" s="57" t="s">
        <v>1759</v>
      </c>
    </row>
    <row r="64" spans="1:5" ht="27.75" thickBot="1">
      <c r="A64" s="56" t="s">
        <v>1202</v>
      </c>
      <c r="B64" s="57" t="s">
        <v>1760</v>
      </c>
      <c r="C64" s="57" t="s">
        <v>1761</v>
      </c>
      <c r="D64" s="57" t="s">
        <v>1762</v>
      </c>
    </row>
    <row r="65" spans="1:4" ht="27.75" thickBot="1">
      <c r="A65" s="56" t="s">
        <v>1206</v>
      </c>
      <c r="B65" s="57" t="s">
        <v>1763</v>
      </c>
      <c r="C65" s="57" t="s">
        <v>1764</v>
      </c>
      <c r="D65" s="57" t="s">
        <v>1765</v>
      </c>
    </row>
    <row r="66" spans="1:4" ht="27.75" thickBot="1">
      <c r="A66" s="56" t="s">
        <v>1210</v>
      </c>
      <c r="B66" s="57" t="s">
        <v>1766</v>
      </c>
      <c r="C66" s="57" t="s">
        <v>1767</v>
      </c>
      <c r="D66" s="57" t="s">
        <v>1768</v>
      </c>
    </row>
    <row r="67" spans="1:4" ht="27.75" thickBot="1">
      <c r="A67" s="56" t="s">
        <v>1214</v>
      </c>
      <c r="B67" s="57" t="s">
        <v>1769</v>
      </c>
      <c r="C67" s="57" t="s">
        <v>1770</v>
      </c>
      <c r="D67" s="57" t="s">
        <v>1771</v>
      </c>
    </row>
    <row r="68" spans="1:4" ht="27.75" thickBot="1">
      <c r="A68" s="56" t="s">
        <v>1218</v>
      </c>
      <c r="B68" s="57" t="s">
        <v>1772</v>
      </c>
      <c r="C68" s="57" t="s">
        <v>1773</v>
      </c>
      <c r="D68" s="57" t="s">
        <v>1774</v>
      </c>
    </row>
    <row r="69" spans="1:4" ht="27.75" thickBot="1">
      <c r="A69" s="56" t="s">
        <v>1222</v>
      </c>
      <c r="B69" s="57" t="s">
        <v>1775</v>
      </c>
      <c r="C69" s="57" t="s">
        <v>1776</v>
      </c>
      <c r="D69" s="57" t="s">
        <v>1777</v>
      </c>
    </row>
    <row r="70" spans="1:4" ht="27.75" thickBot="1">
      <c r="A70" s="56" t="s">
        <v>1226</v>
      </c>
      <c r="B70" s="57" t="s">
        <v>1778</v>
      </c>
      <c r="C70" s="57" t="s">
        <v>1779</v>
      </c>
      <c r="D70" s="57" t="s">
        <v>1780</v>
      </c>
    </row>
    <row r="71" spans="1:4" ht="27.75" thickBot="1">
      <c r="A71" s="56" t="s">
        <v>1230</v>
      </c>
      <c r="B71" s="57" t="s">
        <v>1781</v>
      </c>
      <c r="C71" s="57" t="s">
        <v>1782</v>
      </c>
      <c r="D71" s="57" t="s">
        <v>1783</v>
      </c>
    </row>
    <row r="72" spans="1:4" ht="27.75" thickBot="1">
      <c r="A72" s="56" t="s">
        <v>1234</v>
      </c>
      <c r="B72" s="57" t="s">
        <v>1784</v>
      </c>
      <c r="C72" s="57" t="s">
        <v>1785</v>
      </c>
      <c r="D72" s="57" t="s">
        <v>1786</v>
      </c>
    </row>
    <row r="73" spans="1:4" ht="27.75" thickBot="1">
      <c r="A73" s="56" t="s">
        <v>1238</v>
      </c>
      <c r="B73" s="57" t="s">
        <v>1787</v>
      </c>
      <c r="C73" s="57" t="s">
        <v>1788</v>
      </c>
      <c r="D73" s="57" t="s">
        <v>1789</v>
      </c>
    </row>
    <row r="74" spans="1:4" ht="27.75" thickBot="1">
      <c r="A74" s="56" t="s">
        <v>1242</v>
      </c>
      <c r="B74" s="57" t="s">
        <v>1790</v>
      </c>
      <c r="C74" s="57" t="s">
        <v>1791</v>
      </c>
      <c r="D74" s="57" t="s">
        <v>1792</v>
      </c>
    </row>
    <row r="75" spans="1:4" ht="27.75" thickBot="1">
      <c r="A75" s="56" t="s">
        <v>1246</v>
      </c>
      <c r="B75" s="57" t="s">
        <v>1793</v>
      </c>
      <c r="C75" s="57" t="s">
        <v>1794</v>
      </c>
      <c r="D75" s="57" t="s">
        <v>1795</v>
      </c>
    </row>
    <row r="76" spans="1:4" ht="27.75" thickBot="1">
      <c r="A76" s="56" t="s">
        <v>1250</v>
      </c>
      <c r="B76" s="57" t="s">
        <v>1796</v>
      </c>
      <c r="C76" s="57" t="s">
        <v>1797</v>
      </c>
      <c r="D76" s="57" t="s">
        <v>1798</v>
      </c>
    </row>
    <row r="77" spans="1:4" ht="27.75" thickBot="1">
      <c r="A77" s="56" t="s">
        <v>1254</v>
      </c>
      <c r="B77" s="57" t="s">
        <v>1799</v>
      </c>
      <c r="C77" s="57" t="s">
        <v>1800</v>
      </c>
      <c r="D77" s="57" t="s">
        <v>1801</v>
      </c>
    </row>
    <row r="78" spans="1:4" ht="27.75" thickBot="1">
      <c r="A78" s="56" t="s">
        <v>1258</v>
      </c>
      <c r="B78" s="57" t="s">
        <v>1802</v>
      </c>
      <c r="C78" s="57" t="s">
        <v>1803</v>
      </c>
      <c r="D78" s="57" t="s">
        <v>1804</v>
      </c>
    </row>
    <row r="79" spans="1:4" ht="27.75" thickBot="1">
      <c r="A79" s="56" t="s">
        <v>1262</v>
      </c>
      <c r="B79" s="57" t="s">
        <v>1805</v>
      </c>
      <c r="C79" s="57" t="s">
        <v>1806</v>
      </c>
      <c r="D79" s="57" t="s">
        <v>1807</v>
      </c>
    </row>
    <row r="80" spans="1:4" ht="27.75" thickBot="1">
      <c r="A80" s="56" t="s">
        <v>1266</v>
      </c>
      <c r="B80" s="57" t="s">
        <v>1808</v>
      </c>
      <c r="C80" s="57" t="s">
        <v>1809</v>
      </c>
      <c r="D80" s="57" t="s">
        <v>1810</v>
      </c>
    </row>
    <row r="81" spans="1:4" ht="27.75" thickBot="1">
      <c r="A81" s="56" t="s">
        <v>1270</v>
      </c>
      <c r="B81" s="57" t="s">
        <v>1811</v>
      </c>
      <c r="C81" s="57" t="s">
        <v>1812</v>
      </c>
      <c r="D81" s="57" t="s">
        <v>1813</v>
      </c>
    </row>
    <row r="82" spans="1:4" ht="27.75" thickBot="1">
      <c r="A82" s="56" t="s">
        <v>1274</v>
      </c>
      <c r="B82" s="57" t="s">
        <v>1814</v>
      </c>
      <c r="C82" s="57" t="s">
        <v>1428</v>
      </c>
      <c r="D82" s="57" t="s">
        <v>1815</v>
      </c>
    </row>
    <row r="83" spans="1:4" ht="27.75" thickBot="1">
      <c r="A83" s="56" t="s">
        <v>1278</v>
      </c>
      <c r="B83" s="57" t="s">
        <v>1816</v>
      </c>
      <c r="C83" s="57" t="s">
        <v>1433</v>
      </c>
      <c r="D83" s="57" t="s">
        <v>1817</v>
      </c>
    </row>
    <row r="84" spans="1:4" ht="27.75" thickBot="1">
      <c r="A84" s="56" t="s">
        <v>1282</v>
      </c>
      <c r="B84" s="57" t="s">
        <v>1818</v>
      </c>
      <c r="C84" s="57" t="s">
        <v>1438</v>
      </c>
      <c r="D84" s="57" t="s">
        <v>1819</v>
      </c>
    </row>
    <row r="85" spans="1:4" ht="27.75" thickBot="1">
      <c r="A85" s="56" t="s">
        <v>1286</v>
      </c>
      <c r="B85" s="57" t="s">
        <v>1820</v>
      </c>
      <c r="C85" s="57" t="s">
        <v>1443</v>
      </c>
      <c r="D85" s="57" t="s">
        <v>1821</v>
      </c>
    </row>
    <row r="86" spans="1:4" ht="27.75" thickBot="1">
      <c r="A86" s="56" t="s">
        <v>1290</v>
      </c>
      <c r="B86" s="57" t="s">
        <v>1822</v>
      </c>
      <c r="C86" s="57" t="s">
        <v>1448</v>
      </c>
      <c r="D86" s="57" t="s">
        <v>1823</v>
      </c>
    </row>
    <row r="87" spans="1:4" ht="27.75" thickBot="1">
      <c r="A87" s="56" t="s">
        <v>1294</v>
      </c>
      <c r="B87" s="57" t="s">
        <v>1824</v>
      </c>
      <c r="C87" s="57" t="s">
        <v>1825</v>
      </c>
      <c r="D87" s="57" t="s">
        <v>1826</v>
      </c>
    </row>
    <row r="88" spans="1:4" ht="27.75" thickBot="1">
      <c r="A88" s="56" t="s">
        <v>1298</v>
      </c>
      <c r="B88" s="57" t="s">
        <v>1827</v>
      </c>
      <c r="C88" s="57" t="s">
        <v>1828</v>
      </c>
      <c r="D88" s="57" t="s">
        <v>1829</v>
      </c>
    </row>
    <row r="89" spans="1:4" ht="27.75" thickBot="1">
      <c r="A89" s="56" t="s">
        <v>1302</v>
      </c>
      <c r="B89" s="57" t="s">
        <v>1830</v>
      </c>
      <c r="C89" s="57" t="s">
        <v>1831</v>
      </c>
      <c r="D89" s="57" t="s">
        <v>1832</v>
      </c>
    </row>
    <row r="90" spans="1:4" ht="27.75" thickBot="1">
      <c r="A90" s="56" t="s">
        <v>1306</v>
      </c>
      <c r="B90" s="57" t="s">
        <v>1833</v>
      </c>
      <c r="C90" s="57" t="s">
        <v>1834</v>
      </c>
      <c r="D90" s="57" t="s">
        <v>1835</v>
      </c>
    </row>
    <row r="91" spans="1:4" ht="27.75" thickBot="1">
      <c r="A91" s="56" t="s">
        <v>1310</v>
      </c>
      <c r="B91" s="57" t="s">
        <v>1836</v>
      </c>
      <c r="C91" s="57" t="s">
        <v>1837</v>
      </c>
      <c r="D91" s="57" t="s">
        <v>1838</v>
      </c>
    </row>
    <row r="92" spans="1:4" ht="27.75" thickBot="1">
      <c r="A92" s="56" t="s">
        <v>1314</v>
      </c>
      <c r="B92" s="57" t="s">
        <v>1839</v>
      </c>
      <c r="C92" s="57" t="s">
        <v>1840</v>
      </c>
      <c r="D92" s="57" t="s">
        <v>1841</v>
      </c>
    </row>
    <row r="93" spans="1:4" ht="27.75" thickBot="1">
      <c r="A93" s="56" t="s">
        <v>1318</v>
      </c>
      <c r="B93" s="57" t="s">
        <v>1842</v>
      </c>
      <c r="C93" s="57" t="s">
        <v>1843</v>
      </c>
      <c r="D93" s="57" t="s">
        <v>1844</v>
      </c>
    </row>
    <row r="94" spans="1:4" ht="18.75" thickBot="1">
      <c r="A94" s="56" t="s">
        <v>1322</v>
      </c>
      <c r="B94" s="57" t="s">
        <v>1845</v>
      </c>
      <c r="C94" s="57" t="s">
        <v>1846</v>
      </c>
      <c r="D94" s="57" t="s">
        <v>1847</v>
      </c>
    </row>
    <row r="95" spans="1:4" ht="18.75" thickBot="1">
      <c r="A95" s="56" t="s">
        <v>1326</v>
      </c>
      <c r="B95" s="57" t="s">
        <v>1848</v>
      </c>
      <c r="C95" s="57" t="s">
        <v>1849</v>
      </c>
      <c r="D95" s="57" t="s">
        <v>1850</v>
      </c>
    </row>
    <row r="96" spans="1:4" ht="27.75" thickBot="1">
      <c r="A96" s="56" t="s">
        <v>1330</v>
      </c>
      <c r="B96" s="57" t="s">
        <v>1851</v>
      </c>
      <c r="C96" s="57" t="s">
        <v>1852</v>
      </c>
      <c r="D96" s="57" t="s">
        <v>1853</v>
      </c>
    </row>
    <row r="97" spans="1:4" ht="27.75" thickBot="1">
      <c r="A97" s="56" t="s">
        <v>1334</v>
      </c>
      <c r="B97" s="57" t="s">
        <v>1854</v>
      </c>
      <c r="C97" s="57" t="s">
        <v>1855</v>
      </c>
      <c r="D97" s="57" t="s">
        <v>1828</v>
      </c>
    </row>
    <row r="98" spans="1:4" ht="27.75" thickBot="1">
      <c r="A98" s="56" t="s">
        <v>1338</v>
      </c>
      <c r="B98" s="57" t="s">
        <v>1856</v>
      </c>
      <c r="C98" s="57" t="s">
        <v>1857</v>
      </c>
      <c r="D98" s="57" t="s">
        <v>1831</v>
      </c>
    </row>
    <row r="99" spans="1:4" ht="27.75" thickBot="1">
      <c r="A99" s="56" t="s">
        <v>1585</v>
      </c>
      <c r="B99" s="57" t="s">
        <v>1858</v>
      </c>
      <c r="C99" s="57" t="s">
        <v>1859</v>
      </c>
      <c r="D99" s="57" t="s">
        <v>1834</v>
      </c>
    </row>
    <row r="100" spans="1:4" ht="27.75" thickBot="1">
      <c r="A100" s="56" t="s">
        <v>1591</v>
      </c>
      <c r="B100" s="57" t="s">
        <v>1860</v>
      </c>
      <c r="C100" s="57" t="s">
        <v>1861</v>
      </c>
      <c r="D100" s="57" t="s">
        <v>1837</v>
      </c>
    </row>
    <row r="101" spans="1:4" ht="27.75" thickBot="1">
      <c r="A101" s="56" t="s">
        <v>1597</v>
      </c>
      <c r="B101" s="57" t="s">
        <v>1862</v>
      </c>
      <c r="C101" s="57" t="s">
        <v>1863</v>
      </c>
      <c r="D101" s="57" t="s">
        <v>1840</v>
      </c>
    </row>
    <row r="102" spans="1:4" ht="27.75" thickBot="1">
      <c r="A102" s="56" t="s">
        <v>1603</v>
      </c>
      <c r="B102" s="57" t="s">
        <v>1864</v>
      </c>
      <c r="C102" s="57" t="s">
        <v>1865</v>
      </c>
      <c r="D102" s="57" t="s">
        <v>1866</v>
      </c>
    </row>
    <row r="103" spans="1:4" ht="27.75" thickBot="1">
      <c r="A103" s="56" t="s">
        <v>1608</v>
      </c>
      <c r="B103" s="57" t="s">
        <v>1867</v>
      </c>
      <c r="C103" s="57" t="s">
        <v>1332</v>
      </c>
      <c r="D103" s="57" t="s">
        <v>1332</v>
      </c>
    </row>
    <row r="104" spans="1:4" ht="18.75" thickBot="1">
      <c r="A104" s="56" t="s">
        <v>1613</v>
      </c>
      <c r="B104" s="57" t="s">
        <v>1868</v>
      </c>
      <c r="C104" s="57" t="s">
        <v>1336</v>
      </c>
      <c r="D104" s="57" t="s">
        <v>1336</v>
      </c>
    </row>
    <row r="105" spans="1:4" ht="27.75" thickBot="1">
      <c r="A105" s="56" t="s">
        <v>1618</v>
      </c>
      <c r="B105" s="57" t="s">
        <v>1869</v>
      </c>
      <c r="C105" s="57" t="s">
        <v>1340</v>
      </c>
      <c r="D105" s="57" t="s">
        <v>1340</v>
      </c>
    </row>
    <row r="106" spans="1:4" ht="19.5" thickBot="1">
      <c r="A106" s="52"/>
    </row>
    <row r="107" spans="1:4" ht="18.75" thickBot="1">
      <c r="A107" s="56" t="s">
        <v>1342</v>
      </c>
      <c r="B107" s="56" t="s">
        <v>1120</v>
      </c>
      <c r="C107" s="56" t="s">
        <v>1121</v>
      </c>
      <c r="D107" s="56" t="s">
        <v>1122</v>
      </c>
    </row>
    <row r="108" spans="1:4" ht="15.75" thickBot="1">
      <c r="A108" s="56" t="s">
        <v>1178</v>
      </c>
      <c r="B108" s="57">
        <v>999865.4</v>
      </c>
      <c r="C108" s="57">
        <v>500096.4</v>
      </c>
      <c r="D108" s="57">
        <v>500060.4</v>
      </c>
    </row>
    <row r="109" spans="1:4" ht="15.75" thickBot="1">
      <c r="A109" s="56" t="s">
        <v>1182</v>
      </c>
      <c r="B109" s="57">
        <v>999864.4</v>
      </c>
      <c r="C109" s="57">
        <v>500065.9</v>
      </c>
      <c r="D109" s="57">
        <v>500059.4</v>
      </c>
    </row>
    <row r="110" spans="1:4" ht="15.75" thickBot="1">
      <c r="A110" s="56" t="s">
        <v>1186</v>
      </c>
      <c r="B110" s="57">
        <v>999863.4</v>
      </c>
      <c r="C110" s="57">
        <v>500064.9</v>
      </c>
      <c r="D110" s="57">
        <v>500058.4</v>
      </c>
    </row>
    <row r="111" spans="1:4" ht="15.75" thickBot="1">
      <c r="A111" s="56" t="s">
        <v>1190</v>
      </c>
      <c r="B111" s="57">
        <v>999862.4</v>
      </c>
      <c r="C111" s="57">
        <v>500063.9</v>
      </c>
      <c r="D111" s="57">
        <v>500057.4</v>
      </c>
    </row>
    <row r="112" spans="1:4" ht="15.75" thickBot="1">
      <c r="A112" s="56" t="s">
        <v>1194</v>
      </c>
      <c r="B112" s="57">
        <v>999861.4</v>
      </c>
      <c r="C112" s="57">
        <v>500062.9</v>
      </c>
      <c r="D112" s="57">
        <v>500056.4</v>
      </c>
    </row>
    <row r="113" spans="1:4" ht="15.75" thickBot="1">
      <c r="A113" s="56" t="s">
        <v>1198</v>
      </c>
      <c r="B113" s="57">
        <v>999860.4</v>
      </c>
      <c r="C113" s="57">
        <v>500061.9</v>
      </c>
      <c r="D113" s="57">
        <v>500055.4</v>
      </c>
    </row>
    <row r="114" spans="1:4" ht="15.75" thickBot="1">
      <c r="A114" s="56" t="s">
        <v>1202</v>
      </c>
      <c r="B114" s="57">
        <v>999859.4</v>
      </c>
      <c r="C114" s="57">
        <v>500060.9</v>
      </c>
      <c r="D114" s="57">
        <v>500043.9</v>
      </c>
    </row>
    <row r="115" spans="1:4" ht="15.75" thickBot="1">
      <c r="A115" s="56" t="s">
        <v>1206</v>
      </c>
      <c r="B115" s="57">
        <v>999858.4</v>
      </c>
      <c r="C115" s="57">
        <v>500059.4</v>
      </c>
      <c r="D115" s="57">
        <v>500041.9</v>
      </c>
    </row>
    <row r="116" spans="1:4" ht="15.75" thickBot="1">
      <c r="A116" s="56" t="s">
        <v>1210</v>
      </c>
      <c r="B116" s="57">
        <v>999854.9</v>
      </c>
      <c r="C116" s="57">
        <v>500056.9</v>
      </c>
      <c r="D116" s="57">
        <v>500026.9</v>
      </c>
    </row>
    <row r="117" spans="1:4" ht="15.75" thickBot="1">
      <c r="A117" s="56" t="s">
        <v>1214</v>
      </c>
      <c r="B117" s="57">
        <v>999853.9</v>
      </c>
      <c r="C117" s="57">
        <v>500051.9</v>
      </c>
      <c r="D117" s="57">
        <v>500025.9</v>
      </c>
    </row>
    <row r="118" spans="1:4" ht="15.75" thickBot="1">
      <c r="A118" s="56" t="s">
        <v>1218</v>
      </c>
      <c r="B118" s="57">
        <v>999852.9</v>
      </c>
      <c r="C118" s="57">
        <v>500050.9</v>
      </c>
      <c r="D118" s="57">
        <v>500024.9</v>
      </c>
    </row>
    <row r="119" spans="1:4" ht="15.75" thickBot="1">
      <c r="A119" s="56" t="s">
        <v>1222</v>
      </c>
      <c r="B119" s="57">
        <v>999851.9</v>
      </c>
      <c r="C119" s="57">
        <v>500039.9</v>
      </c>
      <c r="D119" s="57">
        <v>126</v>
      </c>
    </row>
    <row r="120" spans="1:4" ht="15.75" thickBot="1">
      <c r="A120" s="56" t="s">
        <v>1226</v>
      </c>
      <c r="B120" s="57">
        <v>999849.4</v>
      </c>
      <c r="C120" s="57">
        <v>500038.9</v>
      </c>
      <c r="D120" s="57">
        <v>125</v>
      </c>
    </row>
    <row r="121" spans="1:4" ht="15.75" thickBot="1">
      <c r="A121" s="56" t="s">
        <v>1230</v>
      </c>
      <c r="B121" s="57">
        <v>499964.4</v>
      </c>
      <c r="C121" s="57">
        <v>500037.9</v>
      </c>
      <c r="D121" s="57">
        <v>122</v>
      </c>
    </row>
    <row r="122" spans="1:4" ht="15.75" thickBot="1">
      <c r="A122" s="56" t="s">
        <v>1234</v>
      </c>
      <c r="B122" s="57">
        <v>499963.4</v>
      </c>
      <c r="C122" s="57">
        <v>500036.9</v>
      </c>
      <c r="D122" s="57">
        <v>118.5</v>
      </c>
    </row>
    <row r="123" spans="1:4" ht="15.75" thickBot="1">
      <c r="A123" s="56" t="s">
        <v>1238</v>
      </c>
      <c r="B123" s="57">
        <v>499945.4</v>
      </c>
      <c r="C123" s="57">
        <v>500021.4</v>
      </c>
      <c r="D123" s="57">
        <v>117.5</v>
      </c>
    </row>
    <row r="124" spans="1:4" ht="15.75" thickBot="1">
      <c r="A124" s="56" t="s">
        <v>1242</v>
      </c>
      <c r="B124" s="57">
        <v>499944.4</v>
      </c>
      <c r="C124" s="57">
        <v>500020.4</v>
      </c>
      <c r="D124" s="57">
        <v>112.5</v>
      </c>
    </row>
    <row r="125" spans="1:4" ht="15.75" thickBot="1">
      <c r="A125" s="56" t="s">
        <v>1246</v>
      </c>
      <c r="B125" s="57">
        <v>499943.4</v>
      </c>
      <c r="C125" s="57">
        <v>500019.4</v>
      </c>
      <c r="D125" s="57">
        <v>111.5</v>
      </c>
    </row>
    <row r="126" spans="1:4" ht="15.75" thickBot="1">
      <c r="A126" s="56" t="s">
        <v>1250</v>
      </c>
      <c r="B126" s="57">
        <v>499942.40000000002</v>
      </c>
      <c r="C126" s="57">
        <v>500018.4</v>
      </c>
      <c r="D126" s="57">
        <v>110.5</v>
      </c>
    </row>
    <row r="127" spans="1:4" ht="15.75" thickBot="1">
      <c r="A127" s="56" t="s">
        <v>1254</v>
      </c>
      <c r="B127" s="57">
        <v>499940.4</v>
      </c>
      <c r="C127" s="57">
        <v>500007.4</v>
      </c>
      <c r="D127" s="57">
        <v>109.5</v>
      </c>
    </row>
    <row r="128" spans="1:4" ht="15.75" thickBot="1">
      <c r="A128" s="56" t="s">
        <v>1258</v>
      </c>
      <c r="B128" s="57">
        <v>499939.4</v>
      </c>
      <c r="C128" s="57">
        <v>500006.40000000002</v>
      </c>
      <c r="D128" s="57">
        <v>108.5</v>
      </c>
    </row>
    <row r="129" spans="1:4" ht="15.75" thickBot="1">
      <c r="A129" s="56" t="s">
        <v>1262</v>
      </c>
      <c r="B129" s="57">
        <v>499936.9</v>
      </c>
      <c r="C129" s="57">
        <v>500000.4</v>
      </c>
      <c r="D129" s="57">
        <v>101</v>
      </c>
    </row>
    <row r="130" spans="1:4" ht="15.75" thickBot="1">
      <c r="A130" s="56" t="s">
        <v>1266</v>
      </c>
      <c r="B130" s="57">
        <v>499935.9</v>
      </c>
      <c r="C130" s="57">
        <v>499999.4</v>
      </c>
      <c r="D130" s="57">
        <v>98</v>
      </c>
    </row>
    <row r="131" spans="1:4" ht="15.75" thickBot="1">
      <c r="A131" s="56" t="s">
        <v>1270</v>
      </c>
      <c r="B131" s="57">
        <v>499934.9</v>
      </c>
      <c r="C131" s="57">
        <v>499998.4</v>
      </c>
      <c r="D131" s="57">
        <v>96</v>
      </c>
    </row>
    <row r="132" spans="1:4" ht="15.75" thickBot="1">
      <c r="A132" s="56" t="s">
        <v>1274</v>
      </c>
      <c r="B132" s="57">
        <v>499933.9</v>
      </c>
      <c r="C132" s="57">
        <v>38.5</v>
      </c>
      <c r="D132" s="57">
        <v>95</v>
      </c>
    </row>
    <row r="133" spans="1:4" ht="15.75" thickBot="1">
      <c r="A133" s="56" t="s">
        <v>1278</v>
      </c>
      <c r="B133" s="57">
        <v>499932.9</v>
      </c>
      <c r="C133" s="57">
        <v>37.5</v>
      </c>
      <c r="D133" s="57">
        <v>84</v>
      </c>
    </row>
    <row r="134" spans="1:4" ht="15.75" thickBot="1">
      <c r="A134" s="56" t="s">
        <v>1282</v>
      </c>
      <c r="B134" s="57">
        <v>499931.9</v>
      </c>
      <c r="C134" s="57">
        <v>36.5</v>
      </c>
      <c r="D134" s="57">
        <v>79.5</v>
      </c>
    </row>
    <row r="135" spans="1:4" ht="15.75" thickBot="1">
      <c r="A135" s="56" t="s">
        <v>1286</v>
      </c>
      <c r="B135" s="57">
        <v>499930.9</v>
      </c>
      <c r="C135" s="57">
        <v>35.5</v>
      </c>
      <c r="D135" s="57">
        <v>73</v>
      </c>
    </row>
    <row r="136" spans="1:4" ht="15.75" thickBot="1">
      <c r="A136" s="56" t="s">
        <v>1290</v>
      </c>
      <c r="B136" s="57">
        <v>499929.9</v>
      </c>
      <c r="C136" s="57">
        <v>34.5</v>
      </c>
      <c r="D136" s="57">
        <v>66.5</v>
      </c>
    </row>
    <row r="137" spans="1:4" ht="15.75" thickBot="1">
      <c r="A137" s="56" t="s">
        <v>1294</v>
      </c>
      <c r="B137" s="57">
        <v>499928.9</v>
      </c>
      <c r="C137" s="57">
        <v>32</v>
      </c>
      <c r="D137" s="57">
        <v>60.5</v>
      </c>
    </row>
    <row r="138" spans="1:4" ht="15.75" thickBot="1">
      <c r="A138" s="56" t="s">
        <v>1298</v>
      </c>
      <c r="B138" s="57">
        <v>499927.9</v>
      </c>
      <c r="C138" s="57">
        <v>30.5</v>
      </c>
      <c r="D138" s="57">
        <v>57.5</v>
      </c>
    </row>
    <row r="139" spans="1:4" ht="15.75" thickBot="1">
      <c r="A139" s="56" t="s">
        <v>1302</v>
      </c>
      <c r="B139" s="57">
        <v>499925.4</v>
      </c>
      <c r="C139" s="57">
        <v>29.5</v>
      </c>
      <c r="D139" s="57">
        <v>56.5</v>
      </c>
    </row>
    <row r="140" spans="1:4" ht="15.75" thickBot="1">
      <c r="A140" s="56" t="s">
        <v>1306</v>
      </c>
      <c r="B140" s="57">
        <v>499924.4</v>
      </c>
      <c r="C140" s="57">
        <v>28.5</v>
      </c>
      <c r="D140" s="57">
        <v>55.5</v>
      </c>
    </row>
    <row r="141" spans="1:4" ht="15.75" thickBot="1">
      <c r="A141" s="56" t="s">
        <v>1310</v>
      </c>
      <c r="B141" s="57">
        <v>499922.9</v>
      </c>
      <c r="C141" s="57">
        <v>27.5</v>
      </c>
      <c r="D141" s="57">
        <v>48.5</v>
      </c>
    </row>
    <row r="142" spans="1:4" ht="15.75" thickBot="1">
      <c r="A142" s="56" t="s">
        <v>1314</v>
      </c>
      <c r="B142" s="57">
        <v>499921.9</v>
      </c>
      <c r="C142" s="57">
        <v>26.5</v>
      </c>
      <c r="D142" s="57">
        <v>47.5</v>
      </c>
    </row>
    <row r="143" spans="1:4" ht="15.75" thickBot="1">
      <c r="A143" s="56" t="s">
        <v>1318</v>
      </c>
      <c r="B143" s="57">
        <v>499920.9</v>
      </c>
      <c r="C143" s="57">
        <v>25.5</v>
      </c>
      <c r="D143" s="57">
        <v>39</v>
      </c>
    </row>
    <row r="144" spans="1:4" ht="15.75" thickBot="1">
      <c r="A144" s="56" t="s">
        <v>1322</v>
      </c>
      <c r="B144" s="57">
        <v>499919.4</v>
      </c>
      <c r="C144" s="57">
        <v>24.5</v>
      </c>
      <c r="D144" s="57">
        <v>38</v>
      </c>
    </row>
    <row r="145" spans="1:8" ht="15.75" thickBot="1">
      <c r="A145" s="56" t="s">
        <v>1326</v>
      </c>
      <c r="B145" s="57">
        <v>499913.4</v>
      </c>
      <c r="C145" s="57">
        <v>14.5</v>
      </c>
      <c r="D145" s="57">
        <v>37</v>
      </c>
    </row>
    <row r="146" spans="1:8" ht="15.75" thickBot="1">
      <c r="A146" s="56" t="s">
        <v>1330</v>
      </c>
      <c r="B146" s="57">
        <v>499909.4</v>
      </c>
      <c r="C146" s="57">
        <v>13.5</v>
      </c>
      <c r="D146" s="57">
        <v>31.5</v>
      </c>
    </row>
    <row r="147" spans="1:8" ht="15.75" thickBot="1">
      <c r="A147" s="56" t="s">
        <v>1334</v>
      </c>
      <c r="B147" s="57">
        <v>499908.4</v>
      </c>
      <c r="C147" s="57">
        <v>12.5</v>
      </c>
      <c r="D147" s="57">
        <v>30.5</v>
      </c>
    </row>
    <row r="148" spans="1:8" ht="15.75" thickBot="1">
      <c r="A148" s="56" t="s">
        <v>1338</v>
      </c>
      <c r="B148" s="57">
        <v>499907.4</v>
      </c>
      <c r="C148" s="57">
        <v>11.5</v>
      </c>
      <c r="D148" s="57">
        <v>29.5</v>
      </c>
    </row>
    <row r="149" spans="1:8" ht="15.75" thickBot="1">
      <c r="A149" s="56" t="s">
        <v>1585</v>
      </c>
      <c r="B149" s="57">
        <v>499906.4</v>
      </c>
      <c r="C149" s="57">
        <v>10.5</v>
      </c>
      <c r="D149" s="57">
        <v>28.5</v>
      </c>
    </row>
    <row r="150" spans="1:8" ht="15.75" thickBot="1">
      <c r="A150" s="56" t="s">
        <v>1591</v>
      </c>
      <c r="B150" s="57">
        <v>499905.4</v>
      </c>
      <c r="C150" s="57">
        <v>9.5</v>
      </c>
      <c r="D150" s="57">
        <v>27.5</v>
      </c>
    </row>
    <row r="151" spans="1:8" ht="15.75" thickBot="1">
      <c r="A151" s="56" t="s">
        <v>1597</v>
      </c>
      <c r="B151" s="57">
        <v>499904.4</v>
      </c>
      <c r="C151" s="57">
        <v>8.5</v>
      </c>
      <c r="D151" s="57">
        <v>26.5</v>
      </c>
    </row>
    <row r="152" spans="1:8" ht="15.75" thickBot="1">
      <c r="A152" s="56" t="s">
        <v>1603</v>
      </c>
      <c r="B152" s="57">
        <v>499903.4</v>
      </c>
      <c r="C152" s="57">
        <v>4.5</v>
      </c>
      <c r="D152" s="57">
        <v>17.5</v>
      </c>
    </row>
    <row r="153" spans="1:8" ht="15.75" thickBot="1">
      <c r="A153" s="56" t="s">
        <v>1608</v>
      </c>
      <c r="B153" s="57">
        <v>499902.4</v>
      </c>
      <c r="C153" s="57">
        <v>2</v>
      </c>
      <c r="D153" s="57">
        <v>2</v>
      </c>
    </row>
    <row r="154" spans="1:8" ht="15.75" thickBot="1">
      <c r="A154" s="56" t="s">
        <v>1613</v>
      </c>
      <c r="B154" s="57">
        <v>499901.4</v>
      </c>
      <c r="C154" s="57">
        <v>1</v>
      </c>
      <c r="D154" s="57">
        <v>1</v>
      </c>
    </row>
    <row r="155" spans="1:8" ht="15.75" thickBot="1">
      <c r="A155" s="56" t="s">
        <v>1618</v>
      </c>
      <c r="B155" s="57">
        <v>499900.4</v>
      </c>
      <c r="C155" s="57">
        <v>0</v>
      </c>
      <c r="D155" s="57">
        <v>0</v>
      </c>
    </row>
    <row r="156" spans="1:8" ht="19.5" thickBot="1">
      <c r="A156" s="52"/>
    </row>
    <row r="157" spans="1:8" ht="15.75" thickBot="1">
      <c r="A157" s="56" t="s">
        <v>1343</v>
      </c>
      <c r="B157" s="56" t="s">
        <v>1120</v>
      </c>
      <c r="C157" s="56" t="s">
        <v>1121</v>
      </c>
      <c r="D157" s="56" t="s">
        <v>1122</v>
      </c>
      <c r="E157" s="56" t="s">
        <v>1344</v>
      </c>
      <c r="F157" s="56" t="s">
        <v>1345</v>
      </c>
      <c r="G157" s="56" t="s">
        <v>1346</v>
      </c>
      <c r="H157" s="56" t="s">
        <v>1347</v>
      </c>
    </row>
    <row r="158" spans="1:8" ht="15.75" thickBot="1">
      <c r="A158" s="56" t="s">
        <v>1136</v>
      </c>
      <c r="B158" s="57">
        <v>999862.4</v>
      </c>
      <c r="C158" s="57">
        <v>30.5</v>
      </c>
      <c r="D158" s="57">
        <v>111.5</v>
      </c>
      <c r="E158" s="57">
        <v>1000004.4</v>
      </c>
      <c r="F158" s="57">
        <v>1000000</v>
      </c>
      <c r="G158" s="57">
        <v>-4.4000000000000004</v>
      </c>
      <c r="H158" s="57">
        <v>0</v>
      </c>
    </row>
    <row r="159" spans="1:8" ht="15.75" thickBot="1">
      <c r="A159" s="56" t="s">
        <v>1137</v>
      </c>
      <c r="B159" s="57">
        <v>499929.9</v>
      </c>
      <c r="C159" s="57">
        <v>500021.4</v>
      </c>
      <c r="D159" s="57">
        <v>48.5</v>
      </c>
      <c r="E159" s="57">
        <v>999999.9</v>
      </c>
      <c r="F159" s="57">
        <v>1000000</v>
      </c>
      <c r="G159" s="57">
        <v>0.1</v>
      </c>
      <c r="H159" s="57">
        <v>0</v>
      </c>
    </row>
    <row r="160" spans="1:8" ht="15.75" thickBot="1">
      <c r="A160" s="56" t="s">
        <v>1138</v>
      </c>
      <c r="B160" s="57">
        <v>499944.4</v>
      </c>
      <c r="C160" s="57">
        <v>13.5</v>
      </c>
      <c r="D160" s="57">
        <v>500041.9</v>
      </c>
      <c r="E160" s="57">
        <v>999999.9</v>
      </c>
      <c r="F160" s="57">
        <v>1000000</v>
      </c>
      <c r="G160" s="57">
        <v>0.1</v>
      </c>
      <c r="H160" s="57">
        <v>0</v>
      </c>
    </row>
    <row r="161" spans="1:8" ht="15.75" thickBot="1">
      <c r="A161" s="56" t="s">
        <v>1139</v>
      </c>
      <c r="B161" s="57">
        <v>499922.9</v>
      </c>
      <c r="C161" s="57">
        <v>500020.4</v>
      </c>
      <c r="D161" s="57">
        <v>56.5</v>
      </c>
      <c r="E161" s="57">
        <v>999999.9</v>
      </c>
      <c r="F161" s="57">
        <v>1000000</v>
      </c>
      <c r="G161" s="57">
        <v>0.1</v>
      </c>
      <c r="H161" s="57">
        <v>0</v>
      </c>
    </row>
    <row r="162" spans="1:8" ht="15.75" thickBot="1">
      <c r="A162" s="56" t="s">
        <v>1140</v>
      </c>
      <c r="B162" s="57">
        <v>999859.4</v>
      </c>
      <c r="C162" s="57">
        <v>14.5</v>
      </c>
      <c r="D162" s="57">
        <v>126</v>
      </c>
      <c r="E162" s="57">
        <v>999999.9</v>
      </c>
      <c r="F162" s="57">
        <v>1000000</v>
      </c>
      <c r="G162" s="57">
        <v>0.1</v>
      </c>
      <c r="H162" s="57">
        <v>0</v>
      </c>
    </row>
    <row r="163" spans="1:8" ht="15.75" thickBot="1">
      <c r="A163" s="56" t="s">
        <v>1141</v>
      </c>
      <c r="B163" s="57">
        <v>999849.4</v>
      </c>
      <c r="C163" s="57">
        <v>25.5</v>
      </c>
      <c r="D163" s="57">
        <v>125</v>
      </c>
      <c r="E163" s="57">
        <v>999999.9</v>
      </c>
      <c r="F163" s="57">
        <v>1000000</v>
      </c>
      <c r="G163" s="57">
        <v>0.1</v>
      </c>
      <c r="H163" s="57">
        <v>0</v>
      </c>
    </row>
    <row r="164" spans="1:8" ht="15.75" thickBot="1">
      <c r="A164" s="56" t="s">
        <v>1142</v>
      </c>
      <c r="B164" s="57">
        <v>999854.9</v>
      </c>
      <c r="C164" s="57">
        <v>26.5</v>
      </c>
      <c r="D164" s="57">
        <v>122</v>
      </c>
      <c r="E164" s="57">
        <v>1000003.4</v>
      </c>
      <c r="F164" s="57">
        <v>1000000</v>
      </c>
      <c r="G164" s="57">
        <v>-3.4</v>
      </c>
      <c r="H164" s="57">
        <v>0</v>
      </c>
    </row>
    <row r="165" spans="1:8" ht="15.75" thickBot="1">
      <c r="A165" s="56" t="s">
        <v>1143</v>
      </c>
      <c r="B165" s="57">
        <v>999861.4</v>
      </c>
      <c r="C165" s="57">
        <v>32</v>
      </c>
      <c r="D165" s="57">
        <v>110.5</v>
      </c>
      <c r="E165" s="57">
        <v>1000003.9</v>
      </c>
      <c r="F165" s="57">
        <v>1000000</v>
      </c>
      <c r="G165" s="57">
        <v>-3.9</v>
      </c>
      <c r="H165" s="57">
        <v>0</v>
      </c>
    </row>
    <row r="166" spans="1:8" ht="15.75" thickBot="1">
      <c r="A166" s="56" t="s">
        <v>1144</v>
      </c>
      <c r="B166" s="57">
        <v>499935.9</v>
      </c>
      <c r="C166" s="57">
        <v>4.5</v>
      </c>
      <c r="D166" s="57">
        <v>500059.4</v>
      </c>
      <c r="E166" s="57">
        <v>999999.9</v>
      </c>
      <c r="F166" s="57">
        <v>1000000</v>
      </c>
      <c r="G166" s="57">
        <v>0.1</v>
      </c>
      <c r="H166" s="57">
        <v>0</v>
      </c>
    </row>
    <row r="167" spans="1:8" ht="15.75" thickBot="1">
      <c r="A167" s="56" t="s">
        <v>1145</v>
      </c>
      <c r="B167" s="57">
        <v>499963.4</v>
      </c>
      <c r="C167" s="57">
        <v>9.5</v>
      </c>
      <c r="D167" s="57">
        <v>500024.9</v>
      </c>
      <c r="E167" s="57">
        <v>999997.9</v>
      </c>
      <c r="F167" s="57">
        <v>1000000</v>
      </c>
      <c r="G167" s="57">
        <v>2.1</v>
      </c>
      <c r="H167" s="57">
        <v>0</v>
      </c>
    </row>
    <row r="168" spans="1:8" ht="15.75" thickBot="1">
      <c r="A168" s="56" t="s">
        <v>1146</v>
      </c>
      <c r="B168" s="57">
        <v>499964.4</v>
      </c>
      <c r="C168" s="57">
        <v>11.5</v>
      </c>
      <c r="D168" s="57">
        <v>500025.9</v>
      </c>
      <c r="E168" s="57">
        <v>1000001.9</v>
      </c>
      <c r="F168" s="57">
        <v>1000000</v>
      </c>
      <c r="G168" s="57">
        <v>-1.9</v>
      </c>
      <c r="H168" s="57">
        <v>0</v>
      </c>
    </row>
    <row r="169" spans="1:8" ht="15.75" thickBot="1">
      <c r="A169" s="56" t="s">
        <v>1147</v>
      </c>
      <c r="B169" s="57">
        <v>999858.4</v>
      </c>
      <c r="C169" s="57">
        <v>28.5</v>
      </c>
      <c r="D169" s="57">
        <v>108.5</v>
      </c>
      <c r="E169" s="57">
        <v>999995.4</v>
      </c>
      <c r="F169" s="57">
        <v>1000000</v>
      </c>
      <c r="G169" s="57">
        <v>4.5999999999999996</v>
      </c>
      <c r="H169" s="57">
        <v>0</v>
      </c>
    </row>
    <row r="170" spans="1:8" ht="15.75" thickBot="1">
      <c r="A170" s="56" t="s">
        <v>1148</v>
      </c>
      <c r="B170" s="57">
        <v>999864.4</v>
      </c>
      <c r="C170" s="57">
        <v>37.5</v>
      </c>
      <c r="D170" s="57">
        <v>98</v>
      </c>
      <c r="E170" s="57">
        <v>999999.9</v>
      </c>
      <c r="F170" s="57">
        <v>1000000</v>
      </c>
      <c r="G170" s="57">
        <v>0.1</v>
      </c>
      <c r="H170" s="57">
        <v>0</v>
      </c>
    </row>
    <row r="171" spans="1:8" ht="15.75" thickBot="1">
      <c r="A171" s="56" t="s">
        <v>1149</v>
      </c>
      <c r="B171" s="57">
        <v>999865.4</v>
      </c>
      <c r="C171" s="57">
        <v>38.5</v>
      </c>
      <c r="D171" s="57">
        <v>96</v>
      </c>
      <c r="E171" s="57">
        <v>999999.9</v>
      </c>
      <c r="F171" s="57">
        <v>1000000</v>
      </c>
      <c r="G171" s="57">
        <v>0.1</v>
      </c>
      <c r="H171" s="57">
        <v>0</v>
      </c>
    </row>
    <row r="172" spans="1:8" ht="15.75" thickBot="1">
      <c r="A172" s="56" t="s">
        <v>1150</v>
      </c>
      <c r="B172" s="57">
        <v>999863.4</v>
      </c>
      <c r="C172" s="57">
        <v>35.5</v>
      </c>
      <c r="D172" s="57">
        <v>101</v>
      </c>
      <c r="E172" s="57">
        <v>999999.9</v>
      </c>
      <c r="F172" s="57">
        <v>1000000</v>
      </c>
      <c r="G172" s="57">
        <v>0.1</v>
      </c>
      <c r="H172" s="57">
        <v>0</v>
      </c>
    </row>
    <row r="173" spans="1:8" ht="15.75" thickBot="1">
      <c r="A173" s="56" t="s">
        <v>1151</v>
      </c>
      <c r="B173" s="57">
        <v>499932.9</v>
      </c>
      <c r="C173" s="57">
        <v>500000.4</v>
      </c>
      <c r="D173" s="57">
        <v>66.5</v>
      </c>
      <c r="E173" s="57">
        <v>999999.9</v>
      </c>
      <c r="F173" s="57">
        <v>1000000</v>
      </c>
      <c r="G173" s="57">
        <v>0.1</v>
      </c>
      <c r="H173" s="57">
        <v>0</v>
      </c>
    </row>
    <row r="174" spans="1:8" ht="15.75" thickBot="1">
      <c r="A174" s="56" t="s">
        <v>1152</v>
      </c>
      <c r="B174" s="57">
        <v>499924.4</v>
      </c>
      <c r="C174" s="57">
        <v>500019.4</v>
      </c>
      <c r="D174" s="57">
        <v>55.5</v>
      </c>
      <c r="E174" s="57">
        <v>999999.4</v>
      </c>
      <c r="F174" s="57">
        <v>1000000</v>
      </c>
      <c r="G174" s="57">
        <v>0.6</v>
      </c>
      <c r="H174" s="57">
        <v>0</v>
      </c>
    </row>
    <row r="175" spans="1:8" ht="15.75" thickBot="1">
      <c r="A175" s="56" t="s">
        <v>1153</v>
      </c>
      <c r="B175" s="57">
        <v>499931.9</v>
      </c>
      <c r="C175" s="57">
        <v>500007.4</v>
      </c>
      <c r="D175" s="57">
        <v>60.5</v>
      </c>
      <c r="E175" s="57">
        <v>999999.9</v>
      </c>
      <c r="F175" s="57">
        <v>1000000</v>
      </c>
      <c r="G175" s="57">
        <v>0.1</v>
      </c>
      <c r="H175" s="57">
        <v>0</v>
      </c>
    </row>
    <row r="176" spans="1:8" ht="15.75" thickBot="1">
      <c r="A176" s="56" t="s">
        <v>1154</v>
      </c>
      <c r="B176" s="57">
        <v>499928.9</v>
      </c>
      <c r="C176" s="57">
        <v>500051.9</v>
      </c>
      <c r="D176" s="57">
        <v>27.5</v>
      </c>
      <c r="E176" s="57">
        <v>1000008.4</v>
      </c>
      <c r="F176" s="57">
        <v>1000000</v>
      </c>
      <c r="G176" s="57">
        <v>-8.4</v>
      </c>
      <c r="H176" s="57">
        <v>0</v>
      </c>
    </row>
    <row r="177" spans="1:8" ht="15.75" thickBot="1">
      <c r="A177" s="56" t="s">
        <v>1155</v>
      </c>
      <c r="B177" s="57">
        <v>499907.4</v>
      </c>
      <c r="C177" s="57">
        <v>500065.9</v>
      </c>
      <c r="D177" s="57">
        <v>31.5</v>
      </c>
      <c r="E177" s="57">
        <v>1000004.9</v>
      </c>
      <c r="F177" s="57">
        <v>1000000</v>
      </c>
      <c r="G177" s="57">
        <v>-4.9000000000000004</v>
      </c>
      <c r="H177" s="57">
        <v>0</v>
      </c>
    </row>
    <row r="178" spans="1:8" ht="15.75" thickBot="1">
      <c r="A178" s="56" t="s">
        <v>1156</v>
      </c>
      <c r="B178" s="57">
        <v>499927.9</v>
      </c>
      <c r="C178" s="57">
        <v>500036.9</v>
      </c>
      <c r="D178" s="57">
        <v>26.5</v>
      </c>
      <c r="E178" s="57">
        <v>999991.4</v>
      </c>
      <c r="F178" s="57">
        <v>1000000</v>
      </c>
      <c r="G178" s="57">
        <v>8.6</v>
      </c>
      <c r="H178" s="57">
        <v>0</v>
      </c>
    </row>
    <row r="179" spans="1:8" ht="15.75" thickBot="1">
      <c r="A179" s="56" t="s">
        <v>1157</v>
      </c>
      <c r="B179" s="57">
        <v>499906.4</v>
      </c>
      <c r="C179" s="57">
        <v>499998.4</v>
      </c>
      <c r="D179" s="57">
        <v>95</v>
      </c>
      <c r="E179" s="57">
        <v>999999.9</v>
      </c>
      <c r="F179" s="57">
        <v>1000000</v>
      </c>
      <c r="G179" s="57">
        <v>0.1</v>
      </c>
      <c r="H179" s="57">
        <v>0</v>
      </c>
    </row>
    <row r="180" spans="1:8" ht="15.75" thickBot="1">
      <c r="A180" s="56" t="s">
        <v>1158</v>
      </c>
      <c r="B180" s="57">
        <v>499913.4</v>
      </c>
      <c r="C180" s="57">
        <v>500056.9</v>
      </c>
      <c r="D180" s="57">
        <v>29.5</v>
      </c>
      <c r="E180" s="57">
        <v>999999.9</v>
      </c>
      <c r="F180" s="57">
        <v>1000000</v>
      </c>
      <c r="G180" s="57">
        <v>0.1</v>
      </c>
      <c r="H180" s="57">
        <v>0</v>
      </c>
    </row>
    <row r="181" spans="1:8" ht="15.75" thickBot="1">
      <c r="A181" s="56" t="s">
        <v>1159</v>
      </c>
      <c r="B181" s="57">
        <v>499919.4</v>
      </c>
      <c r="C181" s="57">
        <v>500062.9</v>
      </c>
      <c r="D181" s="57">
        <v>17.5</v>
      </c>
      <c r="E181" s="57">
        <v>999999.9</v>
      </c>
      <c r="F181" s="57">
        <v>1000000</v>
      </c>
      <c r="G181" s="57">
        <v>0.1</v>
      </c>
      <c r="H181" s="57">
        <v>0</v>
      </c>
    </row>
    <row r="182" spans="1:8" ht="15.75" thickBot="1">
      <c r="A182" s="56" t="s">
        <v>1160</v>
      </c>
      <c r="B182" s="57">
        <v>499930.9</v>
      </c>
      <c r="C182" s="57">
        <v>500063.9</v>
      </c>
      <c r="D182" s="57">
        <v>1</v>
      </c>
      <c r="E182" s="57">
        <v>999995.9</v>
      </c>
      <c r="F182" s="57">
        <v>1000000</v>
      </c>
      <c r="G182" s="57">
        <v>4.0999999999999996</v>
      </c>
      <c r="H182" s="57">
        <v>0</v>
      </c>
    </row>
    <row r="183" spans="1:8" ht="15.75" thickBot="1">
      <c r="A183" s="56" t="s">
        <v>1161</v>
      </c>
      <c r="B183" s="57">
        <v>499921.9</v>
      </c>
      <c r="C183" s="57">
        <v>500038.9</v>
      </c>
      <c r="D183" s="57">
        <v>30.5</v>
      </c>
      <c r="E183" s="57">
        <v>999991.4</v>
      </c>
      <c r="F183" s="57">
        <v>1000000</v>
      </c>
      <c r="G183" s="57">
        <v>8.6</v>
      </c>
      <c r="H183" s="57">
        <v>0</v>
      </c>
    </row>
    <row r="184" spans="1:8" ht="15.75" thickBot="1">
      <c r="A184" s="56" t="s">
        <v>1162</v>
      </c>
      <c r="B184" s="57">
        <v>499940.4</v>
      </c>
      <c r="C184" s="57">
        <v>2</v>
      </c>
      <c r="D184" s="57">
        <v>500060.4</v>
      </c>
      <c r="E184" s="57">
        <v>1000002.9</v>
      </c>
      <c r="F184" s="57">
        <v>1000000</v>
      </c>
      <c r="G184" s="57">
        <v>-2.9</v>
      </c>
      <c r="H184" s="57">
        <v>0</v>
      </c>
    </row>
    <row r="185" spans="1:8" ht="15.75" thickBot="1">
      <c r="A185" s="56" t="s">
        <v>1163</v>
      </c>
      <c r="B185" s="57">
        <v>499939.4</v>
      </c>
      <c r="C185" s="57">
        <v>0</v>
      </c>
      <c r="D185" s="57">
        <v>500057.4</v>
      </c>
      <c r="E185" s="57">
        <v>999996.9</v>
      </c>
      <c r="F185" s="57">
        <v>1000000</v>
      </c>
      <c r="G185" s="57">
        <v>3.1</v>
      </c>
      <c r="H185" s="57">
        <v>0</v>
      </c>
    </row>
    <row r="186" spans="1:8" ht="15.75" thickBot="1">
      <c r="A186" s="56" t="s">
        <v>1164</v>
      </c>
      <c r="B186" s="57">
        <v>499942.40000000002</v>
      </c>
      <c r="C186" s="57">
        <v>1</v>
      </c>
      <c r="D186" s="57">
        <v>500058.4</v>
      </c>
      <c r="E186" s="57">
        <v>1000001.9</v>
      </c>
      <c r="F186" s="57">
        <v>1000000</v>
      </c>
      <c r="G186" s="57">
        <v>-1.9</v>
      </c>
      <c r="H186" s="57">
        <v>0</v>
      </c>
    </row>
    <row r="187" spans="1:8" ht="15.75" thickBot="1">
      <c r="A187" s="56" t="s">
        <v>1165</v>
      </c>
      <c r="B187" s="57">
        <v>999851.9</v>
      </c>
      <c r="C187" s="57">
        <v>24.5</v>
      </c>
      <c r="D187" s="57">
        <v>117.5</v>
      </c>
      <c r="E187" s="57">
        <v>999993.9</v>
      </c>
      <c r="F187" s="57">
        <v>1000000</v>
      </c>
      <c r="G187" s="57">
        <v>6.1</v>
      </c>
      <c r="H187" s="57">
        <v>0</v>
      </c>
    </row>
    <row r="188" spans="1:8" ht="15.75" thickBot="1">
      <c r="A188" s="56" t="s">
        <v>1166</v>
      </c>
      <c r="B188" s="57">
        <v>999860.4</v>
      </c>
      <c r="C188" s="57">
        <v>29.5</v>
      </c>
      <c r="D188" s="57">
        <v>118.5</v>
      </c>
      <c r="E188" s="57">
        <v>1000008.4</v>
      </c>
      <c r="F188" s="57">
        <v>1000000</v>
      </c>
      <c r="G188" s="57">
        <v>-8.4</v>
      </c>
      <c r="H188" s="57">
        <v>0</v>
      </c>
    </row>
    <row r="189" spans="1:8" ht="15.75" thickBot="1">
      <c r="A189" s="56" t="s">
        <v>1167</v>
      </c>
      <c r="B189" s="57">
        <v>499933.9</v>
      </c>
      <c r="C189" s="57">
        <v>10.5</v>
      </c>
      <c r="D189" s="57">
        <v>500055.4</v>
      </c>
      <c r="E189" s="57">
        <v>999999.9</v>
      </c>
      <c r="F189" s="57">
        <v>1000000</v>
      </c>
      <c r="G189" s="57">
        <v>0.1</v>
      </c>
      <c r="H189" s="57">
        <v>0</v>
      </c>
    </row>
    <row r="190" spans="1:8" ht="15.75" thickBot="1">
      <c r="A190" s="56" t="s">
        <v>1168</v>
      </c>
      <c r="B190" s="57">
        <v>499943.4</v>
      </c>
      <c r="C190" s="57">
        <v>12.5</v>
      </c>
      <c r="D190" s="57">
        <v>500043.9</v>
      </c>
      <c r="E190" s="57">
        <v>999999.9</v>
      </c>
      <c r="F190" s="57">
        <v>1000000</v>
      </c>
      <c r="G190" s="57">
        <v>0.1</v>
      </c>
      <c r="H190" s="57">
        <v>0</v>
      </c>
    </row>
    <row r="191" spans="1:8" ht="15.75" thickBot="1">
      <c r="A191" s="56" t="s">
        <v>1169</v>
      </c>
      <c r="B191" s="57">
        <v>499934.9</v>
      </c>
      <c r="C191" s="57">
        <v>8.5</v>
      </c>
      <c r="D191" s="57">
        <v>500056.4</v>
      </c>
      <c r="E191" s="57">
        <v>999999.9</v>
      </c>
      <c r="F191" s="57">
        <v>1000000</v>
      </c>
      <c r="G191" s="57">
        <v>0.1</v>
      </c>
      <c r="H191" s="57">
        <v>0</v>
      </c>
    </row>
    <row r="192" spans="1:8" ht="15.75" thickBot="1">
      <c r="A192" s="56" t="s">
        <v>1170</v>
      </c>
      <c r="B192" s="57">
        <v>999853.9</v>
      </c>
      <c r="C192" s="57">
        <v>36.5</v>
      </c>
      <c r="D192" s="57">
        <v>109.5</v>
      </c>
      <c r="E192" s="57">
        <v>999999.9</v>
      </c>
      <c r="F192" s="57">
        <v>1000000</v>
      </c>
      <c r="G192" s="57">
        <v>0.1</v>
      </c>
      <c r="H192" s="57">
        <v>0</v>
      </c>
    </row>
    <row r="193" spans="1:8" ht="15.75" thickBot="1">
      <c r="A193" s="56" t="s">
        <v>1171</v>
      </c>
      <c r="B193" s="57">
        <v>999852.9</v>
      </c>
      <c r="C193" s="57">
        <v>34.5</v>
      </c>
      <c r="D193" s="57">
        <v>112.5</v>
      </c>
      <c r="E193" s="57">
        <v>999999.9</v>
      </c>
      <c r="F193" s="57">
        <v>1000000</v>
      </c>
      <c r="G193" s="57">
        <v>0.1</v>
      </c>
      <c r="H193" s="57">
        <v>0</v>
      </c>
    </row>
    <row r="194" spans="1:8" ht="15.75" thickBot="1">
      <c r="A194" s="56" t="s">
        <v>1172</v>
      </c>
      <c r="B194" s="57">
        <v>499945.4</v>
      </c>
      <c r="C194" s="57">
        <v>27.5</v>
      </c>
      <c r="D194" s="57">
        <v>500026.9</v>
      </c>
      <c r="E194" s="57">
        <v>999999.9</v>
      </c>
      <c r="F194" s="57">
        <v>1000000</v>
      </c>
      <c r="G194" s="57">
        <v>0.1</v>
      </c>
      <c r="H194" s="57">
        <v>0</v>
      </c>
    </row>
    <row r="195" spans="1:8" ht="15.75" thickBot="1">
      <c r="A195" s="56" t="s">
        <v>1173</v>
      </c>
      <c r="B195" s="57">
        <v>499909.4</v>
      </c>
      <c r="C195" s="57">
        <v>500006.40000000002</v>
      </c>
      <c r="D195" s="57">
        <v>84</v>
      </c>
      <c r="E195" s="57">
        <v>999999.9</v>
      </c>
      <c r="F195" s="57">
        <v>1000000</v>
      </c>
      <c r="G195" s="57">
        <v>0.1</v>
      </c>
      <c r="H195" s="57">
        <v>0</v>
      </c>
    </row>
    <row r="196" spans="1:8" ht="15.75" thickBot="1">
      <c r="A196" s="56" t="s">
        <v>1174</v>
      </c>
      <c r="B196" s="57">
        <v>499904.4</v>
      </c>
      <c r="C196" s="57">
        <v>500037.9</v>
      </c>
      <c r="D196" s="57">
        <v>57.5</v>
      </c>
      <c r="E196" s="57">
        <v>999999.9</v>
      </c>
      <c r="F196" s="57">
        <v>1000000</v>
      </c>
      <c r="G196" s="57">
        <v>0.1</v>
      </c>
      <c r="H196" s="57">
        <v>0</v>
      </c>
    </row>
    <row r="197" spans="1:8" ht="15.75" thickBot="1">
      <c r="A197" s="56" t="s">
        <v>1175</v>
      </c>
      <c r="B197" s="57">
        <v>499908.4</v>
      </c>
      <c r="C197" s="57">
        <v>500018.4</v>
      </c>
      <c r="D197" s="57">
        <v>73</v>
      </c>
      <c r="E197" s="57">
        <v>999999.9</v>
      </c>
      <c r="F197" s="57">
        <v>1000000</v>
      </c>
      <c r="G197" s="57">
        <v>0.1</v>
      </c>
      <c r="H197" s="57">
        <v>0</v>
      </c>
    </row>
    <row r="198" spans="1:8" ht="15.75" thickBot="1">
      <c r="A198" s="56" t="s">
        <v>1176</v>
      </c>
      <c r="B198" s="57">
        <v>499925.4</v>
      </c>
      <c r="C198" s="57">
        <v>500039.9</v>
      </c>
      <c r="D198" s="57">
        <v>39</v>
      </c>
      <c r="E198" s="57">
        <v>1000004.4</v>
      </c>
      <c r="F198" s="57">
        <v>1000000</v>
      </c>
      <c r="G198" s="57">
        <v>-4.4000000000000004</v>
      </c>
      <c r="H198" s="57">
        <v>0</v>
      </c>
    </row>
    <row r="199" spans="1:8" ht="15.75" thickBot="1">
      <c r="A199" s="56" t="s">
        <v>1365</v>
      </c>
      <c r="B199" s="57">
        <v>499936.9</v>
      </c>
      <c r="C199" s="57">
        <v>500064.9</v>
      </c>
      <c r="D199" s="57">
        <v>2</v>
      </c>
      <c r="E199" s="57">
        <v>1000003.9</v>
      </c>
      <c r="F199" s="57">
        <v>1000000</v>
      </c>
      <c r="G199" s="57">
        <v>-3.9</v>
      </c>
      <c r="H199" s="57">
        <v>0</v>
      </c>
    </row>
    <row r="200" spans="1:8" ht="15.75" thickBot="1">
      <c r="A200" s="56" t="s">
        <v>1366</v>
      </c>
      <c r="B200" s="57">
        <v>499900.4</v>
      </c>
      <c r="C200" s="57">
        <v>500061.9</v>
      </c>
      <c r="D200" s="57">
        <v>37</v>
      </c>
      <c r="E200" s="57">
        <v>999999.4</v>
      </c>
      <c r="F200" s="57">
        <v>1000000</v>
      </c>
      <c r="G200" s="57">
        <v>0.6</v>
      </c>
      <c r="H200" s="57">
        <v>0</v>
      </c>
    </row>
    <row r="201" spans="1:8" ht="15.75" thickBot="1">
      <c r="A201" s="56" t="s">
        <v>1367</v>
      </c>
      <c r="B201" s="57">
        <v>499920.9</v>
      </c>
      <c r="C201" s="57">
        <v>499999.4</v>
      </c>
      <c r="D201" s="57">
        <v>79.5</v>
      </c>
      <c r="E201" s="57">
        <v>999999.9</v>
      </c>
      <c r="F201" s="57">
        <v>1000000</v>
      </c>
      <c r="G201" s="57">
        <v>0.1</v>
      </c>
      <c r="H201" s="57">
        <v>0</v>
      </c>
    </row>
    <row r="202" spans="1:8" ht="15.75" thickBot="1">
      <c r="A202" s="56" t="s">
        <v>1368</v>
      </c>
      <c r="B202" s="57">
        <v>499902.4</v>
      </c>
      <c r="C202" s="57">
        <v>500059.4</v>
      </c>
      <c r="D202" s="57">
        <v>38</v>
      </c>
      <c r="E202" s="57">
        <v>999999.9</v>
      </c>
      <c r="F202" s="57">
        <v>1000000</v>
      </c>
      <c r="G202" s="57">
        <v>0.1</v>
      </c>
      <c r="H202" s="57">
        <v>0</v>
      </c>
    </row>
    <row r="203" spans="1:8" ht="15.75" thickBot="1">
      <c r="A203" s="56" t="s">
        <v>1369</v>
      </c>
      <c r="B203" s="57">
        <v>499905.4</v>
      </c>
      <c r="C203" s="57">
        <v>500060.9</v>
      </c>
      <c r="D203" s="57">
        <v>28.5</v>
      </c>
      <c r="E203" s="57">
        <v>999994.9</v>
      </c>
      <c r="F203" s="57">
        <v>1000000</v>
      </c>
      <c r="G203" s="57">
        <v>5.0999999999999996</v>
      </c>
      <c r="H203" s="57">
        <v>0</v>
      </c>
    </row>
    <row r="204" spans="1:8" ht="15.75" thickBot="1">
      <c r="A204" s="56" t="s">
        <v>1370</v>
      </c>
      <c r="B204" s="57">
        <v>499903.4</v>
      </c>
      <c r="C204" s="57">
        <v>500096.4</v>
      </c>
      <c r="D204" s="57">
        <v>0</v>
      </c>
      <c r="E204" s="57">
        <v>999999.9</v>
      </c>
      <c r="F204" s="57">
        <v>1000000</v>
      </c>
      <c r="G204" s="57">
        <v>0.1</v>
      </c>
      <c r="H204" s="57">
        <v>0</v>
      </c>
    </row>
    <row r="205" spans="1:8" ht="15.75" thickBot="1">
      <c r="A205" s="56" t="s">
        <v>1371</v>
      </c>
      <c r="B205" s="57">
        <v>499901.4</v>
      </c>
      <c r="C205" s="57">
        <v>500050.9</v>
      </c>
      <c r="D205" s="57">
        <v>47.5</v>
      </c>
      <c r="E205" s="57">
        <v>999999.9</v>
      </c>
      <c r="F205" s="57">
        <v>1000000</v>
      </c>
      <c r="G205" s="57">
        <v>0.1</v>
      </c>
      <c r="H205" s="57">
        <v>0</v>
      </c>
    </row>
    <row r="206" spans="1:8" ht="15.75" thickBot="1"/>
    <row r="207" spans="1:8" ht="15.75" thickBot="1">
      <c r="A207" s="58" t="s">
        <v>1348</v>
      </c>
      <c r="B207" s="59">
        <v>2000022.2</v>
      </c>
    </row>
    <row r="208" spans="1:8" ht="18.75" thickBot="1">
      <c r="A208" s="58" t="s">
        <v>1621</v>
      </c>
      <c r="B208" s="59">
        <v>499900.4</v>
      </c>
    </row>
    <row r="209" spans="1:2" ht="18.75" thickBot="1">
      <c r="A209" s="58" t="s">
        <v>1350</v>
      </c>
      <c r="B209" s="59">
        <v>48000002.200000003</v>
      </c>
    </row>
    <row r="210" spans="1:2" ht="18.75" thickBot="1">
      <c r="A210" s="58" t="s">
        <v>1351</v>
      </c>
      <c r="B210" s="59">
        <v>48000000</v>
      </c>
    </row>
    <row r="211" spans="1:2" ht="27.75" thickBot="1">
      <c r="A211" s="58" t="s">
        <v>1352</v>
      </c>
      <c r="B211" s="59">
        <v>2.2000000000000002</v>
      </c>
    </row>
    <row r="212" spans="1:2" ht="27.75" thickBot="1">
      <c r="A212" s="58" t="s">
        <v>1353</v>
      </c>
      <c r="B212" s="59"/>
    </row>
    <row r="213" spans="1:2" ht="27.75" thickBot="1">
      <c r="A213" s="58" t="s">
        <v>1354</v>
      </c>
      <c r="B213" s="59"/>
    </row>
    <row r="214" spans="1:2" ht="18.75" thickBot="1">
      <c r="A214" s="58" t="s">
        <v>1355</v>
      </c>
      <c r="B214" s="59">
        <v>0</v>
      </c>
    </row>
    <row r="216" spans="1:2">
      <c r="A216" s="26" t="s">
        <v>1356</v>
      </c>
    </row>
    <row r="218" spans="1:2">
      <c r="A218" s="60" t="s">
        <v>1737</v>
      </c>
    </row>
    <row r="219" spans="1:2">
      <c r="A219" s="60" t="s">
        <v>1870</v>
      </c>
    </row>
  </sheetData>
  <hyperlinks>
    <hyperlink ref="A216" r:id="rId1" display="https://miau.my-x.hu/myx-free/coco/test/503994620211004112957.html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9"/>
  <sheetViews>
    <sheetView topLeftCell="A104" workbookViewId="0">
      <selection activeCell="L106" sqref="L106"/>
    </sheetView>
  </sheetViews>
  <sheetFormatPr defaultRowHeight="15"/>
  <sheetData>
    <row r="1" spans="1:17" ht="18.75">
      <c r="A1" s="52"/>
    </row>
    <row r="2" spans="1:17">
      <c r="A2" s="53"/>
    </row>
    <row r="5" spans="1:17" ht="31.5">
      <c r="A5" s="54" t="s">
        <v>1112</v>
      </c>
      <c r="B5" s="55">
        <v>1879292</v>
      </c>
      <c r="C5" s="54" t="s">
        <v>1113</v>
      </c>
      <c r="D5" s="55">
        <v>48</v>
      </c>
      <c r="E5" s="54" t="s">
        <v>1114</v>
      </c>
      <c r="F5" s="55">
        <v>15</v>
      </c>
      <c r="G5" s="54" t="s">
        <v>1115</v>
      </c>
      <c r="H5" s="55">
        <v>48</v>
      </c>
      <c r="I5" s="54" t="s">
        <v>1116</v>
      </c>
      <c r="J5" s="55">
        <v>0</v>
      </c>
      <c r="K5" s="54" t="s">
        <v>1117</v>
      </c>
      <c r="L5" s="55" t="s">
        <v>1364</v>
      </c>
    </row>
    <row r="6" spans="1:17" ht="19.5" thickBot="1">
      <c r="A6" s="52"/>
    </row>
    <row r="7" spans="1:17" ht="15.75" thickBot="1">
      <c r="A7" s="56" t="s">
        <v>1119</v>
      </c>
      <c r="B7" s="56" t="s">
        <v>1120</v>
      </c>
      <c r="C7" s="56" t="s">
        <v>1121</v>
      </c>
      <c r="D7" s="56" t="s">
        <v>1122</v>
      </c>
      <c r="E7" s="56" t="s">
        <v>1123</v>
      </c>
      <c r="F7" s="56" t="s">
        <v>1124</v>
      </c>
      <c r="G7" s="56" t="s">
        <v>1125</v>
      </c>
      <c r="H7" s="56" t="s">
        <v>1126</v>
      </c>
      <c r="I7" s="56" t="s">
        <v>1127</v>
      </c>
      <c r="J7" s="56" t="s">
        <v>1128</v>
      </c>
      <c r="K7" s="56" t="s">
        <v>1129</v>
      </c>
      <c r="L7" s="56" t="s">
        <v>1130</v>
      </c>
      <c r="M7" s="56" t="s">
        <v>1131</v>
      </c>
      <c r="N7" s="56" t="s">
        <v>1132</v>
      </c>
      <c r="O7" s="56" t="s">
        <v>1133</v>
      </c>
      <c r="P7" s="56" t="s">
        <v>1134</v>
      </c>
      <c r="Q7" s="56" t="s">
        <v>1135</v>
      </c>
    </row>
    <row r="8" spans="1:17" ht="15.75" thickBot="1">
      <c r="A8" s="56" t="s">
        <v>1136</v>
      </c>
      <c r="B8" s="57">
        <v>18</v>
      </c>
      <c r="C8" s="57">
        <v>16</v>
      </c>
      <c r="D8" s="57">
        <v>18</v>
      </c>
      <c r="E8" s="57">
        <v>18</v>
      </c>
      <c r="F8" s="57">
        <v>15</v>
      </c>
      <c r="G8" s="57">
        <v>16</v>
      </c>
      <c r="H8" s="57">
        <v>16</v>
      </c>
      <c r="I8" s="57">
        <v>15</v>
      </c>
      <c r="J8" s="57">
        <v>14</v>
      </c>
      <c r="K8" s="57">
        <v>14</v>
      </c>
      <c r="L8" s="57">
        <v>14</v>
      </c>
      <c r="M8" s="57">
        <v>12</v>
      </c>
      <c r="N8" s="57">
        <v>12</v>
      </c>
      <c r="O8" s="57">
        <v>14</v>
      </c>
      <c r="P8" s="57">
        <v>17</v>
      </c>
      <c r="Q8" s="57">
        <v>1000000</v>
      </c>
    </row>
    <row r="9" spans="1:17" ht="15.75" thickBot="1">
      <c r="A9" s="56" t="s">
        <v>1137</v>
      </c>
      <c r="B9" s="57">
        <v>36</v>
      </c>
      <c r="C9" s="57">
        <v>39</v>
      </c>
      <c r="D9" s="57">
        <v>37</v>
      </c>
      <c r="E9" s="57">
        <v>39</v>
      </c>
      <c r="F9" s="57">
        <v>34</v>
      </c>
      <c r="G9" s="57">
        <v>36</v>
      </c>
      <c r="H9" s="57">
        <v>35</v>
      </c>
      <c r="I9" s="57">
        <v>35</v>
      </c>
      <c r="J9" s="57">
        <v>32</v>
      </c>
      <c r="K9" s="57">
        <v>33</v>
      </c>
      <c r="L9" s="57">
        <v>35</v>
      </c>
      <c r="M9" s="57">
        <v>33</v>
      </c>
      <c r="N9" s="57">
        <v>35</v>
      </c>
      <c r="O9" s="57">
        <v>34</v>
      </c>
      <c r="P9" s="57">
        <v>37</v>
      </c>
      <c r="Q9" s="57">
        <v>1000000</v>
      </c>
    </row>
    <row r="10" spans="1:17" ht="15.75" thickBot="1">
      <c r="A10" s="56" t="s">
        <v>1138</v>
      </c>
      <c r="B10" s="57">
        <v>9</v>
      </c>
      <c r="C10" s="57">
        <v>9</v>
      </c>
      <c r="D10" s="57">
        <v>9</v>
      </c>
      <c r="E10" s="57">
        <v>8</v>
      </c>
      <c r="F10" s="57">
        <v>10</v>
      </c>
      <c r="G10" s="57">
        <v>8</v>
      </c>
      <c r="H10" s="57">
        <v>10</v>
      </c>
      <c r="I10" s="57">
        <v>10</v>
      </c>
      <c r="J10" s="57">
        <v>11</v>
      </c>
      <c r="K10" s="57">
        <v>9</v>
      </c>
      <c r="L10" s="57">
        <v>11</v>
      </c>
      <c r="M10" s="57">
        <v>10</v>
      </c>
      <c r="N10" s="57">
        <v>10</v>
      </c>
      <c r="O10" s="57">
        <v>7</v>
      </c>
      <c r="P10" s="57">
        <v>7</v>
      </c>
      <c r="Q10" s="57">
        <v>1000000</v>
      </c>
    </row>
    <row r="11" spans="1:17" ht="15.75" thickBot="1">
      <c r="A11" s="56" t="s">
        <v>1139</v>
      </c>
      <c r="B11" s="57">
        <v>34</v>
      </c>
      <c r="C11" s="57">
        <v>32</v>
      </c>
      <c r="D11" s="57">
        <v>33</v>
      </c>
      <c r="E11" s="57">
        <v>32</v>
      </c>
      <c r="F11" s="57">
        <v>33</v>
      </c>
      <c r="G11" s="57">
        <v>33</v>
      </c>
      <c r="H11" s="57">
        <v>35</v>
      </c>
      <c r="I11" s="57">
        <v>35</v>
      </c>
      <c r="J11" s="57">
        <v>33</v>
      </c>
      <c r="K11" s="57">
        <v>35</v>
      </c>
      <c r="L11" s="57">
        <v>35</v>
      </c>
      <c r="M11" s="57">
        <v>35</v>
      </c>
      <c r="N11" s="57">
        <v>33</v>
      </c>
      <c r="O11" s="57">
        <v>31</v>
      </c>
      <c r="P11" s="57">
        <v>32</v>
      </c>
      <c r="Q11" s="57">
        <v>1000000</v>
      </c>
    </row>
    <row r="12" spans="1:17" ht="15.75" thickBot="1">
      <c r="A12" s="56" t="s">
        <v>1140</v>
      </c>
      <c r="B12" s="57">
        <v>4</v>
      </c>
      <c r="C12" s="57">
        <v>4</v>
      </c>
      <c r="D12" s="57">
        <v>4</v>
      </c>
      <c r="E12" s="57">
        <v>5</v>
      </c>
      <c r="F12" s="57">
        <v>4</v>
      </c>
      <c r="G12" s="57">
        <v>4</v>
      </c>
      <c r="H12" s="57">
        <v>2</v>
      </c>
      <c r="I12" s="57">
        <v>2</v>
      </c>
      <c r="J12" s="57">
        <v>4</v>
      </c>
      <c r="K12" s="57">
        <v>3</v>
      </c>
      <c r="L12" s="57">
        <v>4</v>
      </c>
      <c r="M12" s="57">
        <v>3</v>
      </c>
      <c r="N12" s="57">
        <v>3</v>
      </c>
      <c r="O12" s="57">
        <v>3</v>
      </c>
      <c r="P12" s="57">
        <v>2</v>
      </c>
      <c r="Q12" s="57">
        <v>1000000</v>
      </c>
    </row>
    <row r="13" spans="1:17" ht="15.75" thickBot="1">
      <c r="A13" s="56" t="s">
        <v>1141</v>
      </c>
      <c r="B13" s="57">
        <v>11</v>
      </c>
      <c r="C13" s="57">
        <v>11</v>
      </c>
      <c r="D13" s="57">
        <v>13</v>
      </c>
      <c r="E13" s="57">
        <v>12</v>
      </c>
      <c r="F13" s="57">
        <v>9</v>
      </c>
      <c r="G13" s="57">
        <v>11</v>
      </c>
      <c r="H13" s="57">
        <v>8</v>
      </c>
      <c r="I13" s="57">
        <v>9</v>
      </c>
      <c r="J13" s="57">
        <v>10</v>
      </c>
      <c r="K13" s="57">
        <v>11</v>
      </c>
      <c r="L13" s="57">
        <v>9</v>
      </c>
      <c r="M13" s="57">
        <v>7</v>
      </c>
      <c r="N13" s="57">
        <v>7</v>
      </c>
      <c r="O13" s="57">
        <v>10</v>
      </c>
      <c r="P13" s="57">
        <v>10</v>
      </c>
      <c r="Q13" s="57">
        <v>1000000</v>
      </c>
    </row>
    <row r="14" spans="1:17" ht="15.75" thickBot="1">
      <c r="A14" s="56" t="s">
        <v>1142</v>
      </c>
      <c r="B14" s="57">
        <v>7</v>
      </c>
      <c r="C14" s="57">
        <v>6</v>
      </c>
      <c r="D14" s="57">
        <v>7</v>
      </c>
      <c r="E14" s="57">
        <v>10</v>
      </c>
      <c r="F14" s="57">
        <v>5</v>
      </c>
      <c r="G14" s="57">
        <v>5</v>
      </c>
      <c r="H14" s="57">
        <v>5</v>
      </c>
      <c r="I14" s="57">
        <v>5</v>
      </c>
      <c r="J14" s="57">
        <v>5</v>
      </c>
      <c r="K14" s="57">
        <v>7</v>
      </c>
      <c r="L14" s="57">
        <v>5</v>
      </c>
      <c r="M14" s="57">
        <v>5</v>
      </c>
      <c r="N14" s="57">
        <v>4</v>
      </c>
      <c r="O14" s="57">
        <v>5</v>
      </c>
      <c r="P14" s="57">
        <v>4</v>
      </c>
      <c r="Q14" s="57">
        <v>1000000</v>
      </c>
    </row>
    <row r="15" spans="1:17" ht="15.75" thickBot="1">
      <c r="A15" s="56" t="s">
        <v>1143</v>
      </c>
      <c r="B15" s="57">
        <v>17</v>
      </c>
      <c r="C15" s="57">
        <v>19</v>
      </c>
      <c r="D15" s="57">
        <v>17</v>
      </c>
      <c r="E15" s="57">
        <v>17</v>
      </c>
      <c r="F15" s="57">
        <v>17</v>
      </c>
      <c r="G15" s="57">
        <v>13</v>
      </c>
      <c r="H15" s="57">
        <v>12</v>
      </c>
      <c r="I15" s="57">
        <v>17</v>
      </c>
      <c r="J15" s="57">
        <v>12</v>
      </c>
      <c r="K15" s="57">
        <v>12</v>
      </c>
      <c r="L15" s="57">
        <v>15</v>
      </c>
      <c r="M15" s="57">
        <v>16</v>
      </c>
      <c r="N15" s="57">
        <v>12</v>
      </c>
      <c r="O15" s="57">
        <v>15</v>
      </c>
      <c r="P15" s="57">
        <v>12</v>
      </c>
      <c r="Q15" s="57">
        <v>1000000</v>
      </c>
    </row>
    <row r="16" spans="1:17" ht="15.75" thickBot="1">
      <c r="A16" s="56" t="s">
        <v>1144</v>
      </c>
      <c r="B16" s="57">
        <v>5</v>
      </c>
      <c r="C16" s="57">
        <v>10</v>
      </c>
      <c r="D16" s="57">
        <v>5</v>
      </c>
      <c r="E16" s="57">
        <v>7</v>
      </c>
      <c r="F16" s="57">
        <v>7</v>
      </c>
      <c r="G16" s="57">
        <v>9</v>
      </c>
      <c r="H16" s="57">
        <v>6</v>
      </c>
      <c r="I16" s="57">
        <v>6</v>
      </c>
      <c r="J16" s="57">
        <v>7</v>
      </c>
      <c r="K16" s="57">
        <v>10</v>
      </c>
      <c r="L16" s="57">
        <v>10</v>
      </c>
      <c r="M16" s="57">
        <v>11</v>
      </c>
      <c r="N16" s="57">
        <v>9</v>
      </c>
      <c r="O16" s="57">
        <v>9</v>
      </c>
      <c r="P16" s="57">
        <v>12</v>
      </c>
      <c r="Q16" s="57">
        <v>1000000</v>
      </c>
    </row>
    <row r="17" spans="1:17" ht="15.75" thickBot="1">
      <c r="A17" s="56" t="s">
        <v>1145</v>
      </c>
      <c r="B17" s="57">
        <v>19</v>
      </c>
      <c r="C17" s="57">
        <v>20</v>
      </c>
      <c r="D17" s="57">
        <v>20</v>
      </c>
      <c r="E17" s="57">
        <v>20</v>
      </c>
      <c r="F17" s="57">
        <v>19</v>
      </c>
      <c r="G17" s="57">
        <v>19</v>
      </c>
      <c r="H17" s="57">
        <v>21</v>
      </c>
      <c r="I17" s="57">
        <v>19</v>
      </c>
      <c r="J17" s="57">
        <v>22</v>
      </c>
      <c r="K17" s="57">
        <v>18</v>
      </c>
      <c r="L17" s="57">
        <v>20</v>
      </c>
      <c r="M17" s="57">
        <v>21</v>
      </c>
      <c r="N17" s="57">
        <v>22</v>
      </c>
      <c r="O17" s="57">
        <v>23</v>
      </c>
      <c r="P17" s="57">
        <v>22</v>
      </c>
      <c r="Q17" s="57">
        <v>1000000</v>
      </c>
    </row>
    <row r="18" spans="1:17" ht="15.75" thickBot="1">
      <c r="A18" s="56" t="s">
        <v>1146</v>
      </c>
      <c r="B18" s="57">
        <v>14</v>
      </c>
      <c r="C18" s="57">
        <v>15</v>
      </c>
      <c r="D18" s="57">
        <v>14</v>
      </c>
      <c r="E18" s="57">
        <v>14</v>
      </c>
      <c r="F18" s="57">
        <v>14</v>
      </c>
      <c r="G18" s="57">
        <v>14</v>
      </c>
      <c r="H18" s="57">
        <v>15</v>
      </c>
      <c r="I18" s="57">
        <v>13</v>
      </c>
      <c r="J18" s="57">
        <v>13</v>
      </c>
      <c r="K18" s="57">
        <v>13</v>
      </c>
      <c r="L18" s="57">
        <v>13</v>
      </c>
      <c r="M18" s="57">
        <v>14</v>
      </c>
      <c r="N18" s="57">
        <v>14</v>
      </c>
      <c r="O18" s="57">
        <v>16</v>
      </c>
      <c r="P18" s="57">
        <v>19</v>
      </c>
      <c r="Q18" s="57">
        <v>1000000</v>
      </c>
    </row>
    <row r="19" spans="1:17" ht="15.75" thickBot="1">
      <c r="A19" s="56" t="s">
        <v>1147</v>
      </c>
      <c r="B19" s="57">
        <v>21</v>
      </c>
      <c r="C19" s="57">
        <v>23</v>
      </c>
      <c r="D19" s="57">
        <v>21</v>
      </c>
      <c r="E19" s="57">
        <v>21</v>
      </c>
      <c r="F19" s="57">
        <v>22</v>
      </c>
      <c r="G19" s="57">
        <v>20</v>
      </c>
      <c r="H19" s="57">
        <v>20</v>
      </c>
      <c r="I19" s="57">
        <v>21</v>
      </c>
      <c r="J19" s="57">
        <v>20</v>
      </c>
      <c r="K19" s="57">
        <v>21</v>
      </c>
      <c r="L19" s="57">
        <v>16</v>
      </c>
      <c r="M19" s="57">
        <v>17</v>
      </c>
      <c r="N19" s="57">
        <v>20</v>
      </c>
      <c r="O19" s="57">
        <v>24</v>
      </c>
      <c r="P19" s="57">
        <v>24</v>
      </c>
      <c r="Q19" s="57">
        <v>1000000</v>
      </c>
    </row>
    <row r="20" spans="1:17" ht="15.75" thickBot="1">
      <c r="A20" s="56" t="s">
        <v>1148</v>
      </c>
      <c r="B20" s="57">
        <v>24</v>
      </c>
      <c r="C20" s="57">
        <v>24</v>
      </c>
      <c r="D20" s="57">
        <v>24</v>
      </c>
      <c r="E20" s="57">
        <v>24</v>
      </c>
      <c r="F20" s="57">
        <v>24</v>
      </c>
      <c r="G20" s="57">
        <v>24</v>
      </c>
      <c r="H20" s="57">
        <v>24</v>
      </c>
      <c r="I20" s="57">
        <v>24</v>
      </c>
      <c r="J20" s="57">
        <v>23</v>
      </c>
      <c r="K20" s="57">
        <v>24</v>
      </c>
      <c r="L20" s="57">
        <v>24</v>
      </c>
      <c r="M20" s="57">
        <v>24</v>
      </c>
      <c r="N20" s="57">
        <v>24</v>
      </c>
      <c r="O20" s="57">
        <v>21</v>
      </c>
      <c r="P20" s="57">
        <v>21</v>
      </c>
      <c r="Q20" s="57">
        <v>1000000</v>
      </c>
    </row>
    <row r="21" spans="1:17" ht="15.75" thickBot="1">
      <c r="A21" s="56" t="s">
        <v>1149</v>
      </c>
      <c r="B21" s="57">
        <v>22</v>
      </c>
      <c r="C21" s="57">
        <v>21</v>
      </c>
      <c r="D21" s="57">
        <v>22</v>
      </c>
      <c r="E21" s="57">
        <v>22</v>
      </c>
      <c r="F21" s="57">
        <v>20</v>
      </c>
      <c r="G21" s="57">
        <v>20</v>
      </c>
      <c r="H21" s="57">
        <v>19</v>
      </c>
      <c r="I21" s="57">
        <v>20</v>
      </c>
      <c r="J21" s="57">
        <v>16</v>
      </c>
      <c r="K21" s="57">
        <v>17</v>
      </c>
      <c r="L21" s="57">
        <v>18</v>
      </c>
      <c r="M21" s="57">
        <v>14</v>
      </c>
      <c r="N21" s="57">
        <v>16</v>
      </c>
      <c r="O21" s="57">
        <v>12</v>
      </c>
      <c r="P21" s="57">
        <v>12</v>
      </c>
      <c r="Q21" s="57">
        <v>1000000</v>
      </c>
    </row>
    <row r="22" spans="1:17" ht="15.75" thickBot="1">
      <c r="A22" s="56" t="s">
        <v>1150</v>
      </c>
      <c r="B22" s="57">
        <v>23</v>
      </c>
      <c r="C22" s="57">
        <v>22</v>
      </c>
      <c r="D22" s="57">
        <v>23</v>
      </c>
      <c r="E22" s="57">
        <v>23</v>
      </c>
      <c r="F22" s="57">
        <v>23</v>
      </c>
      <c r="G22" s="57">
        <v>23</v>
      </c>
      <c r="H22" s="57">
        <v>22</v>
      </c>
      <c r="I22" s="57">
        <v>22</v>
      </c>
      <c r="J22" s="57">
        <v>21</v>
      </c>
      <c r="K22" s="57">
        <v>22</v>
      </c>
      <c r="L22" s="57">
        <v>22</v>
      </c>
      <c r="M22" s="57">
        <v>19</v>
      </c>
      <c r="N22" s="57">
        <v>19</v>
      </c>
      <c r="O22" s="57">
        <v>20</v>
      </c>
      <c r="P22" s="57">
        <v>20</v>
      </c>
      <c r="Q22" s="57">
        <v>1000000</v>
      </c>
    </row>
    <row r="23" spans="1:17" ht="15.75" thickBot="1">
      <c r="A23" s="56" t="s">
        <v>1151</v>
      </c>
      <c r="B23" s="57">
        <v>26</v>
      </c>
      <c r="C23" s="57">
        <v>26</v>
      </c>
      <c r="D23" s="57">
        <v>26</v>
      </c>
      <c r="E23" s="57">
        <v>26</v>
      </c>
      <c r="F23" s="57">
        <v>27</v>
      </c>
      <c r="G23" s="57">
        <v>26</v>
      </c>
      <c r="H23" s="57">
        <v>25</v>
      </c>
      <c r="I23" s="57">
        <v>25</v>
      </c>
      <c r="J23" s="57">
        <v>25</v>
      </c>
      <c r="K23" s="57">
        <v>26</v>
      </c>
      <c r="L23" s="57">
        <v>25</v>
      </c>
      <c r="M23" s="57">
        <v>25</v>
      </c>
      <c r="N23" s="57">
        <v>25</v>
      </c>
      <c r="O23" s="57">
        <v>27</v>
      </c>
      <c r="P23" s="57">
        <v>27</v>
      </c>
      <c r="Q23" s="57">
        <v>1000000</v>
      </c>
    </row>
    <row r="24" spans="1:17" ht="15.75" thickBot="1">
      <c r="A24" s="56" t="s">
        <v>1152</v>
      </c>
      <c r="B24" s="57">
        <v>39</v>
      </c>
      <c r="C24" s="57">
        <v>41</v>
      </c>
      <c r="D24" s="57">
        <v>43</v>
      </c>
      <c r="E24" s="57">
        <v>41</v>
      </c>
      <c r="F24" s="57">
        <v>35</v>
      </c>
      <c r="G24" s="57">
        <v>38</v>
      </c>
      <c r="H24" s="57">
        <v>37</v>
      </c>
      <c r="I24" s="57">
        <v>38</v>
      </c>
      <c r="J24" s="57">
        <v>35</v>
      </c>
      <c r="K24" s="57">
        <v>38</v>
      </c>
      <c r="L24" s="57">
        <v>33</v>
      </c>
      <c r="M24" s="57">
        <v>36</v>
      </c>
      <c r="N24" s="57">
        <v>36</v>
      </c>
      <c r="O24" s="57">
        <v>39</v>
      </c>
      <c r="P24" s="57">
        <v>41</v>
      </c>
      <c r="Q24" s="57">
        <v>1000000</v>
      </c>
    </row>
    <row r="25" spans="1:17" ht="15.75" thickBot="1">
      <c r="A25" s="56" t="s">
        <v>1153</v>
      </c>
      <c r="B25" s="57">
        <v>29</v>
      </c>
      <c r="C25" s="57">
        <v>29</v>
      </c>
      <c r="D25" s="57">
        <v>30</v>
      </c>
      <c r="E25" s="57">
        <v>31</v>
      </c>
      <c r="F25" s="57">
        <v>29</v>
      </c>
      <c r="G25" s="57">
        <v>28</v>
      </c>
      <c r="H25" s="57">
        <v>28</v>
      </c>
      <c r="I25" s="57">
        <v>29</v>
      </c>
      <c r="J25" s="57">
        <v>27</v>
      </c>
      <c r="K25" s="57">
        <v>27</v>
      </c>
      <c r="L25" s="57">
        <v>27</v>
      </c>
      <c r="M25" s="57">
        <v>28</v>
      </c>
      <c r="N25" s="57">
        <v>28</v>
      </c>
      <c r="O25" s="57">
        <v>28</v>
      </c>
      <c r="P25" s="57">
        <v>29</v>
      </c>
      <c r="Q25" s="57">
        <v>1000000</v>
      </c>
    </row>
    <row r="26" spans="1:17" ht="15.75" thickBot="1">
      <c r="A26" s="56" t="s">
        <v>1154</v>
      </c>
      <c r="B26" s="57">
        <v>42</v>
      </c>
      <c r="C26" s="57">
        <v>36</v>
      </c>
      <c r="D26" s="57">
        <v>37</v>
      </c>
      <c r="E26" s="57">
        <v>46</v>
      </c>
      <c r="F26" s="57">
        <v>44</v>
      </c>
      <c r="G26" s="57">
        <v>39</v>
      </c>
      <c r="H26" s="57">
        <v>33</v>
      </c>
      <c r="I26" s="57">
        <v>47</v>
      </c>
      <c r="J26" s="57">
        <v>39</v>
      </c>
      <c r="K26" s="57">
        <v>39</v>
      </c>
      <c r="L26" s="57">
        <v>39</v>
      </c>
      <c r="M26" s="57">
        <v>38</v>
      </c>
      <c r="N26" s="57">
        <v>36</v>
      </c>
      <c r="O26" s="57">
        <v>38</v>
      </c>
      <c r="P26" s="57">
        <v>37</v>
      </c>
      <c r="Q26" s="57">
        <v>1000000</v>
      </c>
    </row>
    <row r="27" spans="1:17" ht="15.75" thickBot="1">
      <c r="A27" s="56" t="s">
        <v>1155</v>
      </c>
      <c r="B27" s="57">
        <v>28</v>
      </c>
      <c r="C27" s="57">
        <v>36</v>
      </c>
      <c r="D27" s="57">
        <v>29</v>
      </c>
      <c r="E27" s="57">
        <v>28</v>
      </c>
      <c r="F27" s="57">
        <v>26</v>
      </c>
      <c r="G27" s="57">
        <v>30</v>
      </c>
      <c r="H27" s="57">
        <v>27</v>
      </c>
      <c r="I27" s="57">
        <v>27</v>
      </c>
      <c r="J27" s="57">
        <v>29</v>
      </c>
      <c r="K27" s="57">
        <v>30</v>
      </c>
      <c r="L27" s="57">
        <v>29</v>
      </c>
      <c r="M27" s="57">
        <v>29</v>
      </c>
      <c r="N27" s="57">
        <v>29</v>
      </c>
      <c r="O27" s="57">
        <v>30</v>
      </c>
      <c r="P27" s="57">
        <v>30</v>
      </c>
      <c r="Q27" s="57">
        <v>1000000</v>
      </c>
    </row>
    <row r="28" spans="1:17" ht="15.75" thickBot="1">
      <c r="A28" s="56" t="s">
        <v>1156</v>
      </c>
      <c r="B28" s="57">
        <v>43</v>
      </c>
      <c r="C28" s="57">
        <v>40</v>
      </c>
      <c r="D28" s="57">
        <v>45</v>
      </c>
      <c r="E28" s="57">
        <v>44</v>
      </c>
      <c r="F28" s="57">
        <v>40</v>
      </c>
      <c r="G28" s="57">
        <v>46</v>
      </c>
      <c r="H28" s="57">
        <v>39</v>
      </c>
      <c r="I28" s="57">
        <v>34</v>
      </c>
      <c r="J28" s="57">
        <v>47</v>
      </c>
      <c r="K28" s="57">
        <v>35</v>
      </c>
      <c r="L28" s="57">
        <v>35</v>
      </c>
      <c r="M28" s="57">
        <v>37</v>
      </c>
      <c r="N28" s="57">
        <v>36</v>
      </c>
      <c r="O28" s="57">
        <v>40</v>
      </c>
      <c r="P28" s="57">
        <v>44</v>
      </c>
      <c r="Q28" s="57">
        <v>1000000</v>
      </c>
    </row>
    <row r="29" spans="1:17" ht="15.75" thickBot="1">
      <c r="A29" s="56" t="s">
        <v>1157</v>
      </c>
      <c r="B29" s="57">
        <v>33</v>
      </c>
      <c r="C29" s="57">
        <v>35</v>
      </c>
      <c r="D29" s="57">
        <v>32</v>
      </c>
      <c r="E29" s="57">
        <v>35</v>
      </c>
      <c r="F29" s="57">
        <v>31</v>
      </c>
      <c r="G29" s="57">
        <v>35</v>
      </c>
      <c r="H29" s="57">
        <v>31</v>
      </c>
      <c r="I29" s="57">
        <v>33</v>
      </c>
      <c r="J29" s="57">
        <v>34</v>
      </c>
      <c r="K29" s="57">
        <v>32</v>
      </c>
      <c r="L29" s="57">
        <v>32</v>
      </c>
      <c r="M29" s="57">
        <v>34</v>
      </c>
      <c r="N29" s="57">
        <v>33</v>
      </c>
      <c r="O29" s="57">
        <v>34</v>
      </c>
      <c r="P29" s="57">
        <v>36</v>
      </c>
      <c r="Q29" s="57">
        <v>1000000</v>
      </c>
    </row>
    <row r="30" spans="1:17" ht="15.75" thickBot="1">
      <c r="A30" s="56" t="s">
        <v>1158</v>
      </c>
      <c r="B30" s="57">
        <v>45</v>
      </c>
      <c r="C30" s="57">
        <v>48</v>
      </c>
      <c r="D30" s="57">
        <v>44</v>
      </c>
      <c r="E30" s="57">
        <v>47</v>
      </c>
      <c r="F30" s="57">
        <v>45</v>
      </c>
      <c r="G30" s="57">
        <v>45</v>
      </c>
      <c r="H30" s="57">
        <v>47</v>
      </c>
      <c r="I30" s="57">
        <v>39</v>
      </c>
      <c r="J30" s="57">
        <v>40</v>
      </c>
      <c r="K30" s="57">
        <v>41</v>
      </c>
      <c r="L30" s="57">
        <v>41</v>
      </c>
      <c r="M30" s="57">
        <v>39</v>
      </c>
      <c r="N30" s="57">
        <v>42</v>
      </c>
      <c r="O30" s="57">
        <v>46</v>
      </c>
      <c r="P30" s="57">
        <v>47</v>
      </c>
      <c r="Q30" s="57">
        <v>1000000</v>
      </c>
    </row>
    <row r="31" spans="1:17" ht="15.75" thickBot="1">
      <c r="A31" s="56" t="s">
        <v>1159</v>
      </c>
      <c r="B31" s="57">
        <v>48</v>
      </c>
      <c r="C31" s="57">
        <v>47</v>
      </c>
      <c r="D31" s="57">
        <v>48</v>
      </c>
      <c r="E31" s="57">
        <v>48</v>
      </c>
      <c r="F31" s="57">
        <v>46</v>
      </c>
      <c r="G31" s="57">
        <v>36</v>
      </c>
      <c r="H31" s="57">
        <v>45</v>
      </c>
      <c r="I31" s="57">
        <v>44</v>
      </c>
      <c r="J31" s="57">
        <v>46</v>
      </c>
      <c r="K31" s="57">
        <v>45</v>
      </c>
      <c r="L31" s="57">
        <v>48</v>
      </c>
      <c r="M31" s="57">
        <v>47</v>
      </c>
      <c r="N31" s="57">
        <v>44</v>
      </c>
      <c r="O31" s="57">
        <v>46</v>
      </c>
      <c r="P31" s="57">
        <v>46</v>
      </c>
      <c r="Q31" s="57">
        <v>1000000</v>
      </c>
    </row>
    <row r="32" spans="1:17" ht="15.75" thickBot="1">
      <c r="A32" s="56" t="s">
        <v>1160</v>
      </c>
      <c r="B32" s="57">
        <v>44</v>
      </c>
      <c r="C32" s="57">
        <v>43</v>
      </c>
      <c r="D32" s="57">
        <v>41</v>
      </c>
      <c r="E32" s="57">
        <v>38</v>
      </c>
      <c r="F32" s="57">
        <v>41</v>
      </c>
      <c r="G32" s="57">
        <v>48</v>
      </c>
      <c r="H32" s="57">
        <v>44</v>
      </c>
      <c r="I32" s="57">
        <v>45</v>
      </c>
      <c r="J32" s="57">
        <v>37</v>
      </c>
      <c r="K32" s="57">
        <v>41</v>
      </c>
      <c r="L32" s="57">
        <v>43</v>
      </c>
      <c r="M32" s="57">
        <v>43</v>
      </c>
      <c r="N32" s="57">
        <v>39</v>
      </c>
      <c r="O32" s="57">
        <v>33</v>
      </c>
      <c r="P32" s="57">
        <v>34</v>
      </c>
      <c r="Q32" s="57">
        <v>1000000</v>
      </c>
    </row>
    <row r="33" spans="1:17" ht="15.75" thickBot="1">
      <c r="A33" s="56" t="s">
        <v>1161</v>
      </c>
      <c r="B33" s="57">
        <v>46</v>
      </c>
      <c r="C33" s="57">
        <v>45</v>
      </c>
      <c r="D33" s="57">
        <v>46</v>
      </c>
      <c r="E33" s="57">
        <v>45</v>
      </c>
      <c r="F33" s="57">
        <v>43</v>
      </c>
      <c r="G33" s="57">
        <v>44</v>
      </c>
      <c r="H33" s="57">
        <v>46</v>
      </c>
      <c r="I33" s="57">
        <v>42</v>
      </c>
      <c r="J33" s="57">
        <v>42</v>
      </c>
      <c r="K33" s="57">
        <v>43</v>
      </c>
      <c r="L33" s="57">
        <v>44</v>
      </c>
      <c r="M33" s="57">
        <v>43</v>
      </c>
      <c r="N33" s="57">
        <v>41</v>
      </c>
      <c r="O33" s="57">
        <v>42</v>
      </c>
      <c r="P33" s="57">
        <v>43</v>
      </c>
      <c r="Q33" s="57">
        <v>1000000</v>
      </c>
    </row>
    <row r="34" spans="1:17" ht="15.75" thickBot="1">
      <c r="A34" s="56" t="s">
        <v>1162</v>
      </c>
      <c r="B34" s="57">
        <v>1</v>
      </c>
      <c r="C34" s="57">
        <v>1</v>
      </c>
      <c r="D34" s="57">
        <v>1</v>
      </c>
      <c r="E34" s="57">
        <v>2</v>
      </c>
      <c r="F34" s="57">
        <v>1</v>
      </c>
      <c r="G34" s="57">
        <v>1</v>
      </c>
      <c r="H34" s="57">
        <v>1</v>
      </c>
      <c r="I34" s="57">
        <v>1</v>
      </c>
      <c r="J34" s="57">
        <v>1</v>
      </c>
      <c r="K34" s="57">
        <v>1</v>
      </c>
      <c r="L34" s="57">
        <v>1</v>
      </c>
      <c r="M34" s="57">
        <v>1</v>
      </c>
      <c r="N34" s="57">
        <v>2</v>
      </c>
      <c r="O34" s="57">
        <v>2</v>
      </c>
      <c r="P34" s="57">
        <v>2</v>
      </c>
      <c r="Q34" s="57">
        <v>1000000</v>
      </c>
    </row>
    <row r="35" spans="1:17" ht="15.75" thickBot="1">
      <c r="A35" s="56" t="s">
        <v>1163</v>
      </c>
      <c r="B35" s="57">
        <v>6</v>
      </c>
      <c r="C35" s="57">
        <v>7</v>
      </c>
      <c r="D35" s="57">
        <v>8</v>
      </c>
      <c r="E35" s="57">
        <v>9</v>
      </c>
      <c r="F35" s="57">
        <v>6</v>
      </c>
      <c r="G35" s="57">
        <v>6</v>
      </c>
      <c r="H35" s="57">
        <v>7</v>
      </c>
      <c r="I35" s="57">
        <v>11</v>
      </c>
      <c r="J35" s="57">
        <v>9</v>
      </c>
      <c r="K35" s="57">
        <v>6</v>
      </c>
      <c r="L35" s="57">
        <v>7</v>
      </c>
      <c r="M35" s="57">
        <v>9</v>
      </c>
      <c r="N35" s="57">
        <v>11</v>
      </c>
      <c r="O35" s="57">
        <v>13</v>
      </c>
      <c r="P35" s="57">
        <v>11</v>
      </c>
      <c r="Q35" s="57">
        <v>1000000</v>
      </c>
    </row>
    <row r="36" spans="1:17" ht="15.75" thickBot="1">
      <c r="A36" s="56" t="s">
        <v>1164</v>
      </c>
      <c r="B36" s="57">
        <v>2</v>
      </c>
      <c r="C36" s="57">
        <v>3</v>
      </c>
      <c r="D36" s="57">
        <v>3</v>
      </c>
      <c r="E36" s="57">
        <v>3</v>
      </c>
      <c r="F36" s="57">
        <v>2</v>
      </c>
      <c r="G36" s="57">
        <v>3</v>
      </c>
      <c r="H36" s="57">
        <v>3</v>
      </c>
      <c r="I36" s="57">
        <v>4</v>
      </c>
      <c r="J36" s="57">
        <v>3</v>
      </c>
      <c r="K36" s="57">
        <v>2</v>
      </c>
      <c r="L36" s="57">
        <v>2</v>
      </c>
      <c r="M36" s="57">
        <v>4</v>
      </c>
      <c r="N36" s="57">
        <v>4</v>
      </c>
      <c r="O36" s="57">
        <v>4</v>
      </c>
      <c r="P36" s="57">
        <v>5</v>
      </c>
      <c r="Q36" s="57">
        <v>1000000</v>
      </c>
    </row>
    <row r="37" spans="1:17" ht="15.75" thickBot="1">
      <c r="A37" s="56" t="s">
        <v>1165</v>
      </c>
      <c r="B37" s="57">
        <v>10</v>
      </c>
      <c r="C37" s="57">
        <v>8</v>
      </c>
      <c r="D37" s="57">
        <v>11</v>
      </c>
      <c r="E37" s="57">
        <v>6</v>
      </c>
      <c r="F37" s="57">
        <v>11</v>
      </c>
      <c r="G37" s="57">
        <v>10</v>
      </c>
      <c r="H37" s="57">
        <v>12</v>
      </c>
      <c r="I37" s="57">
        <v>12</v>
      </c>
      <c r="J37" s="57">
        <v>6</v>
      </c>
      <c r="K37" s="57">
        <v>4</v>
      </c>
      <c r="L37" s="57">
        <v>6</v>
      </c>
      <c r="M37" s="57">
        <v>6</v>
      </c>
      <c r="N37" s="57">
        <v>6</v>
      </c>
      <c r="O37" s="57">
        <v>10</v>
      </c>
      <c r="P37" s="57">
        <v>8</v>
      </c>
      <c r="Q37" s="57">
        <v>1000000</v>
      </c>
    </row>
    <row r="38" spans="1:17" ht="15.75" thickBot="1">
      <c r="A38" s="56" t="s">
        <v>1166</v>
      </c>
      <c r="B38" s="57">
        <v>3</v>
      </c>
      <c r="C38" s="57">
        <v>2</v>
      </c>
      <c r="D38" s="57">
        <v>2</v>
      </c>
      <c r="E38" s="57">
        <v>1</v>
      </c>
      <c r="F38" s="57">
        <v>3</v>
      </c>
      <c r="G38" s="57">
        <v>2</v>
      </c>
      <c r="H38" s="57">
        <v>4</v>
      </c>
      <c r="I38" s="57">
        <v>3</v>
      </c>
      <c r="J38" s="57">
        <v>2</v>
      </c>
      <c r="K38" s="57">
        <v>5</v>
      </c>
      <c r="L38" s="57">
        <v>3</v>
      </c>
      <c r="M38" s="57">
        <v>2</v>
      </c>
      <c r="N38" s="57">
        <v>1</v>
      </c>
      <c r="O38" s="57">
        <v>1</v>
      </c>
      <c r="P38" s="57">
        <v>1</v>
      </c>
      <c r="Q38" s="57">
        <v>1000000</v>
      </c>
    </row>
    <row r="39" spans="1:17" ht="15.75" thickBot="1">
      <c r="A39" s="56" t="s">
        <v>1167</v>
      </c>
      <c r="B39" s="57">
        <v>13</v>
      </c>
      <c r="C39" s="57">
        <v>12</v>
      </c>
      <c r="D39" s="57">
        <v>12</v>
      </c>
      <c r="E39" s="57">
        <v>15</v>
      </c>
      <c r="F39" s="57">
        <v>12</v>
      </c>
      <c r="G39" s="57">
        <v>15</v>
      </c>
      <c r="H39" s="57">
        <v>12</v>
      </c>
      <c r="I39" s="57">
        <v>8</v>
      </c>
      <c r="J39" s="57">
        <v>19</v>
      </c>
      <c r="K39" s="57">
        <v>18</v>
      </c>
      <c r="L39" s="57">
        <v>21</v>
      </c>
      <c r="M39" s="57">
        <v>23</v>
      </c>
      <c r="N39" s="57">
        <v>22</v>
      </c>
      <c r="O39" s="57">
        <v>18</v>
      </c>
      <c r="P39" s="57">
        <v>15</v>
      </c>
      <c r="Q39" s="57">
        <v>1000000</v>
      </c>
    </row>
    <row r="40" spans="1:17" ht="15.75" thickBot="1">
      <c r="A40" s="56" t="s">
        <v>1168</v>
      </c>
      <c r="B40" s="57">
        <v>8</v>
      </c>
      <c r="C40" s="57">
        <v>5</v>
      </c>
      <c r="D40" s="57">
        <v>6</v>
      </c>
      <c r="E40" s="57">
        <v>4</v>
      </c>
      <c r="F40" s="57">
        <v>8</v>
      </c>
      <c r="G40" s="57">
        <v>7</v>
      </c>
      <c r="H40" s="57">
        <v>9</v>
      </c>
      <c r="I40" s="57">
        <v>7</v>
      </c>
      <c r="J40" s="57">
        <v>8</v>
      </c>
      <c r="K40" s="57">
        <v>8</v>
      </c>
      <c r="L40" s="57">
        <v>8</v>
      </c>
      <c r="M40" s="57">
        <v>8</v>
      </c>
      <c r="N40" s="57">
        <v>7</v>
      </c>
      <c r="O40" s="57">
        <v>6</v>
      </c>
      <c r="P40" s="57">
        <v>6</v>
      </c>
      <c r="Q40" s="57">
        <v>1000000</v>
      </c>
    </row>
    <row r="41" spans="1:17" ht="15.75" thickBot="1">
      <c r="A41" s="56" t="s">
        <v>1169</v>
      </c>
      <c r="B41" s="57">
        <v>12</v>
      </c>
      <c r="C41" s="57">
        <v>17</v>
      </c>
      <c r="D41" s="57">
        <v>10</v>
      </c>
      <c r="E41" s="57">
        <v>11</v>
      </c>
      <c r="F41" s="57">
        <v>16</v>
      </c>
      <c r="G41" s="57">
        <v>12</v>
      </c>
      <c r="H41" s="57">
        <v>11</v>
      </c>
      <c r="I41" s="57">
        <v>14</v>
      </c>
      <c r="J41" s="57">
        <v>17</v>
      </c>
      <c r="K41" s="57">
        <v>15</v>
      </c>
      <c r="L41" s="57">
        <v>12</v>
      </c>
      <c r="M41" s="57">
        <v>13</v>
      </c>
      <c r="N41" s="57">
        <v>17</v>
      </c>
      <c r="O41" s="57">
        <v>22</v>
      </c>
      <c r="P41" s="57">
        <v>23</v>
      </c>
      <c r="Q41" s="57">
        <v>1000000</v>
      </c>
    </row>
    <row r="42" spans="1:17" ht="15.75" thickBot="1">
      <c r="A42" s="56" t="s">
        <v>1170</v>
      </c>
      <c r="B42" s="57">
        <v>20</v>
      </c>
      <c r="C42" s="57">
        <v>18</v>
      </c>
      <c r="D42" s="57">
        <v>19</v>
      </c>
      <c r="E42" s="57">
        <v>19</v>
      </c>
      <c r="F42" s="57">
        <v>21</v>
      </c>
      <c r="G42" s="57">
        <v>20</v>
      </c>
      <c r="H42" s="57">
        <v>23</v>
      </c>
      <c r="I42" s="57">
        <v>23</v>
      </c>
      <c r="J42" s="57">
        <v>24</v>
      </c>
      <c r="K42" s="57">
        <v>23</v>
      </c>
      <c r="L42" s="57">
        <v>23</v>
      </c>
      <c r="M42" s="57">
        <v>22</v>
      </c>
      <c r="N42" s="57">
        <v>21</v>
      </c>
      <c r="O42" s="57">
        <v>18</v>
      </c>
      <c r="P42" s="57">
        <v>16</v>
      </c>
      <c r="Q42" s="57">
        <v>1000000</v>
      </c>
    </row>
    <row r="43" spans="1:17" ht="15.75" thickBot="1">
      <c r="A43" s="56" t="s">
        <v>1171</v>
      </c>
      <c r="B43" s="57">
        <v>15</v>
      </c>
      <c r="C43" s="57">
        <v>13</v>
      </c>
      <c r="D43" s="57">
        <v>15</v>
      </c>
      <c r="E43" s="57">
        <v>13</v>
      </c>
      <c r="F43" s="57">
        <v>13</v>
      </c>
      <c r="G43" s="57">
        <v>17</v>
      </c>
      <c r="H43" s="57">
        <v>17</v>
      </c>
      <c r="I43" s="57">
        <v>16</v>
      </c>
      <c r="J43" s="57">
        <v>15</v>
      </c>
      <c r="K43" s="57">
        <v>16</v>
      </c>
      <c r="L43" s="57">
        <v>17</v>
      </c>
      <c r="M43" s="57">
        <v>19</v>
      </c>
      <c r="N43" s="57">
        <v>14</v>
      </c>
      <c r="O43" s="57">
        <v>8</v>
      </c>
      <c r="P43" s="57">
        <v>9</v>
      </c>
      <c r="Q43" s="57">
        <v>1000000</v>
      </c>
    </row>
    <row r="44" spans="1:17" ht="15.75" thickBot="1">
      <c r="A44" s="56" t="s">
        <v>1172</v>
      </c>
      <c r="B44" s="57">
        <v>16</v>
      </c>
      <c r="C44" s="57">
        <v>14</v>
      </c>
      <c r="D44" s="57">
        <v>16</v>
      </c>
      <c r="E44" s="57">
        <v>16</v>
      </c>
      <c r="F44" s="57">
        <v>18</v>
      </c>
      <c r="G44" s="57">
        <v>18</v>
      </c>
      <c r="H44" s="57">
        <v>18</v>
      </c>
      <c r="I44" s="57">
        <v>18</v>
      </c>
      <c r="J44" s="57">
        <v>18</v>
      </c>
      <c r="K44" s="57">
        <v>20</v>
      </c>
      <c r="L44" s="57">
        <v>18</v>
      </c>
      <c r="M44" s="57">
        <v>18</v>
      </c>
      <c r="N44" s="57">
        <v>18</v>
      </c>
      <c r="O44" s="57">
        <v>17</v>
      </c>
      <c r="P44" s="57">
        <v>18</v>
      </c>
      <c r="Q44" s="57">
        <v>1000000</v>
      </c>
    </row>
    <row r="45" spans="1:17" ht="15.75" thickBot="1">
      <c r="A45" s="56" t="s">
        <v>1173</v>
      </c>
      <c r="B45" s="57">
        <v>25</v>
      </c>
      <c r="C45" s="57">
        <v>25</v>
      </c>
      <c r="D45" s="57">
        <v>25</v>
      </c>
      <c r="E45" s="57">
        <v>25</v>
      </c>
      <c r="F45" s="57">
        <v>25</v>
      </c>
      <c r="G45" s="57">
        <v>25</v>
      </c>
      <c r="H45" s="57">
        <v>26</v>
      </c>
      <c r="I45" s="57">
        <v>26</v>
      </c>
      <c r="J45" s="57">
        <v>26</v>
      </c>
      <c r="K45" s="57">
        <v>25</v>
      </c>
      <c r="L45" s="57">
        <v>26</v>
      </c>
      <c r="M45" s="57">
        <v>26</v>
      </c>
      <c r="N45" s="57">
        <v>27</v>
      </c>
      <c r="O45" s="57">
        <v>26</v>
      </c>
      <c r="P45" s="57">
        <v>25</v>
      </c>
      <c r="Q45" s="57">
        <v>1000000</v>
      </c>
    </row>
    <row r="46" spans="1:17" ht="15.75" thickBot="1">
      <c r="A46" s="56" t="s">
        <v>1174</v>
      </c>
      <c r="B46" s="57">
        <v>41</v>
      </c>
      <c r="C46" s="57">
        <v>42</v>
      </c>
      <c r="D46" s="57">
        <v>42</v>
      </c>
      <c r="E46" s="57">
        <v>42</v>
      </c>
      <c r="F46" s="57">
        <v>37</v>
      </c>
      <c r="G46" s="57">
        <v>43</v>
      </c>
      <c r="H46" s="57">
        <v>41</v>
      </c>
      <c r="I46" s="57">
        <v>46</v>
      </c>
      <c r="J46" s="57">
        <v>43</v>
      </c>
      <c r="K46" s="57">
        <v>40</v>
      </c>
      <c r="L46" s="57">
        <v>40</v>
      </c>
      <c r="M46" s="57">
        <v>40</v>
      </c>
      <c r="N46" s="57">
        <v>46</v>
      </c>
      <c r="O46" s="57">
        <v>44</v>
      </c>
      <c r="P46" s="57">
        <v>39</v>
      </c>
      <c r="Q46" s="57">
        <v>1000000</v>
      </c>
    </row>
    <row r="47" spans="1:17" ht="15.75" thickBot="1">
      <c r="A47" s="56" t="s">
        <v>1175</v>
      </c>
      <c r="B47" s="57">
        <v>27</v>
      </c>
      <c r="C47" s="57">
        <v>27</v>
      </c>
      <c r="D47" s="57">
        <v>27</v>
      </c>
      <c r="E47" s="57">
        <v>27</v>
      </c>
      <c r="F47" s="57">
        <v>28</v>
      </c>
      <c r="G47" s="57">
        <v>27</v>
      </c>
      <c r="H47" s="57">
        <v>29</v>
      </c>
      <c r="I47" s="57">
        <v>31</v>
      </c>
      <c r="J47" s="57">
        <v>30</v>
      </c>
      <c r="K47" s="57">
        <v>27</v>
      </c>
      <c r="L47" s="57">
        <v>29</v>
      </c>
      <c r="M47" s="57">
        <v>30</v>
      </c>
      <c r="N47" s="57">
        <v>29</v>
      </c>
      <c r="O47" s="57">
        <v>28</v>
      </c>
      <c r="P47" s="57">
        <v>28</v>
      </c>
      <c r="Q47" s="57">
        <v>1000000</v>
      </c>
    </row>
    <row r="48" spans="1:17" ht="15.75" thickBot="1">
      <c r="A48" s="56" t="s">
        <v>1176</v>
      </c>
      <c r="B48" s="57">
        <v>35</v>
      </c>
      <c r="C48" s="57">
        <v>31</v>
      </c>
      <c r="D48" s="57">
        <v>37</v>
      </c>
      <c r="E48" s="57">
        <v>34</v>
      </c>
      <c r="F48" s="57">
        <v>39</v>
      </c>
      <c r="G48" s="57">
        <v>33</v>
      </c>
      <c r="H48" s="57">
        <v>40</v>
      </c>
      <c r="I48" s="57">
        <v>40</v>
      </c>
      <c r="J48" s="57">
        <v>36</v>
      </c>
      <c r="K48" s="57">
        <v>35</v>
      </c>
      <c r="L48" s="57">
        <v>34</v>
      </c>
      <c r="M48" s="57">
        <v>31</v>
      </c>
      <c r="N48" s="57">
        <v>31</v>
      </c>
      <c r="O48" s="57">
        <v>36</v>
      </c>
      <c r="P48" s="57">
        <v>34</v>
      </c>
      <c r="Q48" s="57">
        <v>1000000</v>
      </c>
    </row>
    <row r="49" spans="1:17" ht="15.75" thickBot="1">
      <c r="A49" s="56" t="s">
        <v>1365</v>
      </c>
      <c r="B49" s="57">
        <v>31</v>
      </c>
      <c r="C49" s="57">
        <v>28</v>
      </c>
      <c r="D49" s="57">
        <v>28</v>
      </c>
      <c r="E49" s="57">
        <v>28</v>
      </c>
      <c r="F49" s="57">
        <v>30</v>
      </c>
      <c r="G49" s="57">
        <v>29</v>
      </c>
      <c r="H49" s="57">
        <v>32</v>
      </c>
      <c r="I49" s="57">
        <v>28</v>
      </c>
      <c r="J49" s="57">
        <v>27</v>
      </c>
      <c r="K49" s="57">
        <v>29</v>
      </c>
      <c r="L49" s="57">
        <v>28</v>
      </c>
      <c r="M49" s="57">
        <v>27</v>
      </c>
      <c r="N49" s="57">
        <v>26</v>
      </c>
      <c r="O49" s="57">
        <v>25</v>
      </c>
      <c r="P49" s="57">
        <v>26</v>
      </c>
      <c r="Q49" s="57">
        <v>1000000</v>
      </c>
    </row>
    <row r="50" spans="1:17" ht="15.75" thickBot="1">
      <c r="A50" s="56" t="s">
        <v>1366</v>
      </c>
      <c r="B50" s="57">
        <v>30</v>
      </c>
      <c r="C50" s="57">
        <v>32</v>
      </c>
      <c r="D50" s="57">
        <v>34</v>
      </c>
      <c r="E50" s="57">
        <v>32</v>
      </c>
      <c r="F50" s="57">
        <v>38</v>
      </c>
      <c r="G50" s="57">
        <v>32</v>
      </c>
      <c r="H50" s="57">
        <v>30</v>
      </c>
      <c r="I50" s="57">
        <v>30</v>
      </c>
      <c r="J50" s="57">
        <v>40</v>
      </c>
      <c r="K50" s="57">
        <v>34</v>
      </c>
      <c r="L50" s="57">
        <v>38</v>
      </c>
      <c r="M50" s="57">
        <v>42</v>
      </c>
      <c r="N50" s="57">
        <v>48</v>
      </c>
      <c r="O50" s="57">
        <v>43</v>
      </c>
      <c r="P50" s="57">
        <v>39</v>
      </c>
      <c r="Q50" s="57">
        <v>1000000</v>
      </c>
    </row>
    <row r="51" spans="1:17" ht="15.75" thickBot="1">
      <c r="A51" s="56" t="s">
        <v>1367</v>
      </c>
      <c r="B51" s="57">
        <v>32</v>
      </c>
      <c r="C51" s="57">
        <v>30</v>
      </c>
      <c r="D51" s="57">
        <v>31</v>
      </c>
      <c r="E51" s="57">
        <v>30</v>
      </c>
      <c r="F51" s="57">
        <v>32</v>
      </c>
      <c r="G51" s="57">
        <v>31</v>
      </c>
      <c r="H51" s="57">
        <v>34</v>
      </c>
      <c r="I51" s="57">
        <v>32</v>
      </c>
      <c r="J51" s="57">
        <v>31</v>
      </c>
      <c r="K51" s="57">
        <v>31</v>
      </c>
      <c r="L51" s="57">
        <v>31</v>
      </c>
      <c r="M51" s="57">
        <v>31</v>
      </c>
      <c r="N51" s="57">
        <v>31</v>
      </c>
      <c r="O51" s="57">
        <v>31</v>
      </c>
      <c r="P51" s="57">
        <v>30</v>
      </c>
      <c r="Q51" s="57">
        <v>1000000</v>
      </c>
    </row>
    <row r="52" spans="1:17" ht="15.75" thickBot="1">
      <c r="A52" s="56" t="s">
        <v>1368</v>
      </c>
      <c r="B52" s="57">
        <v>40</v>
      </c>
      <c r="C52" s="57">
        <v>46</v>
      </c>
      <c r="D52" s="57">
        <v>40</v>
      </c>
      <c r="E52" s="57">
        <v>40</v>
      </c>
      <c r="F52" s="57">
        <v>48</v>
      </c>
      <c r="G52" s="57">
        <v>42</v>
      </c>
      <c r="H52" s="57">
        <v>38</v>
      </c>
      <c r="I52" s="57">
        <v>37</v>
      </c>
      <c r="J52" s="57">
        <v>37</v>
      </c>
      <c r="K52" s="57">
        <v>45</v>
      </c>
      <c r="L52" s="57">
        <v>42</v>
      </c>
      <c r="M52" s="57">
        <v>41</v>
      </c>
      <c r="N52" s="57">
        <v>45</v>
      </c>
      <c r="O52" s="57">
        <v>46</v>
      </c>
      <c r="P52" s="57">
        <v>47</v>
      </c>
      <c r="Q52" s="57">
        <v>1000000</v>
      </c>
    </row>
    <row r="53" spans="1:17" ht="15.75" thickBot="1">
      <c r="A53" s="56" t="s">
        <v>1369</v>
      </c>
      <c r="B53" s="57">
        <v>47</v>
      </c>
      <c r="C53" s="57">
        <v>44</v>
      </c>
      <c r="D53" s="57">
        <v>47</v>
      </c>
      <c r="E53" s="57">
        <v>43</v>
      </c>
      <c r="F53" s="57">
        <v>47</v>
      </c>
      <c r="G53" s="57">
        <v>39</v>
      </c>
      <c r="H53" s="57">
        <v>48</v>
      </c>
      <c r="I53" s="57">
        <v>48</v>
      </c>
      <c r="J53" s="57">
        <v>48</v>
      </c>
      <c r="K53" s="57">
        <v>48</v>
      </c>
      <c r="L53" s="57">
        <v>44</v>
      </c>
      <c r="M53" s="57">
        <v>47</v>
      </c>
      <c r="N53" s="57">
        <v>47</v>
      </c>
      <c r="O53" s="57">
        <v>44</v>
      </c>
      <c r="P53" s="57">
        <v>44</v>
      </c>
      <c r="Q53" s="57">
        <v>1000000</v>
      </c>
    </row>
    <row r="54" spans="1:17" ht="15.75" thickBot="1">
      <c r="A54" s="56" t="s">
        <v>1370</v>
      </c>
      <c r="B54" s="57">
        <v>38</v>
      </c>
      <c r="C54" s="57">
        <v>32</v>
      </c>
      <c r="D54" s="57">
        <v>35</v>
      </c>
      <c r="E54" s="57">
        <v>37</v>
      </c>
      <c r="F54" s="57">
        <v>36</v>
      </c>
      <c r="G54" s="57">
        <v>47</v>
      </c>
      <c r="H54" s="57">
        <v>42</v>
      </c>
      <c r="I54" s="57">
        <v>41</v>
      </c>
      <c r="J54" s="57">
        <v>45</v>
      </c>
      <c r="K54" s="57">
        <v>45</v>
      </c>
      <c r="L54" s="57">
        <v>47</v>
      </c>
      <c r="M54" s="57">
        <v>46</v>
      </c>
      <c r="N54" s="57">
        <v>39</v>
      </c>
      <c r="O54" s="57">
        <v>37</v>
      </c>
      <c r="P54" s="57">
        <v>32</v>
      </c>
      <c r="Q54" s="57">
        <v>1000000</v>
      </c>
    </row>
    <row r="55" spans="1:17" ht="15.75" thickBot="1">
      <c r="A55" s="56" t="s">
        <v>1371</v>
      </c>
      <c r="B55" s="57">
        <v>37</v>
      </c>
      <c r="C55" s="57">
        <v>38</v>
      </c>
      <c r="D55" s="57">
        <v>36</v>
      </c>
      <c r="E55" s="57">
        <v>36</v>
      </c>
      <c r="F55" s="57">
        <v>42</v>
      </c>
      <c r="G55" s="57">
        <v>41</v>
      </c>
      <c r="H55" s="57">
        <v>43</v>
      </c>
      <c r="I55" s="57">
        <v>43</v>
      </c>
      <c r="J55" s="57">
        <v>44</v>
      </c>
      <c r="K55" s="57">
        <v>44</v>
      </c>
      <c r="L55" s="57">
        <v>44</v>
      </c>
      <c r="M55" s="57">
        <v>45</v>
      </c>
      <c r="N55" s="57">
        <v>42</v>
      </c>
      <c r="O55" s="57">
        <v>40</v>
      </c>
      <c r="P55" s="57">
        <v>42</v>
      </c>
      <c r="Q55" s="57">
        <v>1000000</v>
      </c>
    </row>
    <row r="56" spans="1:17" ht="19.5" thickBot="1">
      <c r="A56" s="52"/>
    </row>
    <row r="57" spans="1:17" ht="15.75" thickBot="1">
      <c r="A57" s="56" t="s">
        <v>1177</v>
      </c>
      <c r="B57" s="56" t="s">
        <v>1120</v>
      </c>
      <c r="C57" s="56" t="s">
        <v>1121</v>
      </c>
      <c r="D57" s="56" t="s">
        <v>1122</v>
      </c>
      <c r="E57" s="56" t="s">
        <v>1123</v>
      </c>
      <c r="F57" s="56" t="s">
        <v>1124</v>
      </c>
      <c r="G57" s="56" t="s">
        <v>1125</v>
      </c>
      <c r="H57" s="56" t="s">
        <v>1126</v>
      </c>
      <c r="I57" s="56" t="s">
        <v>1127</v>
      </c>
      <c r="J57" s="56" t="s">
        <v>1128</v>
      </c>
      <c r="K57" s="56" t="s">
        <v>1129</v>
      </c>
      <c r="L57" s="56" t="s">
        <v>1130</v>
      </c>
      <c r="M57" s="56" t="s">
        <v>1131</v>
      </c>
      <c r="N57" s="56" t="s">
        <v>1132</v>
      </c>
      <c r="O57" s="56" t="s">
        <v>1133</v>
      </c>
      <c r="P57" s="56" t="s">
        <v>1134</v>
      </c>
    </row>
    <row r="58" spans="1:17" ht="27.75" thickBot="1">
      <c r="A58" s="56" t="s">
        <v>1178</v>
      </c>
      <c r="B58" s="57" t="s">
        <v>1372</v>
      </c>
      <c r="C58" s="57" t="s">
        <v>1373</v>
      </c>
      <c r="D58" s="57" t="s">
        <v>1373</v>
      </c>
      <c r="E58" s="57" t="s">
        <v>1374</v>
      </c>
      <c r="F58" s="57" t="s">
        <v>1375</v>
      </c>
      <c r="G58" s="57" t="s">
        <v>1376</v>
      </c>
      <c r="H58" s="57" t="s">
        <v>1373</v>
      </c>
      <c r="I58" s="57" t="s">
        <v>1373</v>
      </c>
      <c r="J58" s="57" t="s">
        <v>1373</v>
      </c>
      <c r="K58" s="57" t="s">
        <v>1373</v>
      </c>
      <c r="L58" s="57" t="s">
        <v>1377</v>
      </c>
      <c r="M58" s="57" t="s">
        <v>1373</v>
      </c>
      <c r="N58" s="57" t="s">
        <v>1378</v>
      </c>
      <c r="O58" s="57" t="s">
        <v>1373</v>
      </c>
      <c r="P58" s="57" t="s">
        <v>1373</v>
      </c>
    </row>
    <row r="59" spans="1:17" ht="27.75" thickBot="1">
      <c r="A59" s="56" t="s">
        <v>1182</v>
      </c>
      <c r="B59" s="57" t="s">
        <v>1379</v>
      </c>
      <c r="C59" s="57" t="s">
        <v>1380</v>
      </c>
      <c r="D59" s="57" t="s">
        <v>1380</v>
      </c>
      <c r="E59" s="57" t="s">
        <v>1380</v>
      </c>
      <c r="F59" s="57" t="s">
        <v>1381</v>
      </c>
      <c r="G59" s="57" t="s">
        <v>1382</v>
      </c>
      <c r="H59" s="57" t="s">
        <v>1380</v>
      </c>
      <c r="I59" s="57" t="s">
        <v>1380</v>
      </c>
      <c r="J59" s="57" t="s">
        <v>1380</v>
      </c>
      <c r="K59" s="57" t="s">
        <v>1380</v>
      </c>
      <c r="L59" s="57" t="s">
        <v>1383</v>
      </c>
      <c r="M59" s="57" t="s">
        <v>1380</v>
      </c>
      <c r="N59" s="57" t="s">
        <v>1384</v>
      </c>
      <c r="O59" s="57" t="s">
        <v>1380</v>
      </c>
      <c r="P59" s="57" t="s">
        <v>1380</v>
      </c>
    </row>
    <row r="60" spans="1:17" ht="27.75" thickBot="1">
      <c r="A60" s="56" t="s">
        <v>1186</v>
      </c>
      <c r="B60" s="57" t="s">
        <v>1385</v>
      </c>
      <c r="C60" s="57" t="s">
        <v>1386</v>
      </c>
      <c r="D60" s="57" t="s">
        <v>1386</v>
      </c>
      <c r="E60" s="57" t="s">
        <v>1386</v>
      </c>
      <c r="F60" s="57" t="s">
        <v>1387</v>
      </c>
      <c r="G60" s="57" t="s">
        <v>1388</v>
      </c>
      <c r="H60" s="57" t="s">
        <v>1386</v>
      </c>
      <c r="I60" s="57" t="s">
        <v>1386</v>
      </c>
      <c r="J60" s="57" t="s">
        <v>1386</v>
      </c>
      <c r="K60" s="57" t="s">
        <v>1386</v>
      </c>
      <c r="L60" s="57" t="s">
        <v>1389</v>
      </c>
      <c r="M60" s="57" t="s">
        <v>1386</v>
      </c>
      <c r="N60" s="57" t="s">
        <v>1390</v>
      </c>
      <c r="O60" s="57" t="s">
        <v>1386</v>
      </c>
      <c r="P60" s="57" t="s">
        <v>1386</v>
      </c>
    </row>
    <row r="61" spans="1:17" ht="27.75" thickBot="1">
      <c r="A61" s="56" t="s">
        <v>1190</v>
      </c>
      <c r="B61" s="57" t="s">
        <v>1391</v>
      </c>
      <c r="C61" s="57" t="s">
        <v>1392</v>
      </c>
      <c r="D61" s="57" t="s">
        <v>1392</v>
      </c>
      <c r="E61" s="57" t="s">
        <v>1392</v>
      </c>
      <c r="F61" s="57" t="s">
        <v>1393</v>
      </c>
      <c r="G61" s="57" t="s">
        <v>1394</v>
      </c>
      <c r="H61" s="57" t="s">
        <v>1392</v>
      </c>
      <c r="I61" s="57" t="s">
        <v>1392</v>
      </c>
      <c r="J61" s="57" t="s">
        <v>1392</v>
      </c>
      <c r="K61" s="57" t="s">
        <v>1392</v>
      </c>
      <c r="L61" s="57" t="s">
        <v>1395</v>
      </c>
      <c r="M61" s="57" t="s">
        <v>1392</v>
      </c>
      <c r="N61" s="57" t="s">
        <v>1396</v>
      </c>
      <c r="O61" s="57" t="s">
        <v>1392</v>
      </c>
      <c r="P61" s="57" t="s">
        <v>1392</v>
      </c>
    </row>
    <row r="62" spans="1:17" ht="27.75" thickBot="1">
      <c r="A62" s="56" t="s">
        <v>1194</v>
      </c>
      <c r="B62" s="57" t="s">
        <v>1397</v>
      </c>
      <c r="C62" s="57" t="s">
        <v>1398</v>
      </c>
      <c r="D62" s="57" t="s">
        <v>1398</v>
      </c>
      <c r="E62" s="57" t="s">
        <v>1398</v>
      </c>
      <c r="F62" s="57" t="s">
        <v>1399</v>
      </c>
      <c r="G62" s="57" t="s">
        <v>1400</v>
      </c>
      <c r="H62" s="57" t="s">
        <v>1398</v>
      </c>
      <c r="I62" s="57" t="s">
        <v>1398</v>
      </c>
      <c r="J62" s="57" t="s">
        <v>1398</v>
      </c>
      <c r="K62" s="57" t="s">
        <v>1398</v>
      </c>
      <c r="L62" s="57" t="s">
        <v>1401</v>
      </c>
      <c r="M62" s="57" t="s">
        <v>1398</v>
      </c>
      <c r="N62" s="57" t="s">
        <v>1402</v>
      </c>
      <c r="O62" s="57" t="s">
        <v>1398</v>
      </c>
      <c r="P62" s="57" t="s">
        <v>1398</v>
      </c>
    </row>
    <row r="63" spans="1:17" ht="27.75" thickBot="1">
      <c r="A63" s="56" t="s">
        <v>1198</v>
      </c>
      <c r="B63" s="57" t="s">
        <v>1403</v>
      </c>
      <c r="C63" s="57" t="s">
        <v>1404</v>
      </c>
      <c r="D63" s="57" t="s">
        <v>1404</v>
      </c>
      <c r="E63" s="57" t="s">
        <v>1404</v>
      </c>
      <c r="F63" s="57" t="s">
        <v>1405</v>
      </c>
      <c r="G63" s="57" t="s">
        <v>1406</v>
      </c>
      <c r="H63" s="57" t="s">
        <v>1404</v>
      </c>
      <c r="I63" s="57" t="s">
        <v>1404</v>
      </c>
      <c r="J63" s="57" t="s">
        <v>1404</v>
      </c>
      <c r="K63" s="57" t="s">
        <v>1404</v>
      </c>
      <c r="L63" s="57" t="s">
        <v>1407</v>
      </c>
      <c r="M63" s="57" t="s">
        <v>1404</v>
      </c>
      <c r="N63" s="57" t="s">
        <v>1408</v>
      </c>
      <c r="O63" s="57" t="s">
        <v>1404</v>
      </c>
      <c r="P63" s="57" t="s">
        <v>1404</v>
      </c>
    </row>
    <row r="64" spans="1:17" ht="27.75" thickBot="1">
      <c r="A64" s="56" t="s">
        <v>1202</v>
      </c>
      <c r="B64" s="57" t="s">
        <v>1409</v>
      </c>
      <c r="C64" s="57" t="s">
        <v>1410</v>
      </c>
      <c r="D64" s="57" t="s">
        <v>1410</v>
      </c>
      <c r="E64" s="57" t="s">
        <v>1410</v>
      </c>
      <c r="F64" s="57" t="s">
        <v>1411</v>
      </c>
      <c r="G64" s="57" t="s">
        <v>1412</v>
      </c>
      <c r="H64" s="57" t="s">
        <v>1410</v>
      </c>
      <c r="I64" s="57" t="s">
        <v>1410</v>
      </c>
      <c r="J64" s="57" t="s">
        <v>1410</v>
      </c>
      <c r="K64" s="57" t="s">
        <v>1410</v>
      </c>
      <c r="L64" s="57" t="s">
        <v>1413</v>
      </c>
      <c r="M64" s="57" t="s">
        <v>1410</v>
      </c>
      <c r="N64" s="57" t="s">
        <v>1414</v>
      </c>
      <c r="O64" s="57" t="s">
        <v>1410</v>
      </c>
      <c r="P64" s="57" t="s">
        <v>1410</v>
      </c>
    </row>
    <row r="65" spans="1:16" ht="27.75" thickBot="1">
      <c r="A65" s="56" t="s">
        <v>1206</v>
      </c>
      <c r="B65" s="57" t="s">
        <v>1415</v>
      </c>
      <c r="C65" s="57" t="s">
        <v>1180</v>
      </c>
      <c r="D65" s="57" t="s">
        <v>1180</v>
      </c>
      <c r="E65" s="57" t="s">
        <v>1180</v>
      </c>
      <c r="F65" s="57" t="s">
        <v>1416</v>
      </c>
      <c r="G65" s="57" t="s">
        <v>1417</v>
      </c>
      <c r="H65" s="57" t="s">
        <v>1180</v>
      </c>
      <c r="I65" s="57" t="s">
        <v>1180</v>
      </c>
      <c r="J65" s="57" t="s">
        <v>1180</v>
      </c>
      <c r="K65" s="57" t="s">
        <v>1180</v>
      </c>
      <c r="L65" s="57" t="s">
        <v>1418</v>
      </c>
      <c r="M65" s="57" t="s">
        <v>1180</v>
      </c>
      <c r="N65" s="57" t="s">
        <v>1419</v>
      </c>
      <c r="O65" s="57" t="s">
        <v>1180</v>
      </c>
      <c r="P65" s="57" t="s">
        <v>1180</v>
      </c>
    </row>
    <row r="66" spans="1:16" ht="27.75" thickBot="1">
      <c r="A66" s="56" t="s">
        <v>1210</v>
      </c>
      <c r="B66" s="57" t="s">
        <v>1420</v>
      </c>
      <c r="C66" s="57" t="s">
        <v>1184</v>
      </c>
      <c r="D66" s="57" t="s">
        <v>1184</v>
      </c>
      <c r="E66" s="57" t="s">
        <v>1184</v>
      </c>
      <c r="F66" s="57" t="s">
        <v>1421</v>
      </c>
      <c r="G66" s="57" t="s">
        <v>1422</v>
      </c>
      <c r="H66" s="57" t="s">
        <v>1184</v>
      </c>
      <c r="I66" s="57" t="s">
        <v>1184</v>
      </c>
      <c r="J66" s="57" t="s">
        <v>1184</v>
      </c>
      <c r="K66" s="57" t="s">
        <v>1184</v>
      </c>
      <c r="L66" s="57" t="s">
        <v>1423</v>
      </c>
      <c r="M66" s="57" t="s">
        <v>1184</v>
      </c>
      <c r="N66" s="57" t="s">
        <v>1424</v>
      </c>
      <c r="O66" s="57" t="s">
        <v>1184</v>
      </c>
      <c r="P66" s="57" t="s">
        <v>1184</v>
      </c>
    </row>
    <row r="67" spans="1:16" ht="27.75" thickBot="1">
      <c r="A67" s="56" t="s">
        <v>1214</v>
      </c>
      <c r="B67" s="57" t="s">
        <v>1425</v>
      </c>
      <c r="C67" s="57" t="s">
        <v>1188</v>
      </c>
      <c r="D67" s="57" t="s">
        <v>1188</v>
      </c>
      <c r="E67" s="57" t="s">
        <v>1188</v>
      </c>
      <c r="F67" s="57" t="s">
        <v>1426</v>
      </c>
      <c r="G67" s="57" t="s">
        <v>1427</v>
      </c>
      <c r="H67" s="57" t="s">
        <v>1188</v>
      </c>
      <c r="I67" s="57" t="s">
        <v>1188</v>
      </c>
      <c r="J67" s="57" t="s">
        <v>1188</v>
      </c>
      <c r="K67" s="57" t="s">
        <v>1188</v>
      </c>
      <c r="L67" s="57" t="s">
        <v>1428</v>
      </c>
      <c r="M67" s="57" t="s">
        <v>1188</v>
      </c>
      <c r="N67" s="57" t="s">
        <v>1429</v>
      </c>
      <c r="O67" s="57" t="s">
        <v>1188</v>
      </c>
      <c r="P67" s="57" t="s">
        <v>1188</v>
      </c>
    </row>
    <row r="68" spans="1:16" ht="27.75" thickBot="1">
      <c r="A68" s="56" t="s">
        <v>1218</v>
      </c>
      <c r="B68" s="57" t="s">
        <v>1430</v>
      </c>
      <c r="C68" s="57" t="s">
        <v>1192</v>
      </c>
      <c r="D68" s="57" t="s">
        <v>1192</v>
      </c>
      <c r="E68" s="57" t="s">
        <v>1192</v>
      </c>
      <c r="F68" s="57" t="s">
        <v>1431</v>
      </c>
      <c r="G68" s="57" t="s">
        <v>1432</v>
      </c>
      <c r="H68" s="57" t="s">
        <v>1192</v>
      </c>
      <c r="I68" s="57" t="s">
        <v>1192</v>
      </c>
      <c r="J68" s="57" t="s">
        <v>1192</v>
      </c>
      <c r="K68" s="57" t="s">
        <v>1192</v>
      </c>
      <c r="L68" s="57" t="s">
        <v>1433</v>
      </c>
      <c r="M68" s="57" t="s">
        <v>1192</v>
      </c>
      <c r="N68" s="57" t="s">
        <v>1434</v>
      </c>
      <c r="O68" s="57" t="s">
        <v>1192</v>
      </c>
      <c r="P68" s="57" t="s">
        <v>1192</v>
      </c>
    </row>
    <row r="69" spans="1:16" ht="27.75" thickBot="1">
      <c r="A69" s="56" t="s">
        <v>1222</v>
      </c>
      <c r="B69" s="57" t="s">
        <v>1435</v>
      </c>
      <c r="C69" s="57" t="s">
        <v>1196</v>
      </c>
      <c r="D69" s="57" t="s">
        <v>1196</v>
      </c>
      <c r="E69" s="57" t="s">
        <v>1196</v>
      </c>
      <c r="F69" s="57" t="s">
        <v>1436</v>
      </c>
      <c r="G69" s="57" t="s">
        <v>1437</v>
      </c>
      <c r="H69" s="57" t="s">
        <v>1196</v>
      </c>
      <c r="I69" s="57" t="s">
        <v>1196</v>
      </c>
      <c r="J69" s="57" t="s">
        <v>1196</v>
      </c>
      <c r="K69" s="57" t="s">
        <v>1196</v>
      </c>
      <c r="L69" s="57" t="s">
        <v>1438</v>
      </c>
      <c r="M69" s="57" t="s">
        <v>1196</v>
      </c>
      <c r="N69" s="57" t="s">
        <v>1439</v>
      </c>
      <c r="O69" s="57" t="s">
        <v>1196</v>
      </c>
      <c r="P69" s="57" t="s">
        <v>1196</v>
      </c>
    </row>
    <row r="70" spans="1:16" ht="27.75" thickBot="1">
      <c r="A70" s="56" t="s">
        <v>1226</v>
      </c>
      <c r="B70" s="57" t="s">
        <v>1440</v>
      </c>
      <c r="C70" s="57" t="s">
        <v>1200</v>
      </c>
      <c r="D70" s="57" t="s">
        <v>1200</v>
      </c>
      <c r="E70" s="57" t="s">
        <v>1200</v>
      </c>
      <c r="F70" s="57" t="s">
        <v>1441</v>
      </c>
      <c r="G70" s="57" t="s">
        <v>1442</v>
      </c>
      <c r="H70" s="57" t="s">
        <v>1200</v>
      </c>
      <c r="I70" s="57" t="s">
        <v>1200</v>
      </c>
      <c r="J70" s="57" t="s">
        <v>1200</v>
      </c>
      <c r="K70" s="57" t="s">
        <v>1200</v>
      </c>
      <c r="L70" s="57" t="s">
        <v>1443</v>
      </c>
      <c r="M70" s="57" t="s">
        <v>1200</v>
      </c>
      <c r="N70" s="57" t="s">
        <v>1444</v>
      </c>
      <c r="O70" s="57" t="s">
        <v>1200</v>
      </c>
      <c r="P70" s="57" t="s">
        <v>1200</v>
      </c>
    </row>
    <row r="71" spans="1:16" ht="27.75" thickBot="1">
      <c r="A71" s="56" t="s">
        <v>1230</v>
      </c>
      <c r="B71" s="57" t="s">
        <v>1445</v>
      </c>
      <c r="C71" s="57" t="s">
        <v>1204</v>
      </c>
      <c r="D71" s="57" t="s">
        <v>1204</v>
      </c>
      <c r="E71" s="57" t="s">
        <v>1204</v>
      </c>
      <c r="F71" s="57" t="s">
        <v>1446</v>
      </c>
      <c r="G71" s="57" t="s">
        <v>1447</v>
      </c>
      <c r="H71" s="57" t="s">
        <v>1204</v>
      </c>
      <c r="I71" s="57" t="s">
        <v>1204</v>
      </c>
      <c r="J71" s="57" t="s">
        <v>1204</v>
      </c>
      <c r="K71" s="57" t="s">
        <v>1204</v>
      </c>
      <c r="L71" s="57" t="s">
        <v>1448</v>
      </c>
      <c r="M71" s="57" t="s">
        <v>1204</v>
      </c>
      <c r="N71" s="57" t="s">
        <v>1449</v>
      </c>
      <c r="O71" s="57" t="s">
        <v>1204</v>
      </c>
      <c r="P71" s="57" t="s">
        <v>1204</v>
      </c>
    </row>
    <row r="72" spans="1:16" ht="27.75" thickBot="1">
      <c r="A72" s="56" t="s">
        <v>1234</v>
      </c>
      <c r="B72" s="57" t="s">
        <v>1450</v>
      </c>
      <c r="C72" s="57" t="s">
        <v>1208</v>
      </c>
      <c r="D72" s="57" t="s">
        <v>1208</v>
      </c>
      <c r="E72" s="57" t="s">
        <v>1208</v>
      </c>
      <c r="F72" s="57" t="s">
        <v>1451</v>
      </c>
      <c r="G72" s="57" t="s">
        <v>1452</v>
      </c>
      <c r="H72" s="57" t="s">
        <v>1208</v>
      </c>
      <c r="I72" s="57" t="s">
        <v>1208</v>
      </c>
      <c r="J72" s="57" t="s">
        <v>1208</v>
      </c>
      <c r="K72" s="57" t="s">
        <v>1208</v>
      </c>
      <c r="L72" s="57" t="s">
        <v>1453</v>
      </c>
      <c r="M72" s="57" t="s">
        <v>1208</v>
      </c>
      <c r="N72" s="57" t="s">
        <v>1454</v>
      </c>
      <c r="O72" s="57" t="s">
        <v>1208</v>
      </c>
      <c r="P72" s="57" t="s">
        <v>1208</v>
      </c>
    </row>
    <row r="73" spans="1:16" ht="27.75" thickBot="1">
      <c r="A73" s="56" t="s">
        <v>1238</v>
      </c>
      <c r="B73" s="57" t="s">
        <v>1455</v>
      </c>
      <c r="C73" s="57" t="s">
        <v>1212</v>
      </c>
      <c r="D73" s="57" t="s">
        <v>1212</v>
      </c>
      <c r="E73" s="57" t="s">
        <v>1212</v>
      </c>
      <c r="F73" s="57" t="s">
        <v>1456</v>
      </c>
      <c r="G73" s="57" t="s">
        <v>1457</v>
      </c>
      <c r="H73" s="57" t="s">
        <v>1212</v>
      </c>
      <c r="I73" s="57" t="s">
        <v>1212</v>
      </c>
      <c r="J73" s="57" t="s">
        <v>1212</v>
      </c>
      <c r="K73" s="57" t="s">
        <v>1212</v>
      </c>
      <c r="L73" s="57" t="s">
        <v>1458</v>
      </c>
      <c r="M73" s="57" t="s">
        <v>1212</v>
      </c>
      <c r="N73" s="57" t="s">
        <v>1459</v>
      </c>
      <c r="O73" s="57" t="s">
        <v>1212</v>
      </c>
      <c r="P73" s="57" t="s">
        <v>1212</v>
      </c>
    </row>
    <row r="74" spans="1:16" ht="27.75" thickBot="1">
      <c r="A74" s="56" t="s">
        <v>1242</v>
      </c>
      <c r="B74" s="57" t="s">
        <v>1460</v>
      </c>
      <c r="C74" s="57" t="s">
        <v>1216</v>
      </c>
      <c r="D74" s="57" t="s">
        <v>1216</v>
      </c>
      <c r="E74" s="57" t="s">
        <v>1216</v>
      </c>
      <c r="F74" s="57" t="s">
        <v>1461</v>
      </c>
      <c r="G74" s="57" t="s">
        <v>1462</v>
      </c>
      <c r="H74" s="57" t="s">
        <v>1216</v>
      </c>
      <c r="I74" s="57" t="s">
        <v>1216</v>
      </c>
      <c r="J74" s="57" t="s">
        <v>1216</v>
      </c>
      <c r="K74" s="57" t="s">
        <v>1216</v>
      </c>
      <c r="L74" s="57" t="s">
        <v>1463</v>
      </c>
      <c r="M74" s="57" t="s">
        <v>1216</v>
      </c>
      <c r="N74" s="57" t="s">
        <v>1464</v>
      </c>
      <c r="O74" s="57" t="s">
        <v>1216</v>
      </c>
      <c r="P74" s="57" t="s">
        <v>1216</v>
      </c>
    </row>
    <row r="75" spans="1:16" ht="27.75" thickBot="1">
      <c r="A75" s="56" t="s">
        <v>1246</v>
      </c>
      <c r="B75" s="57" t="s">
        <v>1465</v>
      </c>
      <c r="C75" s="57" t="s">
        <v>1220</v>
      </c>
      <c r="D75" s="57" t="s">
        <v>1220</v>
      </c>
      <c r="E75" s="57" t="s">
        <v>1220</v>
      </c>
      <c r="F75" s="57" t="s">
        <v>1466</v>
      </c>
      <c r="G75" s="57" t="s">
        <v>1467</v>
      </c>
      <c r="H75" s="57" t="s">
        <v>1220</v>
      </c>
      <c r="I75" s="57" t="s">
        <v>1220</v>
      </c>
      <c r="J75" s="57" t="s">
        <v>1220</v>
      </c>
      <c r="K75" s="57" t="s">
        <v>1220</v>
      </c>
      <c r="L75" s="57" t="s">
        <v>1468</v>
      </c>
      <c r="M75" s="57" t="s">
        <v>1220</v>
      </c>
      <c r="N75" s="57" t="s">
        <v>1469</v>
      </c>
      <c r="O75" s="57" t="s">
        <v>1220</v>
      </c>
      <c r="P75" s="57" t="s">
        <v>1220</v>
      </c>
    </row>
    <row r="76" spans="1:16" ht="27.75" thickBot="1">
      <c r="A76" s="56" t="s">
        <v>1250</v>
      </c>
      <c r="B76" s="57" t="s">
        <v>1470</v>
      </c>
      <c r="C76" s="57" t="s">
        <v>1224</v>
      </c>
      <c r="D76" s="57" t="s">
        <v>1224</v>
      </c>
      <c r="E76" s="57" t="s">
        <v>1224</v>
      </c>
      <c r="F76" s="57" t="s">
        <v>1471</v>
      </c>
      <c r="G76" s="57" t="s">
        <v>1472</v>
      </c>
      <c r="H76" s="57" t="s">
        <v>1224</v>
      </c>
      <c r="I76" s="57" t="s">
        <v>1224</v>
      </c>
      <c r="J76" s="57" t="s">
        <v>1224</v>
      </c>
      <c r="K76" s="57" t="s">
        <v>1224</v>
      </c>
      <c r="L76" s="57" t="s">
        <v>1473</v>
      </c>
      <c r="M76" s="57" t="s">
        <v>1224</v>
      </c>
      <c r="N76" s="57" t="s">
        <v>1474</v>
      </c>
      <c r="O76" s="57" t="s">
        <v>1224</v>
      </c>
      <c r="P76" s="57" t="s">
        <v>1224</v>
      </c>
    </row>
    <row r="77" spans="1:16" ht="27.75" thickBot="1">
      <c r="A77" s="56" t="s">
        <v>1254</v>
      </c>
      <c r="B77" s="57" t="s">
        <v>1475</v>
      </c>
      <c r="C77" s="57" t="s">
        <v>1228</v>
      </c>
      <c r="D77" s="57" t="s">
        <v>1228</v>
      </c>
      <c r="E77" s="57" t="s">
        <v>1228</v>
      </c>
      <c r="F77" s="57" t="s">
        <v>1476</v>
      </c>
      <c r="G77" s="57" t="s">
        <v>1477</v>
      </c>
      <c r="H77" s="57" t="s">
        <v>1228</v>
      </c>
      <c r="I77" s="57" t="s">
        <v>1228</v>
      </c>
      <c r="J77" s="57" t="s">
        <v>1228</v>
      </c>
      <c r="K77" s="57" t="s">
        <v>1228</v>
      </c>
      <c r="L77" s="57" t="s">
        <v>1478</v>
      </c>
      <c r="M77" s="57" t="s">
        <v>1228</v>
      </c>
      <c r="N77" s="57" t="s">
        <v>1479</v>
      </c>
      <c r="O77" s="57" t="s">
        <v>1228</v>
      </c>
      <c r="P77" s="57" t="s">
        <v>1228</v>
      </c>
    </row>
    <row r="78" spans="1:16" ht="27.75" thickBot="1">
      <c r="A78" s="56" t="s">
        <v>1258</v>
      </c>
      <c r="B78" s="57" t="s">
        <v>1480</v>
      </c>
      <c r="C78" s="57" t="s">
        <v>1232</v>
      </c>
      <c r="D78" s="57" t="s">
        <v>1232</v>
      </c>
      <c r="E78" s="57" t="s">
        <v>1232</v>
      </c>
      <c r="F78" s="57" t="s">
        <v>1481</v>
      </c>
      <c r="G78" s="57" t="s">
        <v>1482</v>
      </c>
      <c r="H78" s="57" t="s">
        <v>1232</v>
      </c>
      <c r="I78" s="57" t="s">
        <v>1232</v>
      </c>
      <c r="J78" s="57" t="s">
        <v>1232</v>
      </c>
      <c r="K78" s="57" t="s">
        <v>1232</v>
      </c>
      <c r="L78" s="57" t="s">
        <v>1483</v>
      </c>
      <c r="M78" s="57" t="s">
        <v>1232</v>
      </c>
      <c r="N78" s="57" t="s">
        <v>1484</v>
      </c>
      <c r="O78" s="57" t="s">
        <v>1232</v>
      </c>
      <c r="P78" s="57" t="s">
        <v>1232</v>
      </c>
    </row>
    <row r="79" spans="1:16" ht="27.75" thickBot="1">
      <c r="A79" s="56" t="s">
        <v>1262</v>
      </c>
      <c r="B79" s="57" t="s">
        <v>1485</v>
      </c>
      <c r="C79" s="57" t="s">
        <v>1236</v>
      </c>
      <c r="D79" s="57" t="s">
        <v>1236</v>
      </c>
      <c r="E79" s="57" t="s">
        <v>1236</v>
      </c>
      <c r="F79" s="57" t="s">
        <v>1486</v>
      </c>
      <c r="G79" s="57" t="s">
        <v>1487</v>
      </c>
      <c r="H79" s="57" t="s">
        <v>1236</v>
      </c>
      <c r="I79" s="57" t="s">
        <v>1236</v>
      </c>
      <c r="J79" s="57" t="s">
        <v>1236</v>
      </c>
      <c r="K79" s="57" t="s">
        <v>1236</v>
      </c>
      <c r="L79" s="57" t="s">
        <v>1488</v>
      </c>
      <c r="M79" s="57" t="s">
        <v>1236</v>
      </c>
      <c r="N79" s="57" t="s">
        <v>1489</v>
      </c>
      <c r="O79" s="57" t="s">
        <v>1236</v>
      </c>
      <c r="P79" s="57" t="s">
        <v>1236</v>
      </c>
    </row>
    <row r="80" spans="1:16" ht="27.75" thickBot="1">
      <c r="A80" s="56" t="s">
        <v>1266</v>
      </c>
      <c r="B80" s="57" t="s">
        <v>1490</v>
      </c>
      <c r="C80" s="57" t="s">
        <v>1240</v>
      </c>
      <c r="D80" s="57" t="s">
        <v>1240</v>
      </c>
      <c r="E80" s="57" t="s">
        <v>1240</v>
      </c>
      <c r="F80" s="57" t="s">
        <v>1491</v>
      </c>
      <c r="G80" s="57" t="s">
        <v>1492</v>
      </c>
      <c r="H80" s="57" t="s">
        <v>1240</v>
      </c>
      <c r="I80" s="57" t="s">
        <v>1240</v>
      </c>
      <c r="J80" s="57" t="s">
        <v>1240</v>
      </c>
      <c r="K80" s="57" t="s">
        <v>1240</v>
      </c>
      <c r="L80" s="57" t="s">
        <v>1493</v>
      </c>
      <c r="M80" s="57" t="s">
        <v>1240</v>
      </c>
      <c r="N80" s="57" t="s">
        <v>1494</v>
      </c>
      <c r="O80" s="57" t="s">
        <v>1240</v>
      </c>
      <c r="P80" s="57" t="s">
        <v>1240</v>
      </c>
    </row>
    <row r="81" spans="1:16" ht="27.75" thickBot="1">
      <c r="A81" s="56" t="s">
        <v>1270</v>
      </c>
      <c r="B81" s="57" t="s">
        <v>1495</v>
      </c>
      <c r="C81" s="57" t="s">
        <v>1244</v>
      </c>
      <c r="D81" s="57" t="s">
        <v>1244</v>
      </c>
      <c r="E81" s="57" t="s">
        <v>1244</v>
      </c>
      <c r="F81" s="57" t="s">
        <v>1496</v>
      </c>
      <c r="G81" s="57" t="s">
        <v>1497</v>
      </c>
      <c r="H81" s="57" t="s">
        <v>1244</v>
      </c>
      <c r="I81" s="57" t="s">
        <v>1244</v>
      </c>
      <c r="J81" s="57" t="s">
        <v>1244</v>
      </c>
      <c r="K81" s="57" t="s">
        <v>1244</v>
      </c>
      <c r="L81" s="57" t="s">
        <v>1498</v>
      </c>
      <c r="M81" s="57" t="s">
        <v>1244</v>
      </c>
      <c r="N81" s="57" t="s">
        <v>1499</v>
      </c>
      <c r="O81" s="57" t="s">
        <v>1244</v>
      </c>
      <c r="P81" s="57" t="s">
        <v>1244</v>
      </c>
    </row>
    <row r="82" spans="1:16" ht="18.75" thickBot="1">
      <c r="A82" s="56" t="s">
        <v>1274</v>
      </c>
      <c r="B82" s="57" t="s">
        <v>1500</v>
      </c>
      <c r="C82" s="57" t="s">
        <v>1248</v>
      </c>
      <c r="D82" s="57" t="s">
        <v>1248</v>
      </c>
      <c r="E82" s="57" t="s">
        <v>1248</v>
      </c>
      <c r="F82" s="57" t="s">
        <v>1501</v>
      </c>
      <c r="G82" s="57" t="s">
        <v>1502</v>
      </c>
      <c r="H82" s="57" t="s">
        <v>1248</v>
      </c>
      <c r="I82" s="57" t="s">
        <v>1248</v>
      </c>
      <c r="J82" s="57" t="s">
        <v>1248</v>
      </c>
      <c r="K82" s="57" t="s">
        <v>1248</v>
      </c>
      <c r="L82" s="57" t="s">
        <v>1503</v>
      </c>
      <c r="M82" s="57" t="s">
        <v>1248</v>
      </c>
      <c r="N82" s="57" t="s">
        <v>1504</v>
      </c>
      <c r="O82" s="57" t="s">
        <v>1248</v>
      </c>
      <c r="P82" s="57" t="s">
        <v>1248</v>
      </c>
    </row>
    <row r="83" spans="1:16" ht="27.75" thickBot="1">
      <c r="A83" s="56" t="s">
        <v>1278</v>
      </c>
      <c r="B83" s="57" t="s">
        <v>1505</v>
      </c>
      <c r="C83" s="57" t="s">
        <v>1252</v>
      </c>
      <c r="D83" s="57" t="s">
        <v>1252</v>
      </c>
      <c r="E83" s="57" t="s">
        <v>1252</v>
      </c>
      <c r="F83" s="57" t="s">
        <v>1506</v>
      </c>
      <c r="G83" s="57" t="s">
        <v>1507</v>
      </c>
      <c r="H83" s="57" t="s">
        <v>1252</v>
      </c>
      <c r="I83" s="57" t="s">
        <v>1252</v>
      </c>
      <c r="J83" s="57" t="s">
        <v>1252</v>
      </c>
      <c r="K83" s="57" t="s">
        <v>1252</v>
      </c>
      <c r="L83" s="57" t="s">
        <v>1508</v>
      </c>
      <c r="M83" s="57" t="s">
        <v>1252</v>
      </c>
      <c r="N83" s="57" t="s">
        <v>1509</v>
      </c>
      <c r="O83" s="57" t="s">
        <v>1252</v>
      </c>
      <c r="P83" s="57" t="s">
        <v>1252</v>
      </c>
    </row>
    <row r="84" spans="1:16" ht="27.75" thickBot="1">
      <c r="A84" s="56" t="s">
        <v>1282</v>
      </c>
      <c r="B84" s="57" t="s">
        <v>1510</v>
      </c>
      <c r="C84" s="57" t="s">
        <v>1256</v>
      </c>
      <c r="D84" s="57" t="s">
        <v>1256</v>
      </c>
      <c r="E84" s="57" t="s">
        <v>1256</v>
      </c>
      <c r="F84" s="57" t="s">
        <v>1511</v>
      </c>
      <c r="G84" s="57" t="s">
        <v>1512</v>
      </c>
      <c r="H84" s="57" t="s">
        <v>1256</v>
      </c>
      <c r="I84" s="57" t="s">
        <v>1256</v>
      </c>
      <c r="J84" s="57" t="s">
        <v>1256</v>
      </c>
      <c r="K84" s="57" t="s">
        <v>1256</v>
      </c>
      <c r="L84" s="57" t="s">
        <v>1513</v>
      </c>
      <c r="M84" s="57" t="s">
        <v>1256</v>
      </c>
      <c r="N84" s="57" t="s">
        <v>1514</v>
      </c>
      <c r="O84" s="57" t="s">
        <v>1256</v>
      </c>
      <c r="P84" s="57" t="s">
        <v>1256</v>
      </c>
    </row>
    <row r="85" spans="1:16" ht="18.75" thickBot="1">
      <c r="A85" s="56" t="s">
        <v>1286</v>
      </c>
      <c r="B85" s="57" t="s">
        <v>1515</v>
      </c>
      <c r="C85" s="57" t="s">
        <v>1260</v>
      </c>
      <c r="D85" s="57" t="s">
        <v>1260</v>
      </c>
      <c r="E85" s="57" t="s">
        <v>1260</v>
      </c>
      <c r="F85" s="57" t="s">
        <v>1516</v>
      </c>
      <c r="G85" s="57" t="s">
        <v>1517</v>
      </c>
      <c r="H85" s="57" t="s">
        <v>1260</v>
      </c>
      <c r="I85" s="57" t="s">
        <v>1260</v>
      </c>
      <c r="J85" s="57" t="s">
        <v>1260</v>
      </c>
      <c r="K85" s="57" t="s">
        <v>1260</v>
      </c>
      <c r="L85" s="57" t="s">
        <v>1518</v>
      </c>
      <c r="M85" s="57" t="s">
        <v>1260</v>
      </c>
      <c r="N85" s="57" t="s">
        <v>1519</v>
      </c>
      <c r="O85" s="57" t="s">
        <v>1260</v>
      </c>
      <c r="P85" s="57" t="s">
        <v>1260</v>
      </c>
    </row>
    <row r="86" spans="1:16" ht="27.75" thickBot="1">
      <c r="A86" s="56" t="s">
        <v>1290</v>
      </c>
      <c r="B86" s="57" t="s">
        <v>1520</v>
      </c>
      <c r="C86" s="57" t="s">
        <v>1264</v>
      </c>
      <c r="D86" s="57" t="s">
        <v>1264</v>
      </c>
      <c r="E86" s="57" t="s">
        <v>1264</v>
      </c>
      <c r="F86" s="57" t="s">
        <v>1521</v>
      </c>
      <c r="G86" s="57" t="s">
        <v>1522</v>
      </c>
      <c r="H86" s="57" t="s">
        <v>1264</v>
      </c>
      <c r="I86" s="57" t="s">
        <v>1264</v>
      </c>
      <c r="J86" s="57" t="s">
        <v>1264</v>
      </c>
      <c r="K86" s="57" t="s">
        <v>1264</v>
      </c>
      <c r="L86" s="57" t="s">
        <v>1523</v>
      </c>
      <c r="M86" s="57" t="s">
        <v>1264</v>
      </c>
      <c r="N86" s="57" t="s">
        <v>1524</v>
      </c>
      <c r="O86" s="57" t="s">
        <v>1264</v>
      </c>
      <c r="P86" s="57" t="s">
        <v>1264</v>
      </c>
    </row>
    <row r="87" spans="1:16" ht="27.75" thickBot="1">
      <c r="A87" s="56" t="s">
        <v>1294</v>
      </c>
      <c r="B87" s="57" t="s">
        <v>1525</v>
      </c>
      <c r="C87" s="57" t="s">
        <v>1268</v>
      </c>
      <c r="D87" s="57" t="s">
        <v>1268</v>
      </c>
      <c r="E87" s="57" t="s">
        <v>1268</v>
      </c>
      <c r="F87" s="57" t="s">
        <v>1526</v>
      </c>
      <c r="G87" s="57" t="s">
        <v>1527</v>
      </c>
      <c r="H87" s="57" t="s">
        <v>1268</v>
      </c>
      <c r="I87" s="57" t="s">
        <v>1268</v>
      </c>
      <c r="J87" s="57" t="s">
        <v>1268</v>
      </c>
      <c r="K87" s="57" t="s">
        <v>1268</v>
      </c>
      <c r="L87" s="57" t="s">
        <v>1528</v>
      </c>
      <c r="M87" s="57" t="s">
        <v>1268</v>
      </c>
      <c r="N87" s="57" t="s">
        <v>1529</v>
      </c>
      <c r="O87" s="57" t="s">
        <v>1268</v>
      </c>
      <c r="P87" s="57" t="s">
        <v>1268</v>
      </c>
    </row>
    <row r="88" spans="1:16" ht="18.75" thickBot="1">
      <c r="A88" s="56" t="s">
        <v>1298</v>
      </c>
      <c r="B88" s="57" t="s">
        <v>1530</v>
      </c>
      <c r="C88" s="57" t="s">
        <v>1272</v>
      </c>
      <c r="D88" s="57" t="s">
        <v>1272</v>
      </c>
      <c r="E88" s="57" t="s">
        <v>1272</v>
      </c>
      <c r="F88" s="57" t="s">
        <v>1531</v>
      </c>
      <c r="G88" s="57" t="s">
        <v>1532</v>
      </c>
      <c r="H88" s="57" t="s">
        <v>1272</v>
      </c>
      <c r="I88" s="57" t="s">
        <v>1272</v>
      </c>
      <c r="J88" s="57" t="s">
        <v>1272</v>
      </c>
      <c r="K88" s="57" t="s">
        <v>1272</v>
      </c>
      <c r="L88" s="57" t="s">
        <v>1533</v>
      </c>
      <c r="M88" s="57" t="s">
        <v>1272</v>
      </c>
      <c r="N88" s="57" t="s">
        <v>1534</v>
      </c>
      <c r="O88" s="57" t="s">
        <v>1272</v>
      </c>
      <c r="P88" s="57" t="s">
        <v>1272</v>
      </c>
    </row>
    <row r="89" spans="1:16" ht="27.75" thickBot="1">
      <c r="A89" s="56" t="s">
        <v>1302</v>
      </c>
      <c r="B89" s="57" t="s">
        <v>1535</v>
      </c>
      <c r="C89" s="57" t="s">
        <v>1276</v>
      </c>
      <c r="D89" s="57" t="s">
        <v>1276</v>
      </c>
      <c r="E89" s="57" t="s">
        <v>1276</v>
      </c>
      <c r="F89" s="57" t="s">
        <v>1536</v>
      </c>
      <c r="G89" s="57" t="s">
        <v>1537</v>
      </c>
      <c r="H89" s="57" t="s">
        <v>1276</v>
      </c>
      <c r="I89" s="57" t="s">
        <v>1276</v>
      </c>
      <c r="J89" s="57" t="s">
        <v>1276</v>
      </c>
      <c r="K89" s="57" t="s">
        <v>1276</v>
      </c>
      <c r="L89" s="57" t="s">
        <v>1538</v>
      </c>
      <c r="M89" s="57" t="s">
        <v>1276</v>
      </c>
      <c r="N89" s="57" t="s">
        <v>1539</v>
      </c>
      <c r="O89" s="57" t="s">
        <v>1276</v>
      </c>
      <c r="P89" s="57" t="s">
        <v>1276</v>
      </c>
    </row>
    <row r="90" spans="1:16" ht="27.75" thickBot="1">
      <c r="A90" s="56" t="s">
        <v>1306</v>
      </c>
      <c r="B90" s="57" t="s">
        <v>1540</v>
      </c>
      <c r="C90" s="57" t="s">
        <v>1280</v>
      </c>
      <c r="D90" s="57" t="s">
        <v>1280</v>
      </c>
      <c r="E90" s="57" t="s">
        <v>1280</v>
      </c>
      <c r="F90" s="57" t="s">
        <v>1541</v>
      </c>
      <c r="G90" s="57" t="s">
        <v>1542</v>
      </c>
      <c r="H90" s="57" t="s">
        <v>1280</v>
      </c>
      <c r="I90" s="57" t="s">
        <v>1280</v>
      </c>
      <c r="J90" s="57" t="s">
        <v>1280</v>
      </c>
      <c r="K90" s="57" t="s">
        <v>1280</v>
      </c>
      <c r="L90" s="57" t="s">
        <v>1543</v>
      </c>
      <c r="M90" s="57" t="s">
        <v>1280</v>
      </c>
      <c r="N90" s="57" t="s">
        <v>1544</v>
      </c>
      <c r="O90" s="57" t="s">
        <v>1280</v>
      </c>
      <c r="P90" s="57" t="s">
        <v>1280</v>
      </c>
    </row>
    <row r="91" spans="1:16" ht="27.75" thickBot="1">
      <c r="A91" s="56" t="s">
        <v>1310</v>
      </c>
      <c r="B91" s="57" t="s">
        <v>1545</v>
      </c>
      <c r="C91" s="57" t="s">
        <v>1284</v>
      </c>
      <c r="D91" s="57" t="s">
        <v>1284</v>
      </c>
      <c r="E91" s="57" t="s">
        <v>1284</v>
      </c>
      <c r="F91" s="57" t="s">
        <v>1546</v>
      </c>
      <c r="G91" s="57" t="s">
        <v>1547</v>
      </c>
      <c r="H91" s="57" t="s">
        <v>1284</v>
      </c>
      <c r="I91" s="57" t="s">
        <v>1284</v>
      </c>
      <c r="J91" s="57" t="s">
        <v>1284</v>
      </c>
      <c r="K91" s="57" t="s">
        <v>1284</v>
      </c>
      <c r="L91" s="57" t="s">
        <v>1548</v>
      </c>
      <c r="M91" s="57" t="s">
        <v>1284</v>
      </c>
      <c r="N91" s="57" t="s">
        <v>1549</v>
      </c>
      <c r="O91" s="57" t="s">
        <v>1284</v>
      </c>
      <c r="P91" s="57" t="s">
        <v>1284</v>
      </c>
    </row>
    <row r="92" spans="1:16" ht="27.75" thickBot="1">
      <c r="A92" s="56" t="s">
        <v>1314</v>
      </c>
      <c r="B92" s="57" t="s">
        <v>1550</v>
      </c>
      <c r="C92" s="57" t="s">
        <v>1288</v>
      </c>
      <c r="D92" s="57" t="s">
        <v>1288</v>
      </c>
      <c r="E92" s="57" t="s">
        <v>1288</v>
      </c>
      <c r="F92" s="57" t="s">
        <v>1551</v>
      </c>
      <c r="G92" s="57" t="s">
        <v>1552</v>
      </c>
      <c r="H92" s="57" t="s">
        <v>1288</v>
      </c>
      <c r="I92" s="57" t="s">
        <v>1288</v>
      </c>
      <c r="J92" s="57" t="s">
        <v>1288</v>
      </c>
      <c r="K92" s="57" t="s">
        <v>1288</v>
      </c>
      <c r="L92" s="57" t="s">
        <v>1553</v>
      </c>
      <c r="M92" s="57" t="s">
        <v>1288</v>
      </c>
      <c r="N92" s="57" t="s">
        <v>1554</v>
      </c>
      <c r="O92" s="57" t="s">
        <v>1288</v>
      </c>
      <c r="P92" s="57" t="s">
        <v>1288</v>
      </c>
    </row>
    <row r="93" spans="1:16" ht="27.75" thickBot="1">
      <c r="A93" s="56" t="s">
        <v>1318</v>
      </c>
      <c r="B93" s="57" t="s">
        <v>1555</v>
      </c>
      <c r="C93" s="57" t="s">
        <v>1292</v>
      </c>
      <c r="D93" s="57" t="s">
        <v>1292</v>
      </c>
      <c r="E93" s="57" t="s">
        <v>1292</v>
      </c>
      <c r="F93" s="57" t="s">
        <v>1556</v>
      </c>
      <c r="G93" s="57" t="s">
        <v>1557</v>
      </c>
      <c r="H93" s="57" t="s">
        <v>1292</v>
      </c>
      <c r="I93" s="57" t="s">
        <v>1292</v>
      </c>
      <c r="J93" s="57" t="s">
        <v>1292</v>
      </c>
      <c r="K93" s="57" t="s">
        <v>1292</v>
      </c>
      <c r="L93" s="57" t="s">
        <v>1558</v>
      </c>
      <c r="M93" s="57" t="s">
        <v>1292</v>
      </c>
      <c r="N93" s="57" t="s">
        <v>1559</v>
      </c>
      <c r="O93" s="57" t="s">
        <v>1292</v>
      </c>
      <c r="P93" s="57" t="s">
        <v>1292</v>
      </c>
    </row>
    <row r="94" spans="1:16" ht="27.75" thickBot="1">
      <c r="A94" s="56" t="s">
        <v>1322</v>
      </c>
      <c r="B94" s="57" t="s">
        <v>1560</v>
      </c>
      <c r="C94" s="57" t="s">
        <v>1296</v>
      </c>
      <c r="D94" s="57" t="s">
        <v>1296</v>
      </c>
      <c r="E94" s="57" t="s">
        <v>1296</v>
      </c>
      <c r="F94" s="57" t="s">
        <v>1561</v>
      </c>
      <c r="G94" s="57" t="s">
        <v>1562</v>
      </c>
      <c r="H94" s="57" t="s">
        <v>1296</v>
      </c>
      <c r="I94" s="57" t="s">
        <v>1296</v>
      </c>
      <c r="J94" s="57" t="s">
        <v>1296</v>
      </c>
      <c r="K94" s="57" t="s">
        <v>1296</v>
      </c>
      <c r="L94" s="57" t="s">
        <v>1563</v>
      </c>
      <c r="M94" s="57" t="s">
        <v>1296</v>
      </c>
      <c r="N94" s="57" t="s">
        <v>1564</v>
      </c>
      <c r="O94" s="57" t="s">
        <v>1296</v>
      </c>
      <c r="P94" s="57" t="s">
        <v>1296</v>
      </c>
    </row>
    <row r="95" spans="1:16" ht="27.75" thickBot="1">
      <c r="A95" s="56" t="s">
        <v>1326</v>
      </c>
      <c r="B95" s="57" t="s">
        <v>1565</v>
      </c>
      <c r="C95" s="57" t="s">
        <v>1300</v>
      </c>
      <c r="D95" s="57" t="s">
        <v>1300</v>
      </c>
      <c r="E95" s="57" t="s">
        <v>1300</v>
      </c>
      <c r="F95" s="57" t="s">
        <v>1566</v>
      </c>
      <c r="G95" s="57" t="s">
        <v>1567</v>
      </c>
      <c r="H95" s="57" t="s">
        <v>1300</v>
      </c>
      <c r="I95" s="57" t="s">
        <v>1300</v>
      </c>
      <c r="J95" s="57" t="s">
        <v>1300</v>
      </c>
      <c r="K95" s="57" t="s">
        <v>1300</v>
      </c>
      <c r="L95" s="57" t="s">
        <v>1568</v>
      </c>
      <c r="M95" s="57" t="s">
        <v>1300</v>
      </c>
      <c r="N95" s="57" t="s">
        <v>1569</v>
      </c>
      <c r="O95" s="57" t="s">
        <v>1300</v>
      </c>
      <c r="P95" s="57" t="s">
        <v>1300</v>
      </c>
    </row>
    <row r="96" spans="1:16" ht="27.75" thickBot="1">
      <c r="A96" s="56" t="s">
        <v>1330</v>
      </c>
      <c r="B96" s="57" t="s">
        <v>1570</v>
      </c>
      <c r="C96" s="57" t="s">
        <v>1304</v>
      </c>
      <c r="D96" s="57" t="s">
        <v>1304</v>
      </c>
      <c r="E96" s="57" t="s">
        <v>1304</v>
      </c>
      <c r="F96" s="57" t="s">
        <v>1571</v>
      </c>
      <c r="G96" s="57" t="s">
        <v>1572</v>
      </c>
      <c r="H96" s="57" t="s">
        <v>1304</v>
      </c>
      <c r="I96" s="57" t="s">
        <v>1304</v>
      </c>
      <c r="J96" s="57" t="s">
        <v>1304</v>
      </c>
      <c r="K96" s="57" t="s">
        <v>1304</v>
      </c>
      <c r="L96" s="57" t="s">
        <v>1573</v>
      </c>
      <c r="M96" s="57" t="s">
        <v>1304</v>
      </c>
      <c r="N96" s="57" t="s">
        <v>1574</v>
      </c>
      <c r="O96" s="57" t="s">
        <v>1304</v>
      </c>
      <c r="P96" s="57" t="s">
        <v>1304</v>
      </c>
    </row>
    <row r="97" spans="1:16" ht="27.75" thickBot="1">
      <c r="A97" s="56" t="s">
        <v>1334</v>
      </c>
      <c r="B97" s="57" t="s">
        <v>1575</v>
      </c>
      <c r="C97" s="57" t="s">
        <v>1308</v>
      </c>
      <c r="D97" s="57" t="s">
        <v>1308</v>
      </c>
      <c r="E97" s="57" t="s">
        <v>1308</v>
      </c>
      <c r="F97" s="57" t="s">
        <v>1576</v>
      </c>
      <c r="G97" s="57" t="s">
        <v>1577</v>
      </c>
      <c r="H97" s="57" t="s">
        <v>1308</v>
      </c>
      <c r="I97" s="57" t="s">
        <v>1308</v>
      </c>
      <c r="J97" s="57" t="s">
        <v>1308</v>
      </c>
      <c r="K97" s="57" t="s">
        <v>1308</v>
      </c>
      <c r="L97" s="57" t="s">
        <v>1578</v>
      </c>
      <c r="M97" s="57" t="s">
        <v>1308</v>
      </c>
      <c r="N97" s="57" t="s">
        <v>1579</v>
      </c>
      <c r="O97" s="57" t="s">
        <v>1308</v>
      </c>
      <c r="P97" s="57" t="s">
        <v>1308</v>
      </c>
    </row>
    <row r="98" spans="1:16" ht="27.75" thickBot="1">
      <c r="A98" s="56" t="s">
        <v>1338</v>
      </c>
      <c r="B98" s="57" t="s">
        <v>1580</v>
      </c>
      <c r="C98" s="57" t="s">
        <v>1312</v>
      </c>
      <c r="D98" s="57" t="s">
        <v>1312</v>
      </c>
      <c r="E98" s="57" t="s">
        <v>1312</v>
      </c>
      <c r="F98" s="57" t="s">
        <v>1581</v>
      </c>
      <c r="G98" s="57" t="s">
        <v>1582</v>
      </c>
      <c r="H98" s="57" t="s">
        <v>1312</v>
      </c>
      <c r="I98" s="57" t="s">
        <v>1312</v>
      </c>
      <c r="J98" s="57" t="s">
        <v>1312</v>
      </c>
      <c r="K98" s="57" t="s">
        <v>1312</v>
      </c>
      <c r="L98" s="57" t="s">
        <v>1583</v>
      </c>
      <c r="M98" s="57" t="s">
        <v>1312</v>
      </c>
      <c r="N98" s="57" t="s">
        <v>1584</v>
      </c>
      <c r="O98" s="57" t="s">
        <v>1312</v>
      </c>
      <c r="P98" s="57" t="s">
        <v>1312</v>
      </c>
    </row>
    <row r="99" spans="1:16" ht="27.75" thickBot="1">
      <c r="A99" s="56" t="s">
        <v>1585</v>
      </c>
      <c r="B99" s="57" t="s">
        <v>1586</v>
      </c>
      <c r="C99" s="57" t="s">
        <v>1316</v>
      </c>
      <c r="D99" s="57" t="s">
        <v>1316</v>
      </c>
      <c r="E99" s="57" t="s">
        <v>1316</v>
      </c>
      <c r="F99" s="57" t="s">
        <v>1587</v>
      </c>
      <c r="G99" s="57" t="s">
        <v>1588</v>
      </c>
      <c r="H99" s="57" t="s">
        <v>1316</v>
      </c>
      <c r="I99" s="57" t="s">
        <v>1316</v>
      </c>
      <c r="J99" s="57" t="s">
        <v>1316</v>
      </c>
      <c r="K99" s="57" t="s">
        <v>1316</v>
      </c>
      <c r="L99" s="57" t="s">
        <v>1589</v>
      </c>
      <c r="M99" s="57" t="s">
        <v>1316</v>
      </c>
      <c r="N99" s="57" t="s">
        <v>1590</v>
      </c>
      <c r="O99" s="57" t="s">
        <v>1316</v>
      </c>
      <c r="P99" s="57" t="s">
        <v>1316</v>
      </c>
    </row>
    <row r="100" spans="1:16" ht="27.75" thickBot="1">
      <c r="A100" s="56" t="s">
        <v>1591</v>
      </c>
      <c r="B100" s="57" t="s">
        <v>1592</v>
      </c>
      <c r="C100" s="57" t="s">
        <v>1320</v>
      </c>
      <c r="D100" s="57" t="s">
        <v>1320</v>
      </c>
      <c r="E100" s="57" t="s">
        <v>1320</v>
      </c>
      <c r="F100" s="57" t="s">
        <v>1593</v>
      </c>
      <c r="G100" s="57" t="s">
        <v>1594</v>
      </c>
      <c r="H100" s="57" t="s">
        <v>1320</v>
      </c>
      <c r="I100" s="57" t="s">
        <v>1320</v>
      </c>
      <c r="J100" s="57" t="s">
        <v>1320</v>
      </c>
      <c r="K100" s="57" t="s">
        <v>1320</v>
      </c>
      <c r="L100" s="57" t="s">
        <v>1595</v>
      </c>
      <c r="M100" s="57" t="s">
        <v>1320</v>
      </c>
      <c r="N100" s="57" t="s">
        <v>1596</v>
      </c>
      <c r="O100" s="57" t="s">
        <v>1320</v>
      </c>
      <c r="P100" s="57" t="s">
        <v>1320</v>
      </c>
    </row>
    <row r="101" spans="1:16" ht="27.75" thickBot="1">
      <c r="A101" s="56" t="s">
        <v>1597</v>
      </c>
      <c r="B101" s="57" t="s">
        <v>1598</v>
      </c>
      <c r="C101" s="57" t="s">
        <v>1324</v>
      </c>
      <c r="D101" s="57" t="s">
        <v>1324</v>
      </c>
      <c r="E101" s="57" t="s">
        <v>1324</v>
      </c>
      <c r="F101" s="57" t="s">
        <v>1599</v>
      </c>
      <c r="G101" s="57" t="s">
        <v>1600</v>
      </c>
      <c r="H101" s="57" t="s">
        <v>1324</v>
      </c>
      <c r="I101" s="57" t="s">
        <v>1324</v>
      </c>
      <c r="J101" s="57" t="s">
        <v>1324</v>
      </c>
      <c r="K101" s="57" t="s">
        <v>1324</v>
      </c>
      <c r="L101" s="57" t="s">
        <v>1601</v>
      </c>
      <c r="M101" s="57" t="s">
        <v>1324</v>
      </c>
      <c r="N101" s="57" t="s">
        <v>1602</v>
      </c>
      <c r="O101" s="57" t="s">
        <v>1324</v>
      </c>
      <c r="P101" s="57" t="s">
        <v>1324</v>
      </c>
    </row>
    <row r="102" spans="1:16" ht="27.75" thickBot="1">
      <c r="A102" s="56" t="s">
        <v>1603</v>
      </c>
      <c r="B102" s="57" t="s">
        <v>1604</v>
      </c>
      <c r="C102" s="57" t="s">
        <v>1328</v>
      </c>
      <c r="D102" s="57" t="s">
        <v>1328</v>
      </c>
      <c r="E102" s="57" t="s">
        <v>1328</v>
      </c>
      <c r="F102" s="57" t="s">
        <v>1605</v>
      </c>
      <c r="G102" s="57" t="s">
        <v>1606</v>
      </c>
      <c r="H102" s="57" t="s">
        <v>1328</v>
      </c>
      <c r="I102" s="57" t="s">
        <v>1328</v>
      </c>
      <c r="J102" s="57" t="s">
        <v>1328</v>
      </c>
      <c r="K102" s="57" t="s">
        <v>1328</v>
      </c>
      <c r="L102" s="57" t="s">
        <v>1328</v>
      </c>
      <c r="M102" s="57" t="s">
        <v>1328</v>
      </c>
      <c r="N102" s="57" t="s">
        <v>1607</v>
      </c>
      <c r="O102" s="57" t="s">
        <v>1328</v>
      </c>
      <c r="P102" s="57" t="s">
        <v>1328</v>
      </c>
    </row>
    <row r="103" spans="1:16" ht="18.75" thickBot="1">
      <c r="A103" s="56" t="s">
        <v>1608</v>
      </c>
      <c r="B103" s="57" t="s">
        <v>1609</v>
      </c>
      <c r="C103" s="57" t="s">
        <v>1332</v>
      </c>
      <c r="D103" s="57" t="s">
        <v>1332</v>
      </c>
      <c r="E103" s="57" t="s">
        <v>1332</v>
      </c>
      <c r="F103" s="57" t="s">
        <v>1610</v>
      </c>
      <c r="G103" s="57" t="s">
        <v>1611</v>
      </c>
      <c r="H103" s="57" t="s">
        <v>1332</v>
      </c>
      <c r="I103" s="57" t="s">
        <v>1332</v>
      </c>
      <c r="J103" s="57" t="s">
        <v>1332</v>
      </c>
      <c r="K103" s="57" t="s">
        <v>1332</v>
      </c>
      <c r="L103" s="57" t="s">
        <v>1332</v>
      </c>
      <c r="M103" s="57" t="s">
        <v>1332</v>
      </c>
      <c r="N103" s="57" t="s">
        <v>1612</v>
      </c>
      <c r="O103" s="57" t="s">
        <v>1332</v>
      </c>
      <c r="P103" s="57" t="s">
        <v>1332</v>
      </c>
    </row>
    <row r="104" spans="1:16" ht="18.75" thickBot="1">
      <c r="A104" s="56" t="s">
        <v>1613</v>
      </c>
      <c r="B104" s="57" t="s">
        <v>1614</v>
      </c>
      <c r="C104" s="57" t="s">
        <v>1336</v>
      </c>
      <c r="D104" s="57" t="s">
        <v>1336</v>
      </c>
      <c r="E104" s="57" t="s">
        <v>1336</v>
      </c>
      <c r="F104" s="57" t="s">
        <v>1615</v>
      </c>
      <c r="G104" s="57" t="s">
        <v>1616</v>
      </c>
      <c r="H104" s="57" t="s">
        <v>1336</v>
      </c>
      <c r="I104" s="57" t="s">
        <v>1336</v>
      </c>
      <c r="J104" s="57" t="s">
        <v>1336</v>
      </c>
      <c r="K104" s="57" t="s">
        <v>1336</v>
      </c>
      <c r="L104" s="57" t="s">
        <v>1336</v>
      </c>
      <c r="M104" s="57" t="s">
        <v>1336</v>
      </c>
      <c r="N104" s="57" t="s">
        <v>1617</v>
      </c>
      <c r="O104" s="57" t="s">
        <v>1336</v>
      </c>
      <c r="P104" s="57" t="s">
        <v>1336</v>
      </c>
    </row>
    <row r="105" spans="1:16" ht="18.75" thickBot="1">
      <c r="A105" s="56" t="s">
        <v>1618</v>
      </c>
      <c r="B105" s="57" t="s">
        <v>1619</v>
      </c>
      <c r="C105" s="57" t="s">
        <v>1340</v>
      </c>
      <c r="D105" s="57" t="s">
        <v>1340</v>
      </c>
      <c r="E105" s="57" t="s">
        <v>1340</v>
      </c>
      <c r="F105" s="57" t="s">
        <v>1340</v>
      </c>
      <c r="G105" s="57" t="s">
        <v>1620</v>
      </c>
      <c r="H105" s="57" t="s">
        <v>1340</v>
      </c>
      <c r="I105" s="57" t="s">
        <v>1340</v>
      </c>
      <c r="J105" s="57" t="s">
        <v>1340</v>
      </c>
      <c r="K105" s="57" t="s">
        <v>1340</v>
      </c>
      <c r="L105" s="57" t="s">
        <v>1340</v>
      </c>
      <c r="M105" s="57" t="s">
        <v>1340</v>
      </c>
      <c r="N105" s="57" t="s">
        <v>1340</v>
      </c>
      <c r="O105" s="57" t="s">
        <v>1340</v>
      </c>
      <c r="P105" s="57" t="s">
        <v>1340</v>
      </c>
    </row>
    <row r="106" spans="1:16" ht="19.5" thickBot="1">
      <c r="A106" s="52"/>
      <c r="B106">
        <f>B108-B155</f>
        <v>47</v>
      </c>
      <c r="C106">
        <f t="shared" ref="C106:P106" si="0">C108-C155</f>
        <v>47</v>
      </c>
      <c r="D106">
        <f t="shared" si="0"/>
        <v>47</v>
      </c>
      <c r="E106">
        <f t="shared" si="0"/>
        <v>55</v>
      </c>
      <c r="F106">
        <f t="shared" si="0"/>
        <v>58</v>
      </c>
      <c r="G106">
        <f t="shared" si="0"/>
        <v>82.5</v>
      </c>
      <c r="H106">
        <f t="shared" si="0"/>
        <v>47</v>
      </c>
      <c r="I106">
        <f t="shared" si="0"/>
        <v>47</v>
      </c>
      <c r="J106">
        <f t="shared" si="0"/>
        <v>47</v>
      </c>
      <c r="K106">
        <f t="shared" si="0"/>
        <v>47</v>
      </c>
      <c r="L106">
        <f t="shared" si="0"/>
        <v>47.5</v>
      </c>
      <c r="M106">
        <f t="shared" si="0"/>
        <v>47</v>
      </c>
      <c r="N106">
        <f t="shared" si="0"/>
        <v>118.5</v>
      </c>
      <c r="O106">
        <f t="shared" si="0"/>
        <v>47</v>
      </c>
      <c r="P106">
        <f t="shared" si="0"/>
        <v>47</v>
      </c>
    </row>
    <row r="107" spans="1:16" ht="18.75" thickBot="1">
      <c r="A107" s="56" t="s">
        <v>1342</v>
      </c>
      <c r="B107" s="56" t="s">
        <v>1120</v>
      </c>
      <c r="C107" s="56" t="s">
        <v>1121</v>
      </c>
      <c r="D107" s="56" t="s">
        <v>1122</v>
      </c>
      <c r="E107" s="56" t="s">
        <v>1123</v>
      </c>
      <c r="F107" s="56" t="s">
        <v>1124</v>
      </c>
      <c r="G107" s="56" t="s">
        <v>1125</v>
      </c>
      <c r="H107" s="56" t="s">
        <v>1126</v>
      </c>
      <c r="I107" s="56" t="s">
        <v>1127</v>
      </c>
      <c r="J107" s="56" t="s">
        <v>1128</v>
      </c>
      <c r="K107" s="56" t="s">
        <v>1129</v>
      </c>
      <c r="L107" s="56" t="s">
        <v>1130</v>
      </c>
      <c r="M107" s="56" t="s">
        <v>1131</v>
      </c>
      <c r="N107" s="56" t="s">
        <v>1132</v>
      </c>
      <c r="O107" s="56" t="s">
        <v>1133</v>
      </c>
      <c r="P107" s="56" t="s">
        <v>1134</v>
      </c>
    </row>
    <row r="108" spans="1:16" ht="15.75" thickBot="1">
      <c r="A108" s="56" t="s">
        <v>1178</v>
      </c>
      <c r="B108" s="57">
        <v>499920.6</v>
      </c>
      <c r="C108" s="57">
        <v>47</v>
      </c>
      <c r="D108" s="57">
        <v>47</v>
      </c>
      <c r="E108" s="57">
        <v>55</v>
      </c>
      <c r="F108" s="57">
        <v>58</v>
      </c>
      <c r="G108" s="57">
        <v>499741.6</v>
      </c>
      <c r="H108" s="57">
        <v>47</v>
      </c>
      <c r="I108" s="57">
        <v>47</v>
      </c>
      <c r="J108" s="57">
        <v>47</v>
      </c>
      <c r="K108" s="57">
        <v>47</v>
      </c>
      <c r="L108" s="57">
        <v>47.5</v>
      </c>
      <c r="M108" s="57">
        <v>47</v>
      </c>
      <c r="N108" s="57">
        <v>118.5</v>
      </c>
      <c r="O108" s="57">
        <v>47</v>
      </c>
      <c r="P108" s="57">
        <v>47</v>
      </c>
    </row>
    <row r="109" spans="1:16" ht="15.75" thickBot="1">
      <c r="A109" s="56" t="s">
        <v>1182</v>
      </c>
      <c r="B109" s="57">
        <v>499919.6</v>
      </c>
      <c r="C109" s="57">
        <v>46</v>
      </c>
      <c r="D109" s="57">
        <v>46</v>
      </c>
      <c r="E109" s="57">
        <v>46</v>
      </c>
      <c r="F109" s="57">
        <v>57</v>
      </c>
      <c r="G109" s="57">
        <v>499740.6</v>
      </c>
      <c r="H109" s="57">
        <v>46</v>
      </c>
      <c r="I109" s="57">
        <v>46</v>
      </c>
      <c r="J109" s="57">
        <v>46</v>
      </c>
      <c r="K109" s="57">
        <v>46</v>
      </c>
      <c r="L109" s="57">
        <v>46.5</v>
      </c>
      <c r="M109" s="57">
        <v>46</v>
      </c>
      <c r="N109" s="57">
        <v>117.5</v>
      </c>
      <c r="O109" s="57">
        <v>46</v>
      </c>
      <c r="P109" s="57">
        <v>46</v>
      </c>
    </row>
    <row r="110" spans="1:16" ht="15.75" thickBot="1">
      <c r="A110" s="56" t="s">
        <v>1186</v>
      </c>
      <c r="B110" s="57">
        <v>499918.6</v>
      </c>
      <c r="C110" s="57">
        <v>45</v>
      </c>
      <c r="D110" s="57">
        <v>45</v>
      </c>
      <c r="E110" s="57">
        <v>45</v>
      </c>
      <c r="F110" s="57">
        <v>56</v>
      </c>
      <c r="G110" s="57">
        <v>499739.6</v>
      </c>
      <c r="H110" s="57">
        <v>45</v>
      </c>
      <c r="I110" s="57">
        <v>45</v>
      </c>
      <c r="J110" s="57">
        <v>45</v>
      </c>
      <c r="K110" s="57">
        <v>45</v>
      </c>
      <c r="L110" s="57">
        <v>45.5</v>
      </c>
      <c r="M110" s="57">
        <v>45</v>
      </c>
      <c r="N110" s="57">
        <v>116.5</v>
      </c>
      <c r="O110" s="57">
        <v>45</v>
      </c>
      <c r="P110" s="57">
        <v>45</v>
      </c>
    </row>
    <row r="111" spans="1:16" ht="15.75" thickBot="1">
      <c r="A111" s="56" t="s">
        <v>1190</v>
      </c>
      <c r="B111" s="57">
        <v>499917.6</v>
      </c>
      <c r="C111" s="57">
        <v>44</v>
      </c>
      <c r="D111" s="57">
        <v>44</v>
      </c>
      <c r="E111" s="57">
        <v>44</v>
      </c>
      <c r="F111" s="57">
        <v>55</v>
      </c>
      <c r="G111" s="57">
        <v>499738.6</v>
      </c>
      <c r="H111" s="57">
        <v>44</v>
      </c>
      <c r="I111" s="57">
        <v>44</v>
      </c>
      <c r="J111" s="57">
        <v>44</v>
      </c>
      <c r="K111" s="57">
        <v>44</v>
      </c>
      <c r="L111" s="57">
        <v>44.5</v>
      </c>
      <c r="M111" s="57">
        <v>44</v>
      </c>
      <c r="N111" s="57">
        <v>115.5</v>
      </c>
      <c r="O111" s="57">
        <v>44</v>
      </c>
      <c r="P111" s="57">
        <v>44</v>
      </c>
    </row>
    <row r="112" spans="1:16" ht="15.75" thickBot="1">
      <c r="A112" s="56" t="s">
        <v>1194</v>
      </c>
      <c r="B112" s="57">
        <v>499916.6</v>
      </c>
      <c r="C112" s="57">
        <v>43</v>
      </c>
      <c r="D112" s="57">
        <v>43</v>
      </c>
      <c r="E112" s="57">
        <v>43</v>
      </c>
      <c r="F112" s="57">
        <v>54</v>
      </c>
      <c r="G112" s="57">
        <v>499737.59999999998</v>
      </c>
      <c r="H112" s="57">
        <v>43</v>
      </c>
      <c r="I112" s="57">
        <v>43</v>
      </c>
      <c r="J112" s="57">
        <v>43</v>
      </c>
      <c r="K112" s="57">
        <v>43</v>
      </c>
      <c r="L112" s="57">
        <v>43.5</v>
      </c>
      <c r="M112" s="57">
        <v>43</v>
      </c>
      <c r="N112" s="57">
        <v>114.5</v>
      </c>
      <c r="O112" s="57">
        <v>43</v>
      </c>
      <c r="P112" s="57">
        <v>43</v>
      </c>
    </row>
    <row r="113" spans="1:16" ht="15.75" thickBot="1">
      <c r="A113" s="56" t="s">
        <v>1198</v>
      </c>
      <c r="B113" s="57">
        <v>499915.6</v>
      </c>
      <c r="C113" s="57">
        <v>42</v>
      </c>
      <c r="D113" s="57">
        <v>42</v>
      </c>
      <c r="E113" s="57">
        <v>42</v>
      </c>
      <c r="F113" s="57">
        <v>53</v>
      </c>
      <c r="G113" s="57">
        <v>499736.6</v>
      </c>
      <c r="H113" s="57">
        <v>42</v>
      </c>
      <c r="I113" s="57">
        <v>42</v>
      </c>
      <c r="J113" s="57">
        <v>42</v>
      </c>
      <c r="K113" s="57">
        <v>42</v>
      </c>
      <c r="L113" s="57">
        <v>42.5</v>
      </c>
      <c r="M113" s="57">
        <v>42</v>
      </c>
      <c r="N113" s="57">
        <v>113.5</v>
      </c>
      <c r="O113" s="57">
        <v>42</v>
      </c>
      <c r="P113" s="57">
        <v>42</v>
      </c>
    </row>
    <row r="114" spans="1:16" ht="15.75" thickBot="1">
      <c r="A114" s="56" t="s">
        <v>1202</v>
      </c>
      <c r="B114" s="57">
        <v>499914.6</v>
      </c>
      <c r="C114" s="57">
        <v>41</v>
      </c>
      <c r="D114" s="57">
        <v>41</v>
      </c>
      <c r="E114" s="57">
        <v>41</v>
      </c>
      <c r="F114" s="57">
        <v>52</v>
      </c>
      <c r="G114" s="57">
        <v>499735.6</v>
      </c>
      <c r="H114" s="57">
        <v>41</v>
      </c>
      <c r="I114" s="57">
        <v>41</v>
      </c>
      <c r="J114" s="57">
        <v>41</v>
      </c>
      <c r="K114" s="57">
        <v>41</v>
      </c>
      <c r="L114" s="57">
        <v>41.5</v>
      </c>
      <c r="M114" s="57">
        <v>41</v>
      </c>
      <c r="N114" s="57">
        <v>112.5</v>
      </c>
      <c r="O114" s="57">
        <v>41</v>
      </c>
      <c r="P114" s="57">
        <v>41</v>
      </c>
    </row>
    <row r="115" spans="1:16" ht="15.75" thickBot="1">
      <c r="A115" s="56" t="s">
        <v>1206</v>
      </c>
      <c r="B115" s="57">
        <v>499913.6</v>
      </c>
      <c r="C115" s="57">
        <v>40</v>
      </c>
      <c r="D115" s="57">
        <v>40</v>
      </c>
      <c r="E115" s="57">
        <v>40</v>
      </c>
      <c r="F115" s="57">
        <v>51</v>
      </c>
      <c r="G115" s="57">
        <v>499734.6</v>
      </c>
      <c r="H115" s="57">
        <v>40</v>
      </c>
      <c r="I115" s="57">
        <v>40</v>
      </c>
      <c r="J115" s="57">
        <v>40</v>
      </c>
      <c r="K115" s="57">
        <v>40</v>
      </c>
      <c r="L115" s="57">
        <v>40.5</v>
      </c>
      <c r="M115" s="57">
        <v>40</v>
      </c>
      <c r="N115" s="57">
        <v>111.5</v>
      </c>
      <c r="O115" s="57">
        <v>40</v>
      </c>
      <c r="P115" s="57">
        <v>40</v>
      </c>
    </row>
    <row r="116" spans="1:16" ht="15.75" thickBot="1">
      <c r="A116" s="56" t="s">
        <v>1210</v>
      </c>
      <c r="B116" s="57">
        <v>499912.6</v>
      </c>
      <c r="C116" s="57">
        <v>39</v>
      </c>
      <c r="D116" s="57">
        <v>39</v>
      </c>
      <c r="E116" s="57">
        <v>39</v>
      </c>
      <c r="F116" s="57">
        <v>50</v>
      </c>
      <c r="G116" s="57">
        <v>499733.6</v>
      </c>
      <c r="H116" s="57">
        <v>39</v>
      </c>
      <c r="I116" s="57">
        <v>39</v>
      </c>
      <c r="J116" s="57">
        <v>39</v>
      </c>
      <c r="K116" s="57">
        <v>39</v>
      </c>
      <c r="L116" s="57">
        <v>39.5</v>
      </c>
      <c r="M116" s="57">
        <v>39</v>
      </c>
      <c r="N116" s="57">
        <v>110.5</v>
      </c>
      <c r="O116" s="57">
        <v>39</v>
      </c>
      <c r="P116" s="57">
        <v>39</v>
      </c>
    </row>
    <row r="117" spans="1:16" ht="15.75" thickBot="1">
      <c r="A117" s="56" t="s">
        <v>1214</v>
      </c>
      <c r="B117" s="57">
        <v>499911.6</v>
      </c>
      <c r="C117" s="57">
        <v>38</v>
      </c>
      <c r="D117" s="57">
        <v>38</v>
      </c>
      <c r="E117" s="57">
        <v>38</v>
      </c>
      <c r="F117" s="57">
        <v>49</v>
      </c>
      <c r="G117" s="57">
        <v>499732.6</v>
      </c>
      <c r="H117" s="57">
        <v>38</v>
      </c>
      <c r="I117" s="57">
        <v>38</v>
      </c>
      <c r="J117" s="57">
        <v>38</v>
      </c>
      <c r="K117" s="57">
        <v>38</v>
      </c>
      <c r="L117" s="57">
        <v>38.5</v>
      </c>
      <c r="M117" s="57">
        <v>38</v>
      </c>
      <c r="N117" s="57">
        <v>109.5</v>
      </c>
      <c r="O117" s="57">
        <v>38</v>
      </c>
      <c r="P117" s="57">
        <v>38</v>
      </c>
    </row>
    <row r="118" spans="1:16" ht="15.75" thickBot="1">
      <c r="A118" s="56" t="s">
        <v>1218</v>
      </c>
      <c r="B118" s="57">
        <v>499910.6</v>
      </c>
      <c r="C118" s="57">
        <v>37</v>
      </c>
      <c r="D118" s="57">
        <v>37</v>
      </c>
      <c r="E118" s="57">
        <v>37</v>
      </c>
      <c r="F118" s="57">
        <v>48</v>
      </c>
      <c r="G118" s="57">
        <v>499731.6</v>
      </c>
      <c r="H118" s="57">
        <v>37</v>
      </c>
      <c r="I118" s="57">
        <v>37</v>
      </c>
      <c r="J118" s="57">
        <v>37</v>
      </c>
      <c r="K118" s="57">
        <v>37</v>
      </c>
      <c r="L118" s="57">
        <v>37.5</v>
      </c>
      <c r="M118" s="57">
        <v>37</v>
      </c>
      <c r="N118" s="57">
        <v>108.5</v>
      </c>
      <c r="O118" s="57">
        <v>37</v>
      </c>
      <c r="P118" s="57">
        <v>37</v>
      </c>
    </row>
    <row r="119" spans="1:16" ht="15.75" thickBot="1">
      <c r="A119" s="56" t="s">
        <v>1222</v>
      </c>
      <c r="B119" s="57">
        <v>499909.6</v>
      </c>
      <c r="C119" s="57">
        <v>36</v>
      </c>
      <c r="D119" s="57">
        <v>36</v>
      </c>
      <c r="E119" s="57">
        <v>36</v>
      </c>
      <c r="F119" s="57">
        <v>47</v>
      </c>
      <c r="G119" s="57">
        <v>499730.6</v>
      </c>
      <c r="H119" s="57">
        <v>36</v>
      </c>
      <c r="I119" s="57">
        <v>36</v>
      </c>
      <c r="J119" s="57">
        <v>36</v>
      </c>
      <c r="K119" s="57">
        <v>36</v>
      </c>
      <c r="L119" s="57">
        <v>36.5</v>
      </c>
      <c r="M119" s="57">
        <v>36</v>
      </c>
      <c r="N119" s="57">
        <v>107.5</v>
      </c>
      <c r="O119" s="57">
        <v>36</v>
      </c>
      <c r="P119" s="57">
        <v>36</v>
      </c>
    </row>
    <row r="120" spans="1:16" ht="15.75" thickBot="1">
      <c r="A120" s="56" t="s">
        <v>1226</v>
      </c>
      <c r="B120" s="57">
        <v>499908.6</v>
      </c>
      <c r="C120" s="57">
        <v>35</v>
      </c>
      <c r="D120" s="57">
        <v>35</v>
      </c>
      <c r="E120" s="57">
        <v>35</v>
      </c>
      <c r="F120" s="57">
        <v>46</v>
      </c>
      <c r="G120" s="57">
        <v>499729.6</v>
      </c>
      <c r="H120" s="57">
        <v>35</v>
      </c>
      <c r="I120" s="57">
        <v>35</v>
      </c>
      <c r="J120" s="57">
        <v>35</v>
      </c>
      <c r="K120" s="57">
        <v>35</v>
      </c>
      <c r="L120" s="57">
        <v>35.5</v>
      </c>
      <c r="M120" s="57">
        <v>35</v>
      </c>
      <c r="N120" s="57">
        <v>106.5</v>
      </c>
      <c r="O120" s="57">
        <v>35</v>
      </c>
      <c r="P120" s="57">
        <v>35</v>
      </c>
    </row>
    <row r="121" spans="1:16" ht="15.75" thickBot="1">
      <c r="A121" s="56" t="s">
        <v>1230</v>
      </c>
      <c r="B121" s="57">
        <v>499907.6</v>
      </c>
      <c r="C121" s="57">
        <v>34</v>
      </c>
      <c r="D121" s="57">
        <v>34</v>
      </c>
      <c r="E121" s="57">
        <v>34</v>
      </c>
      <c r="F121" s="57">
        <v>45</v>
      </c>
      <c r="G121" s="57">
        <v>499728.6</v>
      </c>
      <c r="H121" s="57">
        <v>34</v>
      </c>
      <c r="I121" s="57">
        <v>34</v>
      </c>
      <c r="J121" s="57">
        <v>34</v>
      </c>
      <c r="K121" s="57">
        <v>34</v>
      </c>
      <c r="L121" s="57">
        <v>34.5</v>
      </c>
      <c r="M121" s="57">
        <v>34</v>
      </c>
      <c r="N121" s="57">
        <v>105.5</v>
      </c>
      <c r="O121" s="57">
        <v>34</v>
      </c>
      <c r="P121" s="57">
        <v>34</v>
      </c>
    </row>
    <row r="122" spans="1:16" ht="15.75" thickBot="1">
      <c r="A122" s="56" t="s">
        <v>1234</v>
      </c>
      <c r="B122" s="57">
        <v>499906.6</v>
      </c>
      <c r="C122" s="57">
        <v>33</v>
      </c>
      <c r="D122" s="57">
        <v>33</v>
      </c>
      <c r="E122" s="57">
        <v>33</v>
      </c>
      <c r="F122" s="57">
        <v>44</v>
      </c>
      <c r="G122" s="57">
        <v>499727.6</v>
      </c>
      <c r="H122" s="57">
        <v>33</v>
      </c>
      <c r="I122" s="57">
        <v>33</v>
      </c>
      <c r="J122" s="57">
        <v>33</v>
      </c>
      <c r="K122" s="57">
        <v>33</v>
      </c>
      <c r="L122" s="57">
        <v>33.5</v>
      </c>
      <c r="M122" s="57">
        <v>33</v>
      </c>
      <c r="N122" s="57">
        <v>104.5</v>
      </c>
      <c r="O122" s="57">
        <v>33</v>
      </c>
      <c r="P122" s="57">
        <v>33</v>
      </c>
    </row>
    <row r="123" spans="1:16" ht="15.75" thickBot="1">
      <c r="A123" s="56" t="s">
        <v>1238</v>
      </c>
      <c r="B123" s="57">
        <v>499905.6</v>
      </c>
      <c r="C123" s="57">
        <v>32</v>
      </c>
      <c r="D123" s="57">
        <v>32</v>
      </c>
      <c r="E123" s="57">
        <v>32</v>
      </c>
      <c r="F123" s="57">
        <v>43</v>
      </c>
      <c r="G123" s="57">
        <v>499726.6</v>
      </c>
      <c r="H123" s="57">
        <v>32</v>
      </c>
      <c r="I123" s="57">
        <v>32</v>
      </c>
      <c r="J123" s="57">
        <v>32</v>
      </c>
      <c r="K123" s="57">
        <v>32</v>
      </c>
      <c r="L123" s="57">
        <v>32.5</v>
      </c>
      <c r="M123" s="57">
        <v>32</v>
      </c>
      <c r="N123" s="57">
        <v>103.5</v>
      </c>
      <c r="O123" s="57">
        <v>32</v>
      </c>
      <c r="P123" s="57">
        <v>32</v>
      </c>
    </row>
    <row r="124" spans="1:16" ht="15.75" thickBot="1">
      <c r="A124" s="56" t="s">
        <v>1242</v>
      </c>
      <c r="B124" s="57">
        <v>499904.6</v>
      </c>
      <c r="C124" s="57">
        <v>31</v>
      </c>
      <c r="D124" s="57">
        <v>31</v>
      </c>
      <c r="E124" s="57">
        <v>31</v>
      </c>
      <c r="F124" s="57">
        <v>42</v>
      </c>
      <c r="G124" s="57">
        <v>499725.6</v>
      </c>
      <c r="H124" s="57">
        <v>31</v>
      </c>
      <c r="I124" s="57">
        <v>31</v>
      </c>
      <c r="J124" s="57">
        <v>31</v>
      </c>
      <c r="K124" s="57">
        <v>31</v>
      </c>
      <c r="L124" s="57">
        <v>31.5</v>
      </c>
      <c r="M124" s="57">
        <v>31</v>
      </c>
      <c r="N124" s="57">
        <v>102.5</v>
      </c>
      <c r="O124" s="57">
        <v>31</v>
      </c>
      <c r="P124" s="57">
        <v>31</v>
      </c>
    </row>
    <row r="125" spans="1:16" ht="15.75" thickBot="1">
      <c r="A125" s="56" t="s">
        <v>1246</v>
      </c>
      <c r="B125" s="57">
        <v>499903.6</v>
      </c>
      <c r="C125" s="57">
        <v>30</v>
      </c>
      <c r="D125" s="57">
        <v>30</v>
      </c>
      <c r="E125" s="57">
        <v>30</v>
      </c>
      <c r="F125" s="57">
        <v>41</v>
      </c>
      <c r="G125" s="57">
        <v>499724.6</v>
      </c>
      <c r="H125" s="57">
        <v>30</v>
      </c>
      <c r="I125" s="57">
        <v>30</v>
      </c>
      <c r="J125" s="57">
        <v>30</v>
      </c>
      <c r="K125" s="57">
        <v>30</v>
      </c>
      <c r="L125" s="57">
        <v>30.5</v>
      </c>
      <c r="M125" s="57">
        <v>30</v>
      </c>
      <c r="N125" s="57">
        <v>101.5</v>
      </c>
      <c r="O125" s="57">
        <v>30</v>
      </c>
      <c r="P125" s="57">
        <v>30</v>
      </c>
    </row>
    <row r="126" spans="1:16" ht="15.75" thickBot="1">
      <c r="A126" s="56" t="s">
        <v>1250</v>
      </c>
      <c r="B126" s="57">
        <v>499902.6</v>
      </c>
      <c r="C126" s="57">
        <v>29</v>
      </c>
      <c r="D126" s="57">
        <v>29</v>
      </c>
      <c r="E126" s="57">
        <v>29</v>
      </c>
      <c r="F126" s="57">
        <v>40</v>
      </c>
      <c r="G126" s="57">
        <v>499723.6</v>
      </c>
      <c r="H126" s="57">
        <v>29</v>
      </c>
      <c r="I126" s="57">
        <v>29</v>
      </c>
      <c r="J126" s="57">
        <v>29</v>
      </c>
      <c r="K126" s="57">
        <v>29</v>
      </c>
      <c r="L126" s="57">
        <v>29.5</v>
      </c>
      <c r="M126" s="57">
        <v>29</v>
      </c>
      <c r="N126" s="57">
        <v>100.5</v>
      </c>
      <c r="O126" s="57">
        <v>29</v>
      </c>
      <c r="P126" s="57">
        <v>29</v>
      </c>
    </row>
    <row r="127" spans="1:16" ht="15.75" thickBot="1">
      <c r="A127" s="56" t="s">
        <v>1254</v>
      </c>
      <c r="B127" s="57">
        <v>499901.6</v>
      </c>
      <c r="C127" s="57">
        <v>28</v>
      </c>
      <c r="D127" s="57">
        <v>28</v>
      </c>
      <c r="E127" s="57">
        <v>28</v>
      </c>
      <c r="F127" s="57">
        <v>39</v>
      </c>
      <c r="G127" s="57">
        <v>499722.6</v>
      </c>
      <c r="H127" s="57">
        <v>28</v>
      </c>
      <c r="I127" s="57">
        <v>28</v>
      </c>
      <c r="J127" s="57">
        <v>28</v>
      </c>
      <c r="K127" s="57">
        <v>28</v>
      </c>
      <c r="L127" s="57">
        <v>28.5</v>
      </c>
      <c r="M127" s="57">
        <v>28</v>
      </c>
      <c r="N127" s="57">
        <v>99.5</v>
      </c>
      <c r="O127" s="57">
        <v>28</v>
      </c>
      <c r="P127" s="57">
        <v>28</v>
      </c>
    </row>
    <row r="128" spans="1:16" ht="15.75" thickBot="1">
      <c r="A128" s="56" t="s">
        <v>1258</v>
      </c>
      <c r="B128" s="57">
        <v>499900.6</v>
      </c>
      <c r="C128" s="57">
        <v>27</v>
      </c>
      <c r="D128" s="57">
        <v>27</v>
      </c>
      <c r="E128" s="57">
        <v>27</v>
      </c>
      <c r="F128" s="57">
        <v>38</v>
      </c>
      <c r="G128" s="57">
        <v>499721.6</v>
      </c>
      <c r="H128" s="57">
        <v>27</v>
      </c>
      <c r="I128" s="57">
        <v>27</v>
      </c>
      <c r="J128" s="57">
        <v>27</v>
      </c>
      <c r="K128" s="57">
        <v>27</v>
      </c>
      <c r="L128" s="57">
        <v>27.5</v>
      </c>
      <c r="M128" s="57">
        <v>27</v>
      </c>
      <c r="N128" s="57">
        <v>98.5</v>
      </c>
      <c r="O128" s="57">
        <v>27</v>
      </c>
      <c r="P128" s="57">
        <v>27</v>
      </c>
    </row>
    <row r="129" spans="1:16" ht="15.75" thickBot="1">
      <c r="A129" s="56" t="s">
        <v>1262</v>
      </c>
      <c r="B129" s="57">
        <v>499899.6</v>
      </c>
      <c r="C129" s="57">
        <v>26</v>
      </c>
      <c r="D129" s="57">
        <v>26</v>
      </c>
      <c r="E129" s="57">
        <v>26</v>
      </c>
      <c r="F129" s="57">
        <v>37</v>
      </c>
      <c r="G129" s="57">
        <v>499720.6</v>
      </c>
      <c r="H129" s="57">
        <v>26</v>
      </c>
      <c r="I129" s="57">
        <v>26</v>
      </c>
      <c r="J129" s="57">
        <v>26</v>
      </c>
      <c r="K129" s="57">
        <v>26</v>
      </c>
      <c r="L129" s="57">
        <v>26.5</v>
      </c>
      <c r="M129" s="57">
        <v>26</v>
      </c>
      <c r="N129" s="57">
        <v>97.5</v>
      </c>
      <c r="O129" s="57">
        <v>26</v>
      </c>
      <c r="P129" s="57">
        <v>26</v>
      </c>
    </row>
    <row r="130" spans="1:16" ht="15.75" thickBot="1">
      <c r="A130" s="56" t="s">
        <v>1266</v>
      </c>
      <c r="B130" s="57">
        <v>499898.6</v>
      </c>
      <c r="C130" s="57">
        <v>25</v>
      </c>
      <c r="D130" s="57">
        <v>25</v>
      </c>
      <c r="E130" s="57">
        <v>25</v>
      </c>
      <c r="F130" s="57">
        <v>36</v>
      </c>
      <c r="G130" s="57">
        <v>499719.6</v>
      </c>
      <c r="H130" s="57">
        <v>25</v>
      </c>
      <c r="I130" s="57">
        <v>25</v>
      </c>
      <c r="J130" s="57">
        <v>25</v>
      </c>
      <c r="K130" s="57">
        <v>25</v>
      </c>
      <c r="L130" s="57">
        <v>25.5</v>
      </c>
      <c r="M130" s="57">
        <v>25</v>
      </c>
      <c r="N130" s="57">
        <v>96.5</v>
      </c>
      <c r="O130" s="57">
        <v>25</v>
      </c>
      <c r="P130" s="57">
        <v>25</v>
      </c>
    </row>
    <row r="131" spans="1:16" ht="15.75" thickBot="1">
      <c r="A131" s="56" t="s">
        <v>1270</v>
      </c>
      <c r="B131" s="57">
        <v>499897.59999999998</v>
      </c>
      <c r="C131" s="57">
        <v>24</v>
      </c>
      <c r="D131" s="57">
        <v>24</v>
      </c>
      <c r="E131" s="57">
        <v>24</v>
      </c>
      <c r="F131" s="57">
        <v>35</v>
      </c>
      <c r="G131" s="57">
        <v>499718.6</v>
      </c>
      <c r="H131" s="57">
        <v>24</v>
      </c>
      <c r="I131" s="57">
        <v>24</v>
      </c>
      <c r="J131" s="57">
        <v>24</v>
      </c>
      <c r="K131" s="57">
        <v>24</v>
      </c>
      <c r="L131" s="57">
        <v>24.5</v>
      </c>
      <c r="M131" s="57">
        <v>24</v>
      </c>
      <c r="N131" s="57">
        <v>95.5</v>
      </c>
      <c r="O131" s="57">
        <v>24</v>
      </c>
      <c r="P131" s="57">
        <v>24</v>
      </c>
    </row>
    <row r="132" spans="1:16" ht="15.75" thickBot="1">
      <c r="A132" s="56" t="s">
        <v>1274</v>
      </c>
      <c r="B132" s="57">
        <v>499896.6</v>
      </c>
      <c r="C132" s="57">
        <v>23</v>
      </c>
      <c r="D132" s="57">
        <v>23</v>
      </c>
      <c r="E132" s="57">
        <v>23</v>
      </c>
      <c r="F132" s="57">
        <v>34</v>
      </c>
      <c r="G132" s="57">
        <v>499717.6</v>
      </c>
      <c r="H132" s="57">
        <v>23</v>
      </c>
      <c r="I132" s="57">
        <v>23</v>
      </c>
      <c r="J132" s="57">
        <v>23</v>
      </c>
      <c r="K132" s="57">
        <v>23</v>
      </c>
      <c r="L132" s="57">
        <v>23.5</v>
      </c>
      <c r="M132" s="57">
        <v>23</v>
      </c>
      <c r="N132" s="57">
        <v>94.5</v>
      </c>
      <c r="O132" s="57">
        <v>23</v>
      </c>
      <c r="P132" s="57">
        <v>23</v>
      </c>
    </row>
    <row r="133" spans="1:16" ht="15.75" thickBot="1">
      <c r="A133" s="56" t="s">
        <v>1278</v>
      </c>
      <c r="B133" s="57">
        <v>499895.6</v>
      </c>
      <c r="C133" s="57">
        <v>22</v>
      </c>
      <c r="D133" s="57">
        <v>22</v>
      </c>
      <c r="E133" s="57">
        <v>22</v>
      </c>
      <c r="F133" s="57">
        <v>33</v>
      </c>
      <c r="G133" s="57">
        <v>499716.6</v>
      </c>
      <c r="H133" s="57">
        <v>22</v>
      </c>
      <c r="I133" s="57">
        <v>22</v>
      </c>
      <c r="J133" s="57">
        <v>22</v>
      </c>
      <c r="K133" s="57">
        <v>22</v>
      </c>
      <c r="L133" s="57">
        <v>22.5</v>
      </c>
      <c r="M133" s="57">
        <v>22</v>
      </c>
      <c r="N133" s="57">
        <v>93.5</v>
      </c>
      <c r="O133" s="57">
        <v>22</v>
      </c>
      <c r="P133" s="57">
        <v>22</v>
      </c>
    </row>
    <row r="134" spans="1:16" ht="15.75" thickBot="1">
      <c r="A134" s="56" t="s">
        <v>1282</v>
      </c>
      <c r="B134" s="57">
        <v>499894.6</v>
      </c>
      <c r="C134" s="57">
        <v>21</v>
      </c>
      <c r="D134" s="57">
        <v>21</v>
      </c>
      <c r="E134" s="57">
        <v>21</v>
      </c>
      <c r="F134" s="57">
        <v>32</v>
      </c>
      <c r="G134" s="57">
        <v>499715.6</v>
      </c>
      <c r="H134" s="57">
        <v>21</v>
      </c>
      <c r="I134" s="57">
        <v>21</v>
      </c>
      <c r="J134" s="57">
        <v>21</v>
      </c>
      <c r="K134" s="57">
        <v>21</v>
      </c>
      <c r="L134" s="57">
        <v>21.5</v>
      </c>
      <c r="M134" s="57">
        <v>21</v>
      </c>
      <c r="N134" s="57">
        <v>92.5</v>
      </c>
      <c r="O134" s="57">
        <v>21</v>
      </c>
      <c r="P134" s="57">
        <v>21</v>
      </c>
    </row>
    <row r="135" spans="1:16" ht="15.75" thickBot="1">
      <c r="A135" s="56" t="s">
        <v>1286</v>
      </c>
      <c r="B135" s="57">
        <v>499893.6</v>
      </c>
      <c r="C135" s="57">
        <v>20</v>
      </c>
      <c r="D135" s="57">
        <v>20</v>
      </c>
      <c r="E135" s="57">
        <v>20</v>
      </c>
      <c r="F135" s="57">
        <v>31</v>
      </c>
      <c r="G135" s="57">
        <v>499714.6</v>
      </c>
      <c r="H135" s="57">
        <v>20</v>
      </c>
      <c r="I135" s="57">
        <v>20</v>
      </c>
      <c r="J135" s="57">
        <v>20</v>
      </c>
      <c r="K135" s="57">
        <v>20</v>
      </c>
      <c r="L135" s="57">
        <v>20.5</v>
      </c>
      <c r="M135" s="57">
        <v>20</v>
      </c>
      <c r="N135" s="57">
        <v>91.5</v>
      </c>
      <c r="O135" s="57">
        <v>20</v>
      </c>
      <c r="P135" s="57">
        <v>20</v>
      </c>
    </row>
    <row r="136" spans="1:16" ht="15.75" thickBot="1">
      <c r="A136" s="56" t="s">
        <v>1290</v>
      </c>
      <c r="B136" s="57">
        <v>499892.6</v>
      </c>
      <c r="C136" s="57">
        <v>19</v>
      </c>
      <c r="D136" s="57">
        <v>19</v>
      </c>
      <c r="E136" s="57">
        <v>19</v>
      </c>
      <c r="F136" s="57">
        <v>30</v>
      </c>
      <c r="G136" s="57">
        <v>499713.6</v>
      </c>
      <c r="H136" s="57">
        <v>19</v>
      </c>
      <c r="I136" s="57">
        <v>19</v>
      </c>
      <c r="J136" s="57">
        <v>19</v>
      </c>
      <c r="K136" s="57">
        <v>19</v>
      </c>
      <c r="L136" s="57">
        <v>19.5</v>
      </c>
      <c r="M136" s="57">
        <v>19</v>
      </c>
      <c r="N136" s="57">
        <v>90.5</v>
      </c>
      <c r="O136" s="57">
        <v>19</v>
      </c>
      <c r="P136" s="57">
        <v>19</v>
      </c>
    </row>
    <row r="137" spans="1:16" ht="15.75" thickBot="1">
      <c r="A137" s="56" t="s">
        <v>1294</v>
      </c>
      <c r="B137" s="57">
        <v>499891.6</v>
      </c>
      <c r="C137" s="57">
        <v>18</v>
      </c>
      <c r="D137" s="57">
        <v>18</v>
      </c>
      <c r="E137" s="57">
        <v>18</v>
      </c>
      <c r="F137" s="57">
        <v>29</v>
      </c>
      <c r="G137" s="57">
        <v>499712.6</v>
      </c>
      <c r="H137" s="57">
        <v>18</v>
      </c>
      <c r="I137" s="57">
        <v>18</v>
      </c>
      <c r="J137" s="57">
        <v>18</v>
      </c>
      <c r="K137" s="57">
        <v>18</v>
      </c>
      <c r="L137" s="57">
        <v>18.5</v>
      </c>
      <c r="M137" s="57">
        <v>18</v>
      </c>
      <c r="N137" s="57">
        <v>89.5</v>
      </c>
      <c r="O137" s="57">
        <v>18</v>
      </c>
      <c r="P137" s="57">
        <v>18</v>
      </c>
    </row>
    <row r="138" spans="1:16" ht="15.75" thickBot="1">
      <c r="A138" s="56" t="s">
        <v>1298</v>
      </c>
      <c r="B138" s="57">
        <v>499890.6</v>
      </c>
      <c r="C138" s="57">
        <v>17</v>
      </c>
      <c r="D138" s="57">
        <v>17</v>
      </c>
      <c r="E138" s="57">
        <v>17</v>
      </c>
      <c r="F138" s="57">
        <v>28</v>
      </c>
      <c r="G138" s="57">
        <v>499711.6</v>
      </c>
      <c r="H138" s="57">
        <v>17</v>
      </c>
      <c r="I138" s="57">
        <v>17</v>
      </c>
      <c r="J138" s="57">
        <v>17</v>
      </c>
      <c r="K138" s="57">
        <v>17</v>
      </c>
      <c r="L138" s="57">
        <v>17.5</v>
      </c>
      <c r="M138" s="57">
        <v>17</v>
      </c>
      <c r="N138" s="57">
        <v>88.5</v>
      </c>
      <c r="O138" s="57">
        <v>17</v>
      </c>
      <c r="P138" s="57">
        <v>17</v>
      </c>
    </row>
    <row r="139" spans="1:16" ht="15.75" thickBot="1">
      <c r="A139" s="56" t="s">
        <v>1302</v>
      </c>
      <c r="B139" s="57">
        <v>499889.6</v>
      </c>
      <c r="C139" s="57">
        <v>16</v>
      </c>
      <c r="D139" s="57">
        <v>16</v>
      </c>
      <c r="E139" s="57">
        <v>16</v>
      </c>
      <c r="F139" s="57">
        <v>27</v>
      </c>
      <c r="G139" s="57">
        <v>499710.6</v>
      </c>
      <c r="H139" s="57">
        <v>16</v>
      </c>
      <c r="I139" s="57">
        <v>16</v>
      </c>
      <c r="J139" s="57">
        <v>16</v>
      </c>
      <c r="K139" s="57">
        <v>16</v>
      </c>
      <c r="L139" s="57">
        <v>16.5</v>
      </c>
      <c r="M139" s="57">
        <v>16</v>
      </c>
      <c r="N139" s="57">
        <v>87.5</v>
      </c>
      <c r="O139" s="57">
        <v>16</v>
      </c>
      <c r="P139" s="57">
        <v>16</v>
      </c>
    </row>
    <row r="140" spans="1:16" ht="15.75" thickBot="1">
      <c r="A140" s="56" t="s">
        <v>1306</v>
      </c>
      <c r="B140" s="57">
        <v>499888.6</v>
      </c>
      <c r="C140" s="57">
        <v>15</v>
      </c>
      <c r="D140" s="57">
        <v>15</v>
      </c>
      <c r="E140" s="57">
        <v>15</v>
      </c>
      <c r="F140" s="57">
        <v>26</v>
      </c>
      <c r="G140" s="57">
        <v>499709.6</v>
      </c>
      <c r="H140" s="57">
        <v>15</v>
      </c>
      <c r="I140" s="57">
        <v>15</v>
      </c>
      <c r="J140" s="57">
        <v>15</v>
      </c>
      <c r="K140" s="57">
        <v>15</v>
      </c>
      <c r="L140" s="57">
        <v>15.5</v>
      </c>
      <c r="M140" s="57">
        <v>15</v>
      </c>
      <c r="N140" s="57">
        <v>86.5</v>
      </c>
      <c r="O140" s="57">
        <v>15</v>
      </c>
      <c r="P140" s="57">
        <v>15</v>
      </c>
    </row>
    <row r="141" spans="1:16" ht="15.75" thickBot="1">
      <c r="A141" s="56" t="s">
        <v>1310</v>
      </c>
      <c r="B141" s="57">
        <v>499887.6</v>
      </c>
      <c r="C141" s="57">
        <v>14</v>
      </c>
      <c r="D141" s="57">
        <v>14</v>
      </c>
      <c r="E141" s="57">
        <v>14</v>
      </c>
      <c r="F141" s="57">
        <v>25</v>
      </c>
      <c r="G141" s="57">
        <v>499708.6</v>
      </c>
      <c r="H141" s="57">
        <v>14</v>
      </c>
      <c r="I141" s="57">
        <v>14</v>
      </c>
      <c r="J141" s="57">
        <v>14</v>
      </c>
      <c r="K141" s="57">
        <v>14</v>
      </c>
      <c r="L141" s="57">
        <v>14.5</v>
      </c>
      <c r="M141" s="57">
        <v>14</v>
      </c>
      <c r="N141" s="57">
        <v>85.5</v>
      </c>
      <c r="O141" s="57">
        <v>14</v>
      </c>
      <c r="P141" s="57">
        <v>14</v>
      </c>
    </row>
    <row r="142" spans="1:16" ht="15.75" thickBot="1">
      <c r="A142" s="56" t="s">
        <v>1314</v>
      </c>
      <c r="B142" s="57">
        <v>499886.6</v>
      </c>
      <c r="C142" s="57">
        <v>13</v>
      </c>
      <c r="D142" s="57">
        <v>13</v>
      </c>
      <c r="E142" s="57">
        <v>13</v>
      </c>
      <c r="F142" s="57">
        <v>24</v>
      </c>
      <c r="G142" s="57">
        <v>499707.6</v>
      </c>
      <c r="H142" s="57">
        <v>13</v>
      </c>
      <c r="I142" s="57">
        <v>13</v>
      </c>
      <c r="J142" s="57">
        <v>13</v>
      </c>
      <c r="K142" s="57">
        <v>13</v>
      </c>
      <c r="L142" s="57">
        <v>13.5</v>
      </c>
      <c r="M142" s="57">
        <v>13</v>
      </c>
      <c r="N142" s="57">
        <v>84.5</v>
      </c>
      <c r="O142" s="57">
        <v>13</v>
      </c>
      <c r="P142" s="57">
        <v>13</v>
      </c>
    </row>
    <row r="143" spans="1:16" ht="15.75" thickBot="1">
      <c r="A143" s="56" t="s">
        <v>1318</v>
      </c>
      <c r="B143" s="57">
        <v>499885.6</v>
      </c>
      <c r="C143" s="57">
        <v>12</v>
      </c>
      <c r="D143" s="57">
        <v>12</v>
      </c>
      <c r="E143" s="57">
        <v>12</v>
      </c>
      <c r="F143" s="57">
        <v>23</v>
      </c>
      <c r="G143" s="57">
        <v>499706.6</v>
      </c>
      <c r="H143" s="57">
        <v>12</v>
      </c>
      <c r="I143" s="57">
        <v>12</v>
      </c>
      <c r="J143" s="57">
        <v>12</v>
      </c>
      <c r="K143" s="57">
        <v>12</v>
      </c>
      <c r="L143" s="57">
        <v>12.5</v>
      </c>
      <c r="M143" s="57">
        <v>12</v>
      </c>
      <c r="N143" s="57">
        <v>83.5</v>
      </c>
      <c r="O143" s="57">
        <v>12</v>
      </c>
      <c r="P143" s="57">
        <v>12</v>
      </c>
    </row>
    <row r="144" spans="1:16" ht="15.75" thickBot="1">
      <c r="A144" s="56" t="s">
        <v>1322</v>
      </c>
      <c r="B144" s="57">
        <v>499884.6</v>
      </c>
      <c r="C144" s="57">
        <v>11</v>
      </c>
      <c r="D144" s="57">
        <v>11</v>
      </c>
      <c r="E144" s="57">
        <v>11</v>
      </c>
      <c r="F144" s="57">
        <v>22</v>
      </c>
      <c r="G144" s="57">
        <v>499705.59999999998</v>
      </c>
      <c r="H144" s="57">
        <v>11</v>
      </c>
      <c r="I144" s="57">
        <v>11</v>
      </c>
      <c r="J144" s="57">
        <v>11</v>
      </c>
      <c r="K144" s="57">
        <v>11</v>
      </c>
      <c r="L144" s="57">
        <v>11.5</v>
      </c>
      <c r="M144" s="57">
        <v>11</v>
      </c>
      <c r="N144" s="57">
        <v>82.5</v>
      </c>
      <c r="O144" s="57">
        <v>11</v>
      </c>
      <c r="P144" s="57">
        <v>11</v>
      </c>
    </row>
    <row r="145" spans="1:20" ht="15.75" thickBot="1">
      <c r="A145" s="56" t="s">
        <v>1326</v>
      </c>
      <c r="B145" s="57">
        <v>499883.6</v>
      </c>
      <c r="C145" s="57">
        <v>10</v>
      </c>
      <c r="D145" s="57">
        <v>10</v>
      </c>
      <c r="E145" s="57">
        <v>10</v>
      </c>
      <c r="F145" s="57">
        <v>21</v>
      </c>
      <c r="G145" s="57">
        <v>499704.6</v>
      </c>
      <c r="H145" s="57">
        <v>10</v>
      </c>
      <c r="I145" s="57">
        <v>10</v>
      </c>
      <c r="J145" s="57">
        <v>10</v>
      </c>
      <c r="K145" s="57">
        <v>10</v>
      </c>
      <c r="L145" s="57">
        <v>10.5</v>
      </c>
      <c r="M145" s="57">
        <v>10</v>
      </c>
      <c r="N145" s="57">
        <v>81.5</v>
      </c>
      <c r="O145" s="57">
        <v>10</v>
      </c>
      <c r="P145" s="57">
        <v>10</v>
      </c>
    </row>
    <row r="146" spans="1:20" ht="15.75" thickBot="1">
      <c r="A146" s="56" t="s">
        <v>1330</v>
      </c>
      <c r="B146" s="57">
        <v>499882.6</v>
      </c>
      <c r="C146" s="57">
        <v>9</v>
      </c>
      <c r="D146" s="57">
        <v>9</v>
      </c>
      <c r="E146" s="57">
        <v>9</v>
      </c>
      <c r="F146" s="57">
        <v>20</v>
      </c>
      <c r="G146" s="57">
        <v>499703.6</v>
      </c>
      <c r="H146" s="57">
        <v>9</v>
      </c>
      <c r="I146" s="57">
        <v>9</v>
      </c>
      <c r="J146" s="57">
        <v>9</v>
      </c>
      <c r="K146" s="57">
        <v>9</v>
      </c>
      <c r="L146" s="57">
        <v>9.5</v>
      </c>
      <c r="M146" s="57">
        <v>9</v>
      </c>
      <c r="N146" s="57">
        <v>80.5</v>
      </c>
      <c r="O146" s="57">
        <v>9</v>
      </c>
      <c r="P146" s="57">
        <v>9</v>
      </c>
    </row>
    <row r="147" spans="1:20" ht="15.75" thickBot="1">
      <c r="A147" s="56" t="s">
        <v>1334</v>
      </c>
      <c r="B147" s="57">
        <v>499881.6</v>
      </c>
      <c r="C147" s="57">
        <v>8</v>
      </c>
      <c r="D147" s="57">
        <v>8</v>
      </c>
      <c r="E147" s="57">
        <v>8</v>
      </c>
      <c r="F147" s="57">
        <v>19</v>
      </c>
      <c r="G147" s="57">
        <v>499702.6</v>
      </c>
      <c r="H147" s="57">
        <v>8</v>
      </c>
      <c r="I147" s="57">
        <v>8</v>
      </c>
      <c r="J147" s="57">
        <v>8</v>
      </c>
      <c r="K147" s="57">
        <v>8</v>
      </c>
      <c r="L147" s="57">
        <v>8.5</v>
      </c>
      <c r="M147" s="57">
        <v>8</v>
      </c>
      <c r="N147" s="57">
        <v>79.5</v>
      </c>
      <c r="O147" s="57">
        <v>8</v>
      </c>
      <c r="P147" s="57">
        <v>8</v>
      </c>
    </row>
    <row r="148" spans="1:20" ht="15.75" thickBot="1">
      <c r="A148" s="56" t="s">
        <v>1338</v>
      </c>
      <c r="B148" s="57">
        <v>499880.6</v>
      </c>
      <c r="C148" s="57">
        <v>7</v>
      </c>
      <c r="D148" s="57">
        <v>7</v>
      </c>
      <c r="E148" s="57">
        <v>7</v>
      </c>
      <c r="F148" s="57">
        <v>18</v>
      </c>
      <c r="G148" s="57">
        <v>499687.1</v>
      </c>
      <c r="H148" s="57">
        <v>7</v>
      </c>
      <c r="I148" s="57">
        <v>7</v>
      </c>
      <c r="J148" s="57">
        <v>7</v>
      </c>
      <c r="K148" s="57">
        <v>7</v>
      </c>
      <c r="L148" s="57">
        <v>7.5</v>
      </c>
      <c r="M148" s="57">
        <v>7</v>
      </c>
      <c r="N148" s="57">
        <v>78.5</v>
      </c>
      <c r="O148" s="57">
        <v>7</v>
      </c>
      <c r="P148" s="57">
        <v>7</v>
      </c>
    </row>
    <row r="149" spans="1:20" ht="15.75" thickBot="1">
      <c r="A149" s="56" t="s">
        <v>1585</v>
      </c>
      <c r="B149" s="57">
        <v>499879.6</v>
      </c>
      <c r="C149" s="57">
        <v>6</v>
      </c>
      <c r="D149" s="57">
        <v>6</v>
      </c>
      <c r="E149" s="57">
        <v>6</v>
      </c>
      <c r="F149" s="57">
        <v>17</v>
      </c>
      <c r="G149" s="57">
        <v>499686.1</v>
      </c>
      <c r="H149" s="57">
        <v>6</v>
      </c>
      <c r="I149" s="57">
        <v>6</v>
      </c>
      <c r="J149" s="57">
        <v>6</v>
      </c>
      <c r="K149" s="57">
        <v>6</v>
      </c>
      <c r="L149" s="57">
        <v>6.5</v>
      </c>
      <c r="M149" s="57">
        <v>6</v>
      </c>
      <c r="N149" s="57">
        <v>77.5</v>
      </c>
      <c r="O149" s="57">
        <v>6</v>
      </c>
      <c r="P149" s="57">
        <v>6</v>
      </c>
    </row>
    <row r="150" spans="1:20" ht="15.75" thickBot="1">
      <c r="A150" s="56" t="s">
        <v>1591</v>
      </c>
      <c r="B150" s="57">
        <v>499878.6</v>
      </c>
      <c r="C150" s="57">
        <v>5</v>
      </c>
      <c r="D150" s="57">
        <v>5</v>
      </c>
      <c r="E150" s="57">
        <v>5</v>
      </c>
      <c r="F150" s="57">
        <v>16</v>
      </c>
      <c r="G150" s="57">
        <v>499685.1</v>
      </c>
      <c r="H150" s="57">
        <v>5</v>
      </c>
      <c r="I150" s="57">
        <v>5</v>
      </c>
      <c r="J150" s="57">
        <v>5</v>
      </c>
      <c r="K150" s="57">
        <v>5</v>
      </c>
      <c r="L150" s="57">
        <v>5.5</v>
      </c>
      <c r="M150" s="57">
        <v>5</v>
      </c>
      <c r="N150" s="57">
        <v>76.5</v>
      </c>
      <c r="O150" s="57">
        <v>5</v>
      </c>
      <c r="P150" s="57">
        <v>5</v>
      </c>
    </row>
    <row r="151" spans="1:20" ht="15.75" thickBot="1">
      <c r="A151" s="56" t="s">
        <v>1597</v>
      </c>
      <c r="B151" s="57">
        <v>499877.6</v>
      </c>
      <c r="C151" s="57">
        <v>4</v>
      </c>
      <c r="D151" s="57">
        <v>4</v>
      </c>
      <c r="E151" s="57">
        <v>4</v>
      </c>
      <c r="F151" s="57">
        <v>15</v>
      </c>
      <c r="G151" s="57">
        <v>499684.1</v>
      </c>
      <c r="H151" s="57">
        <v>4</v>
      </c>
      <c r="I151" s="57">
        <v>4</v>
      </c>
      <c r="J151" s="57">
        <v>4</v>
      </c>
      <c r="K151" s="57">
        <v>4</v>
      </c>
      <c r="L151" s="57">
        <v>4.5</v>
      </c>
      <c r="M151" s="57">
        <v>4</v>
      </c>
      <c r="N151" s="57">
        <v>75.5</v>
      </c>
      <c r="O151" s="57">
        <v>4</v>
      </c>
      <c r="P151" s="57">
        <v>4</v>
      </c>
    </row>
    <row r="152" spans="1:20" ht="15.75" thickBot="1">
      <c r="A152" s="56" t="s">
        <v>1603</v>
      </c>
      <c r="B152" s="57">
        <v>499876.6</v>
      </c>
      <c r="C152" s="57">
        <v>3</v>
      </c>
      <c r="D152" s="57">
        <v>3</v>
      </c>
      <c r="E152" s="57">
        <v>3</v>
      </c>
      <c r="F152" s="57">
        <v>14</v>
      </c>
      <c r="G152" s="57">
        <v>499683.1</v>
      </c>
      <c r="H152" s="57">
        <v>3</v>
      </c>
      <c r="I152" s="57">
        <v>3</v>
      </c>
      <c r="J152" s="57">
        <v>3</v>
      </c>
      <c r="K152" s="57">
        <v>3</v>
      </c>
      <c r="L152" s="57">
        <v>3</v>
      </c>
      <c r="M152" s="57">
        <v>3</v>
      </c>
      <c r="N152" s="57">
        <v>74.5</v>
      </c>
      <c r="O152" s="57">
        <v>3</v>
      </c>
      <c r="P152" s="57">
        <v>3</v>
      </c>
    </row>
    <row r="153" spans="1:20" ht="15.75" thickBot="1">
      <c r="A153" s="56" t="s">
        <v>1608</v>
      </c>
      <c r="B153" s="57">
        <v>499875.6</v>
      </c>
      <c r="C153" s="57">
        <v>2</v>
      </c>
      <c r="D153" s="57">
        <v>2</v>
      </c>
      <c r="E153" s="57">
        <v>2</v>
      </c>
      <c r="F153" s="57">
        <v>13</v>
      </c>
      <c r="G153" s="57">
        <v>499661.1</v>
      </c>
      <c r="H153" s="57">
        <v>2</v>
      </c>
      <c r="I153" s="57">
        <v>2</v>
      </c>
      <c r="J153" s="57">
        <v>2</v>
      </c>
      <c r="K153" s="57">
        <v>2</v>
      </c>
      <c r="L153" s="57">
        <v>2</v>
      </c>
      <c r="M153" s="57">
        <v>2</v>
      </c>
      <c r="N153" s="57">
        <v>73.5</v>
      </c>
      <c r="O153" s="57">
        <v>2</v>
      </c>
      <c r="P153" s="57">
        <v>2</v>
      </c>
    </row>
    <row r="154" spans="1:20" ht="15.75" thickBot="1">
      <c r="A154" s="56" t="s">
        <v>1613</v>
      </c>
      <c r="B154" s="57">
        <v>499874.6</v>
      </c>
      <c r="C154" s="57">
        <v>1</v>
      </c>
      <c r="D154" s="57">
        <v>1</v>
      </c>
      <c r="E154" s="57">
        <v>1</v>
      </c>
      <c r="F154" s="57">
        <v>12</v>
      </c>
      <c r="G154" s="57">
        <v>499660.1</v>
      </c>
      <c r="H154" s="57">
        <v>1</v>
      </c>
      <c r="I154" s="57">
        <v>1</v>
      </c>
      <c r="J154" s="57">
        <v>1</v>
      </c>
      <c r="K154" s="57">
        <v>1</v>
      </c>
      <c r="L154" s="57">
        <v>1</v>
      </c>
      <c r="M154" s="57">
        <v>1</v>
      </c>
      <c r="N154" s="57">
        <v>72.5</v>
      </c>
      <c r="O154" s="57">
        <v>1</v>
      </c>
      <c r="P154" s="57">
        <v>1</v>
      </c>
    </row>
    <row r="155" spans="1:20" ht="15.75" thickBot="1">
      <c r="A155" s="56" t="s">
        <v>1618</v>
      </c>
      <c r="B155" s="57">
        <v>499873.6</v>
      </c>
      <c r="C155" s="57">
        <v>0</v>
      </c>
      <c r="D155" s="57">
        <v>0</v>
      </c>
      <c r="E155" s="57">
        <v>0</v>
      </c>
      <c r="F155" s="57">
        <v>0</v>
      </c>
      <c r="G155" s="57">
        <v>499659.1</v>
      </c>
      <c r="H155" s="57">
        <v>0</v>
      </c>
      <c r="I155" s="57">
        <v>0</v>
      </c>
      <c r="J155" s="57">
        <v>0</v>
      </c>
      <c r="K155" s="57">
        <v>0</v>
      </c>
      <c r="L155" s="57">
        <v>0</v>
      </c>
      <c r="M155" s="57">
        <v>0</v>
      </c>
      <c r="N155" s="57">
        <v>0</v>
      </c>
      <c r="O155" s="57">
        <v>0</v>
      </c>
      <c r="P155" s="57">
        <v>0</v>
      </c>
    </row>
    <row r="156" spans="1:20" ht="19.5" thickBot="1">
      <c r="A156" s="52"/>
    </row>
    <row r="157" spans="1:20" ht="15.75" thickBot="1">
      <c r="A157" s="56" t="s">
        <v>1343</v>
      </c>
      <c r="B157" s="56" t="s">
        <v>1120</v>
      </c>
      <c r="C157" s="56" t="s">
        <v>1121</v>
      </c>
      <c r="D157" s="56" t="s">
        <v>1122</v>
      </c>
      <c r="E157" s="56" t="s">
        <v>1123</v>
      </c>
      <c r="F157" s="56" t="s">
        <v>1124</v>
      </c>
      <c r="G157" s="56" t="s">
        <v>1125</v>
      </c>
      <c r="H157" s="56" t="s">
        <v>1126</v>
      </c>
      <c r="I157" s="56" t="s">
        <v>1127</v>
      </c>
      <c r="J157" s="56" t="s">
        <v>1128</v>
      </c>
      <c r="K157" s="56" t="s">
        <v>1129</v>
      </c>
      <c r="L157" s="56" t="s">
        <v>1130</v>
      </c>
      <c r="M157" s="56" t="s">
        <v>1131</v>
      </c>
      <c r="N157" s="56" t="s">
        <v>1132</v>
      </c>
      <c r="O157" s="56" t="s">
        <v>1133</v>
      </c>
      <c r="P157" s="56" t="s">
        <v>1134</v>
      </c>
      <c r="Q157" s="56" t="s">
        <v>1344</v>
      </c>
      <c r="R157" s="56" t="s">
        <v>1345</v>
      </c>
      <c r="S157" s="56" t="s">
        <v>1346</v>
      </c>
      <c r="T157" s="56" t="s">
        <v>1347</v>
      </c>
    </row>
    <row r="158" spans="1:20" ht="15.75" thickBot="1">
      <c r="A158" s="56" t="s">
        <v>1136</v>
      </c>
      <c r="B158" s="57">
        <v>499903.6</v>
      </c>
      <c r="C158" s="57">
        <v>32</v>
      </c>
      <c r="D158" s="57">
        <v>30</v>
      </c>
      <c r="E158" s="57">
        <v>30</v>
      </c>
      <c r="F158" s="57">
        <v>44</v>
      </c>
      <c r="G158" s="57">
        <v>499726.6</v>
      </c>
      <c r="H158" s="57">
        <v>32</v>
      </c>
      <c r="I158" s="57">
        <v>33</v>
      </c>
      <c r="J158" s="57">
        <v>34</v>
      </c>
      <c r="K158" s="57">
        <v>34</v>
      </c>
      <c r="L158" s="57">
        <v>34.5</v>
      </c>
      <c r="M158" s="57">
        <v>36</v>
      </c>
      <c r="N158" s="57">
        <v>107.5</v>
      </c>
      <c r="O158" s="57">
        <v>34</v>
      </c>
      <c r="P158" s="57">
        <v>31</v>
      </c>
      <c r="Q158" s="57">
        <v>1000142.2</v>
      </c>
      <c r="R158" s="57">
        <v>1000000</v>
      </c>
      <c r="S158" s="57">
        <v>-142.19999999999999</v>
      </c>
      <c r="T158" s="57">
        <v>-0.01</v>
      </c>
    </row>
    <row r="159" spans="1:20" ht="15.75" thickBot="1">
      <c r="A159" s="56" t="s">
        <v>1137</v>
      </c>
      <c r="B159" s="57">
        <v>499885.6</v>
      </c>
      <c r="C159" s="57">
        <v>9</v>
      </c>
      <c r="D159" s="57">
        <v>11</v>
      </c>
      <c r="E159" s="57">
        <v>9</v>
      </c>
      <c r="F159" s="57">
        <v>25</v>
      </c>
      <c r="G159" s="57">
        <v>499706.6</v>
      </c>
      <c r="H159" s="57">
        <v>13</v>
      </c>
      <c r="I159" s="57">
        <v>13</v>
      </c>
      <c r="J159" s="57">
        <v>16</v>
      </c>
      <c r="K159" s="57">
        <v>15</v>
      </c>
      <c r="L159" s="57">
        <v>13.5</v>
      </c>
      <c r="M159" s="57">
        <v>15</v>
      </c>
      <c r="N159" s="57">
        <v>84.5</v>
      </c>
      <c r="O159" s="57">
        <v>14</v>
      </c>
      <c r="P159" s="57">
        <v>11</v>
      </c>
      <c r="Q159" s="57">
        <v>999841.2</v>
      </c>
      <c r="R159" s="57">
        <v>1000000</v>
      </c>
      <c r="S159" s="57">
        <v>158.80000000000001</v>
      </c>
      <c r="T159" s="57">
        <v>0.02</v>
      </c>
    </row>
    <row r="160" spans="1:20" ht="15.75" thickBot="1">
      <c r="A160" s="56" t="s">
        <v>1138</v>
      </c>
      <c r="B160" s="57">
        <v>499912.6</v>
      </c>
      <c r="C160" s="57">
        <v>39</v>
      </c>
      <c r="D160" s="57">
        <v>39</v>
      </c>
      <c r="E160" s="57">
        <v>40</v>
      </c>
      <c r="F160" s="57">
        <v>49</v>
      </c>
      <c r="G160" s="57">
        <v>499734.6</v>
      </c>
      <c r="H160" s="57">
        <v>38</v>
      </c>
      <c r="I160" s="57">
        <v>38</v>
      </c>
      <c r="J160" s="57">
        <v>37</v>
      </c>
      <c r="K160" s="57">
        <v>39</v>
      </c>
      <c r="L160" s="57">
        <v>37.5</v>
      </c>
      <c r="M160" s="57">
        <v>38</v>
      </c>
      <c r="N160" s="57">
        <v>109.5</v>
      </c>
      <c r="O160" s="57">
        <v>41</v>
      </c>
      <c r="P160" s="57">
        <v>41</v>
      </c>
      <c r="Q160" s="57">
        <v>1000233.2</v>
      </c>
      <c r="R160" s="57">
        <v>1000000</v>
      </c>
      <c r="S160" s="57">
        <v>-233.2</v>
      </c>
      <c r="T160" s="57">
        <v>-0.02</v>
      </c>
    </row>
    <row r="161" spans="1:20" ht="15.75" thickBot="1">
      <c r="A161" s="56" t="s">
        <v>1139</v>
      </c>
      <c r="B161" s="57">
        <v>499887.6</v>
      </c>
      <c r="C161" s="57">
        <v>16</v>
      </c>
      <c r="D161" s="57">
        <v>15</v>
      </c>
      <c r="E161" s="57">
        <v>16</v>
      </c>
      <c r="F161" s="57">
        <v>26</v>
      </c>
      <c r="G161" s="57">
        <v>499709.6</v>
      </c>
      <c r="H161" s="57">
        <v>13</v>
      </c>
      <c r="I161" s="57">
        <v>13</v>
      </c>
      <c r="J161" s="57">
        <v>15</v>
      </c>
      <c r="K161" s="57">
        <v>13</v>
      </c>
      <c r="L161" s="57">
        <v>13.5</v>
      </c>
      <c r="M161" s="57">
        <v>13</v>
      </c>
      <c r="N161" s="57">
        <v>86.5</v>
      </c>
      <c r="O161" s="57">
        <v>17</v>
      </c>
      <c r="P161" s="57">
        <v>16</v>
      </c>
      <c r="Q161" s="57">
        <v>999870.2</v>
      </c>
      <c r="R161" s="57">
        <v>1000000</v>
      </c>
      <c r="S161" s="57">
        <v>129.80000000000001</v>
      </c>
      <c r="T161" s="57">
        <v>0.01</v>
      </c>
    </row>
    <row r="162" spans="1:20" ht="15.75" thickBot="1">
      <c r="A162" s="56" t="s">
        <v>1140</v>
      </c>
      <c r="B162" s="57">
        <v>499917.6</v>
      </c>
      <c r="C162" s="57">
        <v>44</v>
      </c>
      <c r="D162" s="57">
        <v>44</v>
      </c>
      <c r="E162" s="57">
        <v>43</v>
      </c>
      <c r="F162" s="57">
        <v>55</v>
      </c>
      <c r="G162" s="57">
        <v>499738.6</v>
      </c>
      <c r="H162" s="57">
        <v>46</v>
      </c>
      <c r="I162" s="57">
        <v>46</v>
      </c>
      <c r="J162" s="57">
        <v>44</v>
      </c>
      <c r="K162" s="57">
        <v>45</v>
      </c>
      <c r="L162" s="57">
        <v>44.5</v>
      </c>
      <c r="M162" s="57">
        <v>45</v>
      </c>
      <c r="N162" s="57">
        <v>116.5</v>
      </c>
      <c r="O162" s="57">
        <v>45</v>
      </c>
      <c r="P162" s="57">
        <v>46</v>
      </c>
      <c r="Q162" s="57">
        <v>1000320.2</v>
      </c>
      <c r="R162" s="57">
        <v>1000000</v>
      </c>
      <c r="S162" s="57">
        <v>-320.2</v>
      </c>
      <c r="T162" s="57">
        <v>-0.03</v>
      </c>
    </row>
    <row r="163" spans="1:20" ht="15.75" thickBot="1">
      <c r="A163" s="56" t="s">
        <v>1141</v>
      </c>
      <c r="B163" s="57">
        <v>499910.6</v>
      </c>
      <c r="C163" s="57">
        <v>37</v>
      </c>
      <c r="D163" s="57">
        <v>35</v>
      </c>
      <c r="E163" s="57">
        <v>36</v>
      </c>
      <c r="F163" s="57">
        <v>50</v>
      </c>
      <c r="G163" s="57">
        <v>499731.6</v>
      </c>
      <c r="H163" s="57">
        <v>40</v>
      </c>
      <c r="I163" s="57">
        <v>39</v>
      </c>
      <c r="J163" s="57">
        <v>38</v>
      </c>
      <c r="K163" s="57">
        <v>37</v>
      </c>
      <c r="L163" s="57">
        <v>39.5</v>
      </c>
      <c r="M163" s="57">
        <v>41</v>
      </c>
      <c r="N163" s="57">
        <v>112.5</v>
      </c>
      <c r="O163" s="57">
        <v>38</v>
      </c>
      <c r="P163" s="57">
        <v>38</v>
      </c>
      <c r="Q163" s="57">
        <v>1000223.2</v>
      </c>
      <c r="R163" s="57">
        <v>1000000</v>
      </c>
      <c r="S163" s="57">
        <v>-223.2</v>
      </c>
      <c r="T163" s="57">
        <v>-0.02</v>
      </c>
    </row>
    <row r="164" spans="1:20" ht="15.75" thickBot="1">
      <c r="A164" s="56" t="s">
        <v>1142</v>
      </c>
      <c r="B164" s="57">
        <v>499914.6</v>
      </c>
      <c r="C164" s="57">
        <v>42</v>
      </c>
      <c r="D164" s="57">
        <v>41</v>
      </c>
      <c r="E164" s="57">
        <v>38</v>
      </c>
      <c r="F164" s="57">
        <v>54</v>
      </c>
      <c r="G164" s="57">
        <v>499737.59999999998</v>
      </c>
      <c r="H164" s="57">
        <v>43</v>
      </c>
      <c r="I164" s="57">
        <v>43</v>
      </c>
      <c r="J164" s="57">
        <v>43</v>
      </c>
      <c r="K164" s="57">
        <v>41</v>
      </c>
      <c r="L164" s="57">
        <v>43.5</v>
      </c>
      <c r="M164" s="57">
        <v>43</v>
      </c>
      <c r="N164" s="57">
        <v>115.5</v>
      </c>
      <c r="O164" s="57">
        <v>43</v>
      </c>
      <c r="P164" s="57">
        <v>44</v>
      </c>
      <c r="Q164" s="57">
        <v>1000286.2</v>
      </c>
      <c r="R164" s="57">
        <v>1000000</v>
      </c>
      <c r="S164" s="57">
        <v>-286.2</v>
      </c>
      <c r="T164" s="57">
        <v>-0.03</v>
      </c>
    </row>
    <row r="165" spans="1:20" ht="15.75" thickBot="1">
      <c r="A165" s="56" t="s">
        <v>1143</v>
      </c>
      <c r="B165" s="57">
        <v>499904.6</v>
      </c>
      <c r="C165" s="57">
        <v>29</v>
      </c>
      <c r="D165" s="57">
        <v>31</v>
      </c>
      <c r="E165" s="57">
        <v>31</v>
      </c>
      <c r="F165" s="57">
        <v>42</v>
      </c>
      <c r="G165" s="57">
        <v>499729.6</v>
      </c>
      <c r="H165" s="57">
        <v>36</v>
      </c>
      <c r="I165" s="57">
        <v>31</v>
      </c>
      <c r="J165" s="57">
        <v>36</v>
      </c>
      <c r="K165" s="57">
        <v>36</v>
      </c>
      <c r="L165" s="57">
        <v>33.5</v>
      </c>
      <c r="M165" s="57">
        <v>32</v>
      </c>
      <c r="N165" s="57">
        <v>107.5</v>
      </c>
      <c r="O165" s="57">
        <v>33</v>
      </c>
      <c r="P165" s="57">
        <v>36</v>
      </c>
      <c r="Q165" s="57">
        <v>1000148.2</v>
      </c>
      <c r="R165" s="57">
        <v>1000000</v>
      </c>
      <c r="S165" s="57">
        <v>-148.19999999999999</v>
      </c>
      <c r="T165" s="57">
        <v>-0.01</v>
      </c>
    </row>
    <row r="166" spans="1:20" ht="15.75" thickBot="1">
      <c r="A166" s="56" t="s">
        <v>1144</v>
      </c>
      <c r="B166" s="57">
        <v>499916.6</v>
      </c>
      <c r="C166" s="57">
        <v>38</v>
      </c>
      <c r="D166" s="57">
        <v>43</v>
      </c>
      <c r="E166" s="57">
        <v>41</v>
      </c>
      <c r="F166" s="57">
        <v>52</v>
      </c>
      <c r="G166" s="57">
        <v>499733.6</v>
      </c>
      <c r="H166" s="57">
        <v>42</v>
      </c>
      <c r="I166" s="57">
        <v>42</v>
      </c>
      <c r="J166" s="57">
        <v>41</v>
      </c>
      <c r="K166" s="57">
        <v>38</v>
      </c>
      <c r="L166" s="57">
        <v>38.5</v>
      </c>
      <c r="M166" s="57">
        <v>37</v>
      </c>
      <c r="N166" s="57">
        <v>110.5</v>
      </c>
      <c r="O166" s="57">
        <v>39</v>
      </c>
      <c r="P166" s="57">
        <v>36</v>
      </c>
      <c r="Q166" s="57">
        <v>1000248.2</v>
      </c>
      <c r="R166" s="57">
        <v>1000000</v>
      </c>
      <c r="S166" s="57">
        <v>-248.2</v>
      </c>
      <c r="T166" s="57">
        <v>-0.02</v>
      </c>
    </row>
    <row r="167" spans="1:20" ht="15.75" thickBot="1">
      <c r="A167" s="56" t="s">
        <v>1145</v>
      </c>
      <c r="B167" s="57">
        <v>499902.6</v>
      </c>
      <c r="C167" s="57">
        <v>28</v>
      </c>
      <c r="D167" s="57">
        <v>28</v>
      </c>
      <c r="E167" s="57">
        <v>28</v>
      </c>
      <c r="F167" s="57">
        <v>40</v>
      </c>
      <c r="G167" s="57">
        <v>499723.6</v>
      </c>
      <c r="H167" s="57">
        <v>27</v>
      </c>
      <c r="I167" s="57">
        <v>29</v>
      </c>
      <c r="J167" s="57">
        <v>26</v>
      </c>
      <c r="K167" s="57">
        <v>30</v>
      </c>
      <c r="L167" s="57">
        <v>28.5</v>
      </c>
      <c r="M167" s="57">
        <v>27</v>
      </c>
      <c r="N167" s="57">
        <v>97.5</v>
      </c>
      <c r="O167" s="57">
        <v>25</v>
      </c>
      <c r="P167" s="57">
        <v>26</v>
      </c>
      <c r="Q167" s="57">
        <v>1000066.2</v>
      </c>
      <c r="R167" s="57">
        <v>1000000</v>
      </c>
      <c r="S167" s="57">
        <v>-66.2</v>
      </c>
      <c r="T167" s="57">
        <v>-0.01</v>
      </c>
    </row>
    <row r="168" spans="1:20" ht="15.75" thickBot="1">
      <c r="A168" s="56" t="s">
        <v>1146</v>
      </c>
      <c r="B168" s="57">
        <v>499907.6</v>
      </c>
      <c r="C168" s="57">
        <v>33</v>
      </c>
      <c r="D168" s="57">
        <v>34</v>
      </c>
      <c r="E168" s="57">
        <v>34</v>
      </c>
      <c r="F168" s="57">
        <v>45</v>
      </c>
      <c r="G168" s="57">
        <v>499728.6</v>
      </c>
      <c r="H168" s="57">
        <v>33</v>
      </c>
      <c r="I168" s="57">
        <v>35</v>
      </c>
      <c r="J168" s="57">
        <v>35</v>
      </c>
      <c r="K168" s="57">
        <v>35</v>
      </c>
      <c r="L168" s="57">
        <v>35.5</v>
      </c>
      <c r="M168" s="57">
        <v>34</v>
      </c>
      <c r="N168" s="57">
        <v>105.5</v>
      </c>
      <c r="O168" s="57">
        <v>32</v>
      </c>
      <c r="P168" s="57">
        <v>29</v>
      </c>
      <c r="Q168" s="57">
        <v>1000156.2</v>
      </c>
      <c r="R168" s="57">
        <v>1000000</v>
      </c>
      <c r="S168" s="57">
        <v>-156.19999999999999</v>
      </c>
      <c r="T168" s="57">
        <v>-0.02</v>
      </c>
    </row>
    <row r="169" spans="1:20" ht="15.75" thickBot="1">
      <c r="A169" s="56" t="s">
        <v>1147</v>
      </c>
      <c r="B169" s="57">
        <v>499900.6</v>
      </c>
      <c r="C169" s="57">
        <v>25</v>
      </c>
      <c r="D169" s="57">
        <v>27</v>
      </c>
      <c r="E169" s="57">
        <v>27</v>
      </c>
      <c r="F169" s="57">
        <v>37</v>
      </c>
      <c r="G169" s="57">
        <v>499722.6</v>
      </c>
      <c r="H169" s="57">
        <v>28</v>
      </c>
      <c r="I169" s="57">
        <v>27</v>
      </c>
      <c r="J169" s="57">
        <v>28</v>
      </c>
      <c r="K169" s="57">
        <v>27</v>
      </c>
      <c r="L169" s="57">
        <v>32.5</v>
      </c>
      <c r="M169" s="57">
        <v>31</v>
      </c>
      <c r="N169" s="57">
        <v>99.5</v>
      </c>
      <c r="O169" s="57">
        <v>24</v>
      </c>
      <c r="P169" s="57">
        <v>24</v>
      </c>
      <c r="Q169" s="57">
        <v>1000060.2</v>
      </c>
      <c r="R169" s="57">
        <v>1000000</v>
      </c>
      <c r="S169" s="57">
        <v>-60.2</v>
      </c>
      <c r="T169" s="57">
        <v>-0.01</v>
      </c>
    </row>
    <row r="170" spans="1:20" ht="15.75" thickBot="1">
      <c r="A170" s="56" t="s">
        <v>1148</v>
      </c>
      <c r="B170" s="57">
        <v>499897.59999999998</v>
      </c>
      <c r="C170" s="57">
        <v>24</v>
      </c>
      <c r="D170" s="57">
        <v>24</v>
      </c>
      <c r="E170" s="57">
        <v>24</v>
      </c>
      <c r="F170" s="57">
        <v>35</v>
      </c>
      <c r="G170" s="57">
        <v>499718.6</v>
      </c>
      <c r="H170" s="57">
        <v>24</v>
      </c>
      <c r="I170" s="57">
        <v>24</v>
      </c>
      <c r="J170" s="57">
        <v>25</v>
      </c>
      <c r="K170" s="57">
        <v>24</v>
      </c>
      <c r="L170" s="57">
        <v>24.5</v>
      </c>
      <c r="M170" s="57">
        <v>24</v>
      </c>
      <c r="N170" s="57">
        <v>95.5</v>
      </c>
      <c r="O170" s="57">
        <v>27</v>
      </c>
      <c r="P170" s="57">
        <v>27</v>
      </c>
      <c r="Q170" s="57">
        <v>1000018.2</v>
      </c>
      <c r="R170" s="57">
        <v>1000000</v>
      </c>
      <c r="S170" s="57">
        <v>-18.2</v>
      </c>
      <c r="T170" s="57">
        <v>0</v>
      </c>
    </row>
    <row r="171" spans="1:20" ht="15.75" thickBot="1">
      <c r="A171" s="56" t="s">
        <v>1149</v>
      </c>
      <c r="B171" s="57">
        <v>499899.6</v>
      </c>
      <c r="C171" s="57">
        <v>27</v>
      </c>
      <c r="D171" s="57">
        <v>26</v>
      </c>
      <c r="E171" s="57">
        <v>26</v>
      </c>
      <c r="F171" s="57">
        <v>39</v>
      </c>
      <c r="G171" s="57">
        <v>499722.6</v>
      </c>
      <c r="H171" s="57">
        <v>29</v>
      </c>
      <c r="I171" s="57">
        <v>28</v>
      </c>
      <c r="J171" s="57">
        <v>32</v>
      </c>
      <c r="K171" s="57">
        <v>31</v>
      </c>
      <c r="L171" s="57">
        <v>30.5</v>
      </c>
      <c r="M171" s="57">
        <v>34</v>
      </c>
      <c r="N171" s="57">
        <v>103.5</v>
      </c>
      <c r="O171" s="57">
        <v>36</v>
      </c>
      <c r="P171" s="57">
        <v>36</v>
      </c>
      <c r="Q171" s="57">
        <v>1000100.2</v>
      </c>
      <c r="R171" s="57">
        <v>1000000</v>
      </c>
      <c r="S171" s="57">
        <v>-100.2</v>
      </c>
      <c r="T171" s="57">
        <v>-0.01</v>
      </c>
    </row>
    <row r="172" spans="1:20" ht="15.75" thickBot="1">
      <c r="A172" s="56" t="s">
        <v>1150</v>
      </c>
      <c r="B172" s="57">
        <v>499898.6</v>
      </c>
      <c r="C172" s="57">
        <v>26</v>
      </c>
      <c r="D172" s="57">
        <v>25</v>
      </c>
      <c r="E172" s="57">
        <v>25</v>
      </c>
      <c r="F172" s="57">
        <v>36</v>
      </c>
      <c r="G172" s="57">
        <v>499719.6</v>
      </c>
      <c r="H172" s="57">
        <v>26</v>
      </c>
      <c r="I172" s="57">
        <v>26</v>
      </c>
      <c r="J172" s="57">
        <v>27</v>
      </c>
      <c r="K172" s="57">
        <v>26</v>
      </c>
      <c r="L172" s="57">
        <v>26.5</v>
      </c>
      <c r="M172" s="57">
        <v>29</v>
      </c>
      <c r="N172" s="57">
        <v>100.5</v>
      </c>
      <c r="O172" s="57">
        <v>28</v>
      </c>
      <c r="P172" s="57">
        <v>28</v>
      </c>
      <c r="Q172" s="57">
        <v>1000047.2</v>
      </c>
      <c r="R172" s="57">
        <v>1000000</v>
      </c>
      <c r="S172" s="57">
        <v>-47.2</v>
      </c>
      <c r="T172" s="57">
        <v>0</v>
      </c>
    </row>
    <row r="173" spans="1:20" ht="15.75" thickBot="1">
      <c r="A173" s="56" t="s">
        <v>1151</v>
      </c>
      <c r="B173" s="57">
        <v>499895.6</v>
      </c>
      <c r="C173" s="57">
        <v>22</v>
      </c>
      <c r="D173" s="57">
        <v>22</v>
      </c>
      <c r="E173" s="57">
        <v>22</v>
      </c>
      <c r="F173" s="57">
        <v>32</v>
      </c>
      <c r="G173" s="57">
        <v>499716.6</v>
      </c>
      <c r="H173" s="57">
        <v>23</v>
      </c>
      <c r="I173" s="57">
        <v>23</v>
      </c>
      <c r="J173" s="57">
        <v>23</v>
      </c>
      <c r="K173" s="57">
        <v>22</v>
      </c>
      <c r="L173" s="57">
        <v>23.5</v>
      </c>
      <c r="M173" s="57">
        <v>23</v>
      </c>
      <c r="N173" s="57">
        <v>94.5</v>
      </c>
      <c r="O173" s="57">
        <v>21</v>
      </c>
      <c r="P173" s="57">
        <v>21</v>
      </c>
      <c r="Q173" s="57">
        <v>999984.2</v>
      </c>
      <c r="R173" s="57">
        <v>1000000</v>
      </c>
      <c r="S173" s="57">
        <v>15.8</v>
      </c>
      <c r="T173" s="57">
        <v>0</v>
      </c>
    </row>
    <row r="174" spans="1:20" ht="15.75" thickBot="1">
      <c r="A174" s="56" t="s">
        <v>1152</v>
      </c>
      <c r="B174" s="57">
        <v>499882.6</v>
      </c>
      <c r="C174" s="57">
        <v>7</v>
      </c>
      <c r="D174" s="57">
        <v>5</v>
      </c>
      <c r="E174" s="57">
        <v>7</v>
      </c>
      <c r="F174" s="57">
        <v>24</v>
      </c>
      <c r="G174" s="57">
        <v>499704.6</v>
      </c>
      <c r="H174" s="57">
        <v>11</v>
      </c>
      <c r="I174" s="57">
        <v>10</v>
      </c>
      <c r="J174" s="57">
        <v>13</v>
      </c>
      <c r="K174" s="57">
        <v>10</v>
      </c>
      <c r="L174" s="57">
        <v>15.5</v>
      </c>
      <c r="M174" s="57">
        <v>12</v>
      </c>
      <c r="N174" s="57">
        <v>83.5</v>
      </c>
      <c r="O174" s="57">
        <v>9</v>
      </c>
      <c r="P174" s="57">
        <v>7</v>
      </c>
      <c r="Q174" s="57">
        <v>999801.2</v>
      </c>
      <c r="R174" s="57">
        <v>1000000</v>
      </c>
      <c r="S174" s="57">
        <v>198.8</v>
      </c>
      <c r="T174" s="57">
        <v>0.02</v>
      </c>
    </row>
    <row r="175" spans="1:20" ht="15.75" thickBot="1">
      <c r="A175" s="56" t="s">
        <v>1153</v>
      </c>
      <c r="B175" s="57">
        <v>499892.6</v>
      </c>
      <c r="C175" s="57">
        <v>19</v>
      </c>
      <c r="D175" s="57">
        <v>18</v>
      </c>
      <c r="E175" s="57">
        <v>17</v>
      </c>
      <c r="F175" s="57">
        <v>30</v>
      </c>
      <c r="G175" s="57">
        <v>499714.6</v>
      </c>
      <c r="H175" s="57">
        <v>20</v>
      </c>
      <c r="I175" s="57">
        <v>19</v>
      </c>
      <c r="J175" s="57">
        <v>21</v>
      </c>
      <c r="K175" s="57">
        <v>21</v>
      </c>
      <c r="L175" s="57">
        <v>21.5</v>
      </c>
      <c r="M175" s="57">
        <v>20</v>
      </c>
      <c r="N175" s="57">
        <v>91.5</v>
      </c>
      <c r="O175" s="57">
        <v>20</v>
      </c>
      <c r="P175" s="57">
        <v>19</v>
      </c>
      <c r="Q175" s="57">
        <v>999944.2</v>
      </c>
      <c r="R175" s="57">
        <v>1000000</v>
      </c>
      <c r="S175" s="57">
        <v>55.8</v>
      </c>
      <c r="T175" s="57">
        <v>0.01</v>
      </c>
    </row>
    <row r="176" spans="1:20" ht="15.75" thickBot="1">
      <c r="A176" s="56" t="s">
        <v>1154</v>
      </c>
      <c r="B176" s="57">
        <v>499879.6</v>
      </c>
      <c r="C176" s="57">
        <v>12</v>
      </c>
      <c r="D176" s="57">
        <v>11</v>
      </c>
      <c r="E176" s="57">
        <v>2</v>
      </c>
      <c r="F176" s="57">
        <v>15</v>
      </c>
      <c r="G176" s="57">
        <v>499703.6</v>
      </c>
      <c r="H176" s="57">
        <v>15</v>
      </c>
      <c r="I176" s="57">
        <v>1</v>
      </c>
      <c r="J176" s="57">
        <v>9</v>
      </c>
      <c r="K176" s="57">
        <v>9</v>
      </c>
      <c r="L176" s="57">
        <v>9.5</v>
      </c>
      <c r="M176" s="57">
        <v>10</v>
      </c>
      <c r="N176" s="57">
        <v>83.5</v>
      </c>
      <c r="O176" s="57">
        <v>10</v>
      </c>
      <c r="P176" s="57">
        <v>11</v>
      </c>
      <c r="Q176" s="57">
        <v>999781.2</v>
      </c>
      <c r="R176" s="57">
        <v>1000000</v>
      </c>
      <c r="S176" s="57">
        <v>218.8</v>
      </c>
      <c r="T176" s="57">
        <v>0.02</v>
      </c>
    </row>
    <row r="177" spans="1:20" ht="15.75" thickBot="1">
      <c r="A177" s="56" t="s">
        <v>1155</v>
      </c>
      <c r="B177" s="57">
        <v>499893.6</v>
      </c>
      <c r="C177" s="57">
        <v>12</v>
      </c>
      <c r="D177" s="57">
        <v>19</v>
      </c>
      <c r="E177" s="57">
        <v>20</v>
      </c>
      <c r="F177" s="57">
        <v>33</v>
      </c>
      <c r="G177" s="57">
        <v>499712.6</v>
      </c>
      <c r="H177" s="57">
        <v>21</v>
      </c>
      <c r="I177" s="57">
        <v>21</v>
      </c>
      <c r="J177" s="57">
        <v>19</v>
      </c>
      <c r="K177" s="57">
        <v>18</v>
      </c>
      <c r="L177" s="57">
        <v>19.5</v>
      </c>
      <c r="M177" s="57">
        <v>19</v>
      </c>
      <c r="N177" s="57">
        <v>90.5</v>
      </c>
      <c r="O177" s="57">
        <v>18</v>
      </c>
      <c r="P177" s="57">
        <v>18</v>
      </c>
      <c r="Q177" s="57">
        <v>999934.2</v>
      </c>
      <c r="R177" s="57">
        <v>1000000</v>
      </c>
      <c r="S177" s="57">
        <v>65.8</v>
      </c>
      <c r="T177" s="57">
        <v>0.01</v>
      </c>
    </row>
    <row r="178" spans="1:20" ht="15.75" thickBot="1">
      <c r="A178" s="56" t="s">
        <v>1156</v>
      </c>
      <c r="B178" s="57">
        <v>499878.6</v>
      </c>
      <c r="C178" s="57">
        <v>8</v>
      </c>
      <c r="D178" s="57">
        <v>3</v>
      </c>
      <c r="E178" s="57">
        <v>4</v>
      </c>
      <c r="F178" s="57">
        <v>19</v>
      </c>
      <c r="G178" s="57">
        <v>499661.1</v>
      </c>
      <c r="H178" s="57">
        <v>9</v>
      </c>
      <c r="I178" s="57">
        <v>14</v>
      </c>
      <c r="J178" s="57">
        <v>1</v>
      </c>
      <c r="K178" s="57">
        <v>13</v>
      </c>
      <c r="L178" s="57">
        <v>13.5</v>
      </c>
      <c r="M178" s="57">
        <v>11</v>
      </c>
      <c r="N178" s="57">
        <v>83.5</v>
      </c>
      <c r="O178" s="57">
        <v>8</v>
      </c>
      <c r="P178" s="57">
        <v>4</v>
      </c>
      <c r="Q178" s="57">
        <v>999730.7</v>
      </c>
      <c r="R178" s="57">
        <v>1000000</v>
      </c>
      <c r="S178" s="57">
        <v>269.3</v>
      </c>
      <c r="T178" s="57">
        <v>0.03</v>
      </c>
    </row>
    <row r="179" spans="1:20" ht="15.75" thickBot="1">
      <c r="A179" s="56" t="s">
        <v>1157</v>
      </c>
      <c r="B179" s="57">
        <v>499888.6</v>
      </c>
      <c r="C179" s="57">
        <v>13</v>
      </c>
      <c r="D179" s="57">
        <v>16</v>
      </c>
      <c r="E179" s="57">
        <v>13</v>
      </c>
      <c r="F179" s="57">
        <v>28</v>
      </c>
      <c r="G179" s="57">
        <v>499707.6</v>
      </c>
      <c r="H179" s="57">
        <v>17</v>
      </c>
      <c r="I179" s="57">
        <v>15</v>
      </c>
      <c r="J179" s="57">
        <v>14</v>
      </c>
      <c r="K179" s="57">
        <v>16</v>
      </c>
      <c r="L179" s="57">
        <v>16.5</v>
      </c>
      <c r="M179" s="57">
        <v>14</v>
      </c>
      <c r="N179" s="57">
        <v>86.5</v>
      </c>
      <c r="O179" s="57">
        <v>14</v>
      </c>
      <c r="P179" s="57">
        <v>12</v>
      </c>
      <c r="Q179" s="57">
        <v>999871.2</v>
      </c>
      <c r="R179" s="57">
        <v>1000000</v>
      </c>
      <c r="S179" s="57">
        <v>128.80000000000001</v>
      </c>
      <c r="T179" s="57">
        <v>0.01</v>
      </c>
    </row>
    <row r="180" spans="1:20" ht="15.75" thickBot="1">
      <c r="A180" s="56" t="s">
        <v>1158</v>
      </c>
      <c r="B180" s="57">
        <v>499876.6</v>
      </c>
      <c r="C180" s="57">
        <v>0</v>
      </c>
      <c r="D180" s="57">
        <v>4</v>
      </c>
      <c r="E180" s="57">
        <v>1</v>
      </c>
      <c r="F180" s="57">
        <v>14</v>
      </c>
      <c r="G180" s="57">
        <v>499683.1</v>
      </c>
      <c r="H180" s="57">
        <v>1</v>
      </c>
      <c r="I180" s="57">
        <v>9</v>
      </c>
      <c r="J180" s="57">
        <v>8</v>
      </c>
      <c r="K180" s="57">
        <v>7</v>
      </c>
      <c r="L180" s="57">
        <v>7.5</v>
      </c>
      <c r="M180" s="57">
        <v>9</v>
      </c>
      <c r="N180" s="57">
        <v>77.5</v>
      </c>
      <c r="O180" s="57">
        <v>2</v>
      </c>
      <c r="P180" s="57">
        <v>1</v>
      </c>
      <c r="Q180" s="57">
        <v>999700.7</v>
      </c>
      <c r="R180" s="57">
        <v>1000000</v>
      </c>
      <c r="S180" s="57">
        <v>299.3</v>
      </c>
      <c r="T180" s="57">
        <v>0.03</v>
      </c>
    </row>
    <row r="181" spans="1:20" ht="15.75" thickBot="1">
      <c r="A181" s="56" t="s">
        <v>1159</v>
      </c>
      <c r="B181" s="57">
        <v>499873.6</v>
      </c>
      <c r="C181" s="57">
        <v>1</v>
      </c>
      <c r="D181" s="57">
        <v>0</v>
      </c>
      <c r="E181" s="57">
        <v>0</v>
      </c>
      <c r="F181" s="57">
        <v>13</v>
      </c>
      <c r="G181" s="57">
        <v>499706.6</v>
      </c>
      <c r="H181" s="57">
        <v>3</v>
      </c>
      <c r="I181" s="57">
        <v>4</v>
      </c>
      <c r="J181" s="57">
        <v>2</v>
      </c>
      <c r="K181" s="57">
        <v>3</v>
      </c>
      <c r="L181" s="57">
        <v>0</v>
      </c>
      <c r="M181" s="57">
        <v>1</v>
      </c>
      <c r="N181" s="57">
        <v>75.5</v>
      </c>
      <c r="O181" s="57">
        <v>2</v>
      </c>
      <c r="P181" s="57">
        <v>2</v>
      </c>
      <c r="Q181" s="57">
        <v>999686.7</v>
      </c>
      <c r="R181" s="57">
        <v>1000000</v>
      </c>
      <c r="S181" s="57">
        <v>313.3</v>
      </c>
      <c r="T181" s="57">
        <v>0.03</v>
      </c>
    </row>
    <row r="182" spans="1:20" ht="15.75" thickBot="1">
      <c r="A182" s="56" t="s">
        <v>1160</v>
      </c>
      <c r="B182" s="57">
        <v>499877.6</v>
      </c>
      <c r="C182" s="57">
        <v>5</v>
      </c>
      <c r="D182" s="57">
        <v>7</v>
      </c>
      <c r="E182" s="57">
        <v>10</v>
      </c>
      <c r="F182" s="57">
        <v>18</v>
      </c>
      <c r="G182" s="57">
        <v>499659.1</v>
      </c>
      <c r="H182" s="57">
        <v>4</v>
      </c>
      <c r="I182" s="57">
        <v>3</v>
      </c>
      <c r="J182" s="57">
        <v>11</v>
      </c>
      <c r="K182" s="57">
        <v>7</v>
      </c>
      <c r="L182" s="57">
        <v>5.5</v>
      </c>
      <c r="M182" s="57">
        <v>5</v>
      </c>
      <c r="N182" s="57">
        <v>80.5</v>
      </c>
      <c r="O182" s="57">
        <v>15</v>
      </c>
      <c r="P182" s="57">
        <v>14</v>
      </c>
      <c r="Q182" s="57">
        <v>999721.7</v>
      </c>
      <c r="R182" s="57">
        <v>1000000</v>
      </c>
      <c r="S182" s="57">
        <v>278.3</v>
      </c>
      <c r="T182" s="57">
        <v>0.03</v>
      </c>
    </row>
    <row r="183" spans="1:20" ht="15.75" thickBot="1">
      <c r="A183" s="56" t="s">
        <v>1161</v>
      </c>
      <c r="B183" s="57">
        <v>499875.6</v>
      </c>
      <c r="C183" s="57">
        <v>3</v>
      </c>
      <c r="D183" s="57">
        <v>2</v>
      </c>
      <c r="E183" s="57">
        <v>3</v>
      </c>
      <c r="F183" s="57">
        <v>16</v>
      </c>
      <c r="G183" s="57">
        <v>499684.1</v>
      </c>
      <c r="H183" s="57">
        <v>2</v>
      </c>
      <c r="I183" s="57">
        <v>6</v>
      </c>
      <c r="J183" s="57">
        <v>6</v>
      </c>
      <c r="K183" s="57">
        <v>5</v>
      </c>
      <c r="L183" s="57">
        <v>4.5</v>
      </c>
      <c r="M183" s="57">
        <v>5</v>
      </c>
      <c r="N183" s="57">
        <v>78.5</v>
      </c>
      <c r="O183" s="57">
        <v>6</v>
      </c>
      <c r="P183" s="57">
        <v>5</v>
      </c>
      <c r="Q183" s="57">
        <v>999701.7</v>
      </c>
      <c r="R183" s="57">
        <v>1000000</v>
      </c>
      <c r="S183" s="57">
        <v>298.3</v>
      </c>
      <c r="T183" s="57">
        <v>0.03</v>
      </c>
    </row>
    <row r="184" spans="1:20" ht="15.75" thickBot="1">
      <c r="A184" s="56" t="s">
        <v>1162</v>
      </c>
      <c r="B184" s="57">
        <v>499920.6</v>
      </c>
      <c r="C184" s="57">
        <v>47</v>
      </c>
      <c r="D184" s="57">
        <v>47</v>
      </c>
      <c r="E184" s="57">
        <v>46</v>
      </c>
      <c r="F184" s="57">
        <v>58</v>
      </c>
      <c r="G184" s="57">
        <v>499741.6</v>
      </c>
      <c r="H184" s="57">
        <v>47</v>
      </c>
      <c r="I184" s="57">
        <v>47</v>
      </c>
      <c r="J184" s="57">
        <v>47</v>
      </c>
      <c r="K184" s="57">
        <v>47</v>
      </c>
      <c r="L184" s="57">
        <v>47.5</v>
      </c>
      <c r="M184" s="57">
        <v>47</v>
      </c>
      <c r="N184" s="57">
        <v>117.5</v>
      </c>
      <c r="O184" s="57">
        <v>46</v>
      </c>
      <c r="P184" s="57">
        <v>46</v>
      </c>
      <c r="Q184" s="57">
        <v>1000352.2</v>
      </c>
      <c r="R184" s="57">
        <v>1000000</v>
      </c>
      <c r="S184" s="57">
        <v>-352.2</v>
      </c>
      <c r="T184" s="57">
        <v>-0.04</v>
      </c>
    </row>
    <row r="185" spans="1:20" ht="15.75" thickBot="1">
      <c r="A185" s="56" t="s">
        <v>1163</v>
      </c>
      <c r="B185" s="57">
        <v>499915.6</v>
      </c>
      <c r="C185" s="57">
        <v>41</v>
      </c>
      <c r="D185" s="57">
        <v>40</v>
      </c>
      <c r="E185" s="57">
        <v>39</v>
      </c>
      <c r="F185" s="57">
        <v>53</v>
      </c>
      <c r="G185" s="57">
        <v>499736.6</v>
      </c>
      <c r="H185" s="57">
        <v>41</v>
      </c>
      <c r="I185" s="57">
        <v>37</v>
      </c>
      <c r="J185" s="57">
        <v>39</v>
      </c>
      <c r="K185" s="57">
        <v>42</v>
      </c>
      <c r="L185" s="57">
        <v>41.5</v>
      </c>
      <c r="M185" s="57">
        <v>39</v>
      </c>
      <c r="N185" s="57">
        <v>108.5</v>
      </c>
      <c r="O185" s="57">
        <v>35</v>
      </c>
      <c r="P185" s="57">
        <v>37</v>
      </c>
      <c r="Q185" s="57">
        <v>1000245.2</v>
      </c>
      <c r="R185" s="57">
        <v>1000000</v>
      </c>
      <c r="S185" s="57">
        <v>-245.2</v>
      </c>
      <c r="T185" s="57">
        <v>-0.02</v>
      </c>
    </row>
    <row r="186" spans="1:20" ht="15.75" thickBot="1">
      <c r="A186" s="56" t="s">
        <v>1164</v>
      </c>
      <c r="B186" s="57">
        <v>499919.6</v>
      </c>
      <c r="C186" s="57">
        <v>45</v>
      </c>
      <c r="D186" s="57">
        <v>45</v>
      </c>
      <c r="E186" s="57">
        <v>45</v>
      </c>
      <c r="F186" s="57">
        <v>57</v>
      </c>
      <c r="G186" s="57">
        <v>499739.6</v>
      </c>
      <c r="H186" s="57">
        <v>45</v>
      </c>
      <c r="I186" s="57">
        <v>44</v>
      </c>
      <c r="J186" s="57">
        <v>45</v>
      </c>
      <c r="K186" s="57">
        <v>46</v>
      </c>
      <c r="L186" s="57">
        <v>46.5</v>
      </c>
      <c r="M186" s="57">
        <v>44</v>
      </c>
      <c r="N186" s="57">
        <v>115.5</v>
      </c>
      <c r="O186" s="57">
        <v>44</v>
      </c>
      <c r="P186" s="57">
        <v>43</v>
      </c>
      <c r="Q186" s="57">
        <v>1000324.2</v>
      </c>
      <c r="R186" s="57">
        <v>1000000</v>
      </c>
      <c r="S186" s="57">
        <v>-324.2</v>
      </c>
      <c r="T186" s="57">
        <v>-0.03</v>
      </c>
    </row>
    <row r="187" spans="1:20" ht="15.75" thickBot="1">
      <c r="A187" s="56" t="s">
        <v>1165</v>
      </c>
      <c r="B187" s="57">
        <v>499911.6</v>
      </c>
      <c r="C187" s="57">
        <v>40</v>
      </c>
      <c r="D187" s="57">
        <v>37</v>
      </c>
      <c r="E187" s="57">
        <v>42</v>
      </c>
      <c r="F187" s="57">
        <v>48</v>
      </c>
      <c r="G187" s="57">
        <v>499732.6</v>
      </c>
      <c r="H187" s="57">
        <v>36</v>
      </c>
      <c r="I187" s="57">
        <v>36</v>
      </c>
      <c r="J187" s="57">
        <v>42</v>
      </c>
      <c r="K187" s="57">
        <v>44</v>
      </c>
      <c r="L187" s="57">
        <v>42.5</v>
      </c>
      <c r="M187" s="57">
        <v>42</v>
      </c>
      <c r="N187" s="57">
        <v>113.5</v>
      </c>
      <c r="O187" s="57">
        <v>38</v>
      </c>
      <c r="P187" s="57">
        <v>40</v>
      </c>
      <c r="Q187" s="57">
        <v>1000245.2</v>
      </c>
      <c r="R187" s="57">
        <v>1000000</v>
      </c>
      <c r="S187" s="57">
        <v>-245.2</v>
      </c>
      <c r="T187" s="57">
        <v>-0.02</v>
      </c>
    </row>
    <row r="188" spans="1:20" ht="15.75" thickBot="1">
      <c r="A188" s="56" t="s">
        <v>1166</v>
      </c>
      <c r="B188" s="57">
        <v>499918.6</v>
      </c>
      <c r="C188" s="57">
        <v>46</v>
      </c>
      <c r="D188" s="57">
        <v>46</v>
      </c>
      <c r="E188" s="57">
        <v>55</v>
      </c>
      <c r="F188" s="57">
        <v>56</v>
      </c>
      <c r="G188" s="57">
        <v>499740.6</v>
      </c>
      <c r="H188" s="57">
        <v>44</v>
      </c>
      <c r="I188" s="57">
        <v>45</v>
      </c>
      <c r="J188" s="57">
        <v>46</v>
      </c>
      <c r="K188" s="57">
        <v>43</v>
      </c>
      <c r="L188" s="57">
        <v>45.5</v>
      </c>
      <c r="M188" s="57">
        <v>46</v>
      </c>
      <c r="N188" s="57">
        <v>118.5</v>
      </c>
      <c r="O188" s="57">
        <v>47</v>
      </c>
      <c r="P188" s="57">
        <v>47</v>
      </c>
      <c r="Q188" s="57">
        <v>1000344.2</v>
      </c>
      <c r="R188" s="57">
        <v>1000000</v>
      </c>
      <c r="S188" s="57">
        <v>-344.2</v>
      </c>
      <c r="T188" s="57">
        <v>-0.03</v>
      </c>
    </row>
    <row r="189" spans="1:20" ht="15.75" thickBot="1">
      <c r="A189" s="56" t="s">
        <v>1167</v>
      </c>
      <c r="B189" s="57">
        <v>499908.6</v>
      </c>
      <c r="C189" s="57">
        <v>36</v>
      </c>
      <c r="D189" s="57">
        <v>36</v>
      </c>
      <c r="E189" s="57">
        <v>33</v>
      </c>
      <c r="F189" s="57">
        <v>47</v>
      </c>
      <c r="G189" s="57">
        <v>499727.6</v>
      </c>
      <c r="H189" s="57">
        <v>36</v>
      </c>
      <c r="I189" s="57">
        <v>40</v>
      </c>
      <c r="J189" s="57">
        <v>29</v>
      </c>
      <c r="K189" s="57">
        <v>30</v>
      </c>
      <c r="L189" s="57">
        <v>27.5</v>
      </c>
      <c r="M189" s="57">
        <v>25</v>
      </c>
      <c r="N189" s="57">
        <v>97.5</v>
      </c>
      <c r="O189" s="57">
        <v>30</v>
      </c>
      <c r="P189" s="57">
        <v>33</v>
      </c>
      <c r="Q189" s="57">
        <v>1000136.2</v>
      </c>
      <c r="R189" s="57">
        <v>1000000</v>
      </c>
      <c r="S189" s="57">
        <v>-136.19999999999999</v>
      </c>
      <c r="T189" s="57">
        <v>-0.01</v>
      </c>
    </row>
    <row r="190" spans="1:20" ht="15.75" thickBot="1">
      <c r="A190" s="56" t="s">
        <v>1168</v>
      </c>
      <c r="B190" s="57">
        <v>499913.6</v>
      </c>
      <c r="C190" s="57">
        <v>43</v>
      </c>
      <c r="D190" s="57">
        <v>42</v>
      </c>
      <c r="E190" s="57">
        <v>44</v>
      </c>
      <c r="F190" s="57">
        <v>51</v>
      </c>
      <c r="G190" s="57">
        <v>499735.6</v>
      </c>
      <c r="H190" s="57">
        <v>39</v>
      </c>
      <c r="I190" s="57">
        <v>41</v>
      </c>
      <c r="J190" s="57">
        <v>40</v>
      </c>
      <c r="K190" s="57">
        <v>40</v>
      </c>
      <c r="L190" s="57">
        <v>40.5</v>
      </c>
      <c r="M190" s="57">
        <v>40</v>
      </c>
      <c r="N190" s="57">
        <v>112.5</v>
      </c>
      <c r="O190" s="57">
        <v>42</v>
      </c>
      <c r="P190" s="57">
        <v>42</v>
      </c>
      <c r="Q190" s="57">
        <v>1000266.2</v>
      </c>
      <c r="R190" s="57">
        <v>1000000</v>
      </c>
      <c r="S190" s="57">
        <v>-266.2</v>
      </c>
      <c r="T190" s="57">
        <v>-0.03</v>
      </c>
    </row>
    <row r="191" spans="1:20" ht="15.75" thickBot="1">
      <c r="A191" s="56" t="s">
        <v>1169</v>
      </c>
      <c r="B191" s="57">
        <v>499909.6</v>
      </c>
      <c r="C191" s="57">
        <v>31</v>
      </c>
      <c r="D191" s="57">
        <v>38</v>
      </c>
      <c r="E191" s="57">
        <v>37</v>
      </c>
      <c r="F191" s="57">
        <v>43</v>
      </c>
      <c r="G191" s="57">
        <v>499730.6</v>
      </c>
      <c r="H191" s="57">
        <v>37</v>
      </c>
      <c r="I191" s="57">
        <v>34</v>
      </c>
      <c r="J191" s="57">
        <v>31</v>
      </c>
      <c r="K191" s="57">
        <v>33</v>
      </c>
      <c r="L191" s="57">
        <v>36.5</v>
      </c>
      <c r="M191" s="57">
        <v>35</v>
      </c>
      <c r="N191" s="57">
        <v>102.5</v>
      </c>
      <c r="O191" s="57">
        <v>26</v>
      </c>
      <c r="P191" s="57">
        <v>25</v>
      </c>
      <c r="Q191" s="57">
        <v>1000149.2</v>
      </c>
      <c r="R191" s="57">
        <v>1000000</v>
      </c>
      <c r="S191" s="57">
        <v>-149.19999999999999</v>
      </c>
      <c r="T191" s="57">
        <v>-0.01</v>
      </c>
    </row>
    <row r="192" spans="1:20" ht="15.75" thickBot="1">
      <c r="A192" s="56" t="s">
        <v>1170</v>
      </c>
      <c r="B192" s="57">
        <v>499901.6</v>
      </c>
      <c r="C192" s="57">
        <v>30</v>
      </c>
      <c r="D192" s="57">
        <v>29</v>
      </c>
      <c r="E192" s="57">
        <v>29</v>
      </c>
      <c r="F192" s="57">
        <v>38</v>
      </c>
      <c r="G192" s="57">
        <v>499722.6</v>
      </c>
      <c r="H192" s="57">
        <v>25</v>
      </c>
      <c r="I192" s="57">
        <v>25</v>
      </c>
      <c r="J192" s="57">
        <v>24</v>
      </c>
      <c r="K192" s="57">
        <v>25</v>
      </c>
      <c r="L192" s="57">
        <v>25.5</v>
      </c>
      <c r="M192" s="57">
        <v>26</v>
      </c>
      <c r="N192" s="57">
        <v>98.5</v>
      </c>
      <c r="O192" s="57">
        <v>30</v>
      </c>
      <c r="P192" s="57">
        <v>32</v>
      </c>
      <c r="Q192" s="57">
        <v>1000061.2</v>
      </c>
      <c r="R192" s="57">
        <v>1000000</v>
      </c>
      <c r="S192" s="57">
        <v>-61.2</v>
      </c>
      <c r="T192" s="57">
        <v>-0.01</v>
      </c>
    </row>
    <row r="193" spans="1:20" ht="15.75" thickBot="1">
      <c r="A193" s="56" t="s">
        <v>1171</v>
      </c>
      <c r="B193" s="57">
        <v>499906.6</v>
      </c>
      <c r="C193" s="57">
        <v>35</v>
      </c>
      <c r="D193" s="57">
        <v>33</v>
      </c>
      <c r="E193" s="57">
        <v>35</v>
      </c>
      <c r="F193" s="57">
        <v>46</v>
      </c>
      <c r="G193" s="57">
        <v>499725.6</v>
      </c>
      <c r="H193" s="57">
        <v>31</v>
      </c>
      <c r="I193" s="57">
        <v>32</v>
      </c>
      <c r="J193" s="57">
        <v>33</v>
      </c>
      <c r="K193" s="57">
        <v>32</v>
      </c>
      <c r="L193" s="57">
        <v>31.5</v>
      </c>
      <c r="M193" s="57">
        <v>29</v>
      </c>
      <c r="N193" s="57">
        <v>105.5</v>
      </c>
      <c r="O193" s="57">
        <v>40</v>
      </c>
      <c r="P193" s="57">
        <v>39</v>
      </c>
      <c r="Q193" s="57">
        <v>1000154.2</v>
      </c>
      <c r="R193" s="57">
        <v>1000000</v>
      </c>
      <c r="S193" s="57">
        <v>-154.19999999999999</v>
      </c>
      <c r="T193" s="57">
        <v>-0.02</v>
      </c>
    </row>
    <row r="194" spans="1:20" ht="15.75" thickBot="1">
      <c r="A194" s="56" t="s">
        <v>1172</v>
      </c>
      <c r="B194" s="57">
        <v>499905.6</v>
      </c>
      <c r="C194" s="57">
        <v>34</v>
      </c>
      <c r="D194" s="57">
        <v>32</v>
      </c>
      <c r="E194" s="57">
        <v>32</v>
      </c>
      <c r="F194" s="57">
        <v>41</v>
      </c>
      <c r="G194" s="57">
        <v>499724.6</v>
      </c>
      <c r="H194" s="57">
        <v>30</v>
      </c>
      <c r="I194" s="57">
        <v>30</v>
      </c>
      <c r="J194" s="57">
        <v>30</v>
      </c>
      <c r="K194" s="57">
        <v>28</v>
      </c>
      <c r="L194" s="57">
        <v>30.5</v>
      </c>
      <c r="M194" s="57">
        <v>30</v>
      </c>
      <c r="N194" s="57">
        <v>101.5</v>
      </c>
      <c r="O194" s="57">
        <v>31</v>
      </c>
      <c r="P194" s="57">
        <v>30</v>
      </c>
      <c r="Q194" s="57">
        <v>1000110.2</v>
      </c>
      <c r="R194" s="57">
        <v>1000000</v>
      </c>
      <c r="S194" s="57">
        <v>-110.2</v>
      </c>
      <c r="T194" s="57">
        <v>-0.01</v>
      </c>
    </row>
    <row r="195" spans="1:20" ht="15.75" thickBot="1">
      <c r="A195" s="56" t="s">
        <v>1173</v>
      </c>
      <c r="B195" s="57">
        <v>499896.6</v>
      </c>
      <c r="C195" s="57">
        <v>23</v>
      </c>
      <c r="D195" s="57">
        <v>23</v>
      </c>
      <c r="E195" s="57">
        <v>23</v>
      </c>
      <c r="F195" s="57">
        <v>34</v>
      </c>
      <c r="G195" s="57">
        <v>499717.6</v>
      </c>
      <c r="H195" s="57">
        <v>22</v>
      </c>
      <c r="I195" s="57">
        <v>22</v>
      </c>
      <c r="J195" s="57">
        <v>22</v>
      </c>
      <c r="K195" s="57">
        <v>23</v>
      </c>
      <c r="L195" s="57">
        <v>22.5</v>
      </c>
      <c r="M195" s="57">
        <v>22</v>
      </c>
      <c r="N195" s="57">
        <v>92.5</v>
      </c>
      <c r="O195" s="57">
        <v>22</v>
      </c>
      <c r="P195" s="57">
        <v>23</v>
      </c>
      <c r="Q195" s="57">
        <v>999988.2</v>
      </c>
      <c r="R195" s="57">
        <v>1000000</v>
      </c>
      <c r="S195" s="57">
        <v>11.8</v>
      </c>
      <c r="T195" s="57">
        <v>0</v>
      </c>
    </row>
    <row r="196" spans="1:20" ht="15.75" thickBot="1">
      <c r="A196" s="56" t="s">
        <v>1174</v>
      </c>
      <c r="B196" s="57">
        <v>499880.6</v>
      </c>
      <c r="C196" s="57">
        <v>6</v>
      </c>
      <c r="D196" s="57">
        <v>6</v>
      </c>
      <c r="E196" s="57">
        <v>6</v>
      </c>
      <c r="F196" s="57">
        <v>22</v>
      </c>
      <c r="G196" s="57">
        <v>499685.1</v>
      </c>
      <c r="H196" s="57">
        <v>7</v>
      </c>
      <c r="I196" s="57">
        <v>2</v>
      </c>
      <c r="J196" s="57">
        <v>5</v>
      </c>
      <c r="K196" s="57">
        <v>8</v>
      </c>
      <c r="L196" s="57">
        <v>8.5</v>
      </c>
      <c r="M196" s="57">
        <v>8</v>
      </c>
      <c r="N196" s="57">
        <v>73.5</v>
      </c>
      <c r="O196" s="57">
        <v>4</v>
      </c>
      <c r="P196" s="57">
        <v>9</v>
      </c>
      <c r="Q196" s="57">
        <v>999730.7</v>
      </c>
      <c r="R196" s="57">
        <v>1000000</v>
      </c>
      <c r="S196" s="57">
        <v>269.3</v>
      </c>
      <c r="T196" s="57">
        <v>0.03</v>
      </c>
    </row>
    <row r="197" spans="1:20" ht="15.75" thickBot="1">
      <c r="A197" s="56" t="s">
        <v>1175</v>
      </c>
      <c r="B197" s="57">
        <v>499894.6</v>
      </c>
      <c r="C197" s="57">
        <v>21</v>
      </c>
      <c r="D197" s="57">
        <v>21</v>
      </c>
      <c r="E197" s="57">
        <v>21</v>
      </c>
      <c r="F197" s="57">
        <v>31</v>
      </c>
      <c r="G197" s="57">
        <v>499715.6</v>
      </c>
      <c r="H197" s="57">
        <v>19</v>
      </c>
      <c r="I197" s="57">
        <v>17</v>
      </c>
      <c r="J197" s="57">
        <v>18</v>
      </c>
      <c r="K197" s="57">
        <v>21</v>
      </c>
      <c r="L197" s="57">
        <v>19.5</v>
      </c>
      <c r="M197" s="57">
        <v>18</v>
      </c>
      <c r="N197" s="57">
        <v>90.5</v>
      </c>
      <c r="O197" s="57">
        <v>20</v>
      </c>
      <c r="P197" s="57">
        <v>20</v>
      </c>
      <c r="Q197" s="57">
        <v>999947.2</v>
      </c>
      <c r="R197" s="57">
        <v>1000000</v>
      </c>
      <c r="S197" s="57">
        <v>52.8</v>
      </c>
      <c r="T197" s="57">
        <v>0.01</v>
      </c>
    </row>
    <row r="198" spans="1:20" ht="15.75" thickBot="1">
      <c r="A198" s="56" t="s">
        <v>1176</v>
      </c>
      <c r="B198" s="57">
        <v>499886.6</v>
      </c>
      <c r="C198" s="57">
        <v>17</v>
      </c>
      <c r="D198" s="57">
        <v>11</v>
      </c>
      <c r="E198" s="57">
        <v>14</v>
      </c>
      <c r="F198" s="57">
        <v>20</v>
      </c>
      <c r="G198" s="57">
        <v>499709.6</v>
      </c>
      <c r="H198" s="57">
        <v>8</v>
      </c>
      <c r="I198" s="57">
        <v>8</v>
      </c>
      <c r="J198" s="57">
        <v>12</v>
      </c>
      <c r="K198" s="57">
        <v>13</v>
      </c>
      <c r="L198" s="57">
        <v>14.5</v>
      </c>
      <c r="M198" s="57">
        <v>17</v>
      </c>
      <c r="N198" s="57">
        <v>88.5</v>
      </c>
      <c r="O198" s="57">
        <v>12</v>
      </c>
      <c r="P198" s="57">
        <v>14</v>
      </c>
      <c r="Q198" s="57">
        <v>999845.2</v>
      </c>
      <c r="R198" s="57">
        <v>1000000</v>
      </c>
      <c r="S198" s="57">
        <v>154.80000000000001</v>
      </c>
      <c r="T198" s="57">
        <v>0.02</v>
      </c>
    </row>
    <row r="199" spans="1:20" ht="15.75" thickBot="1">
      <c r="A199" s="56" t="s">
        <v>1365</v>
      </c>
      <c r="B199" s="57">
        <v>499890.6</v>
      </c>
      <c r="C199" s="57">
        <v>20</v>
      </c>
      <c r="D199" s="57">
        <v>20</v>
      </c>
      <c r="E199" s="57">
        <v>20</v>
      </c>
      <c r="F199" s="57">
        <v>29</v>
      </c>
      <c r="G199" s="57">
        <v>499713.6</v>
      </c>
      <c r="H199" s="57">
        <v>16</v>
      </c>
      <c r="I199" s="57">
        <v>20</v>
      </c>
      <c r="J199" s="57">
        <v>21</v>
      </c>
      <c r="K199" s="57">
        <v>19</v>
      </c>
      <c r="L199" s="57">
        <v>20.5</v>
      </c>
      <c r="M199" s="57">
        <v>21</v>
      </c>
      <c r="N199" s="57">
        <v>93.5</v>
      </c>
      <c r="O199" s="57">
        <v>23</v>
      </c>
      <c r="P199" s="57">
        <v>22</v>
      </c>
      <c r="Q199" s="57">
        <v>999949.2</v>
      </c>
      <c r="R199" s="57">
        <v>1000000</v>
      </c>
      <c r="S199" s="57">
        <v>50.8</v>
      </c>
      <c r="T199" s="57">
        <v>0.01</v>
      </c>
    </row>
    <row r="200" spans="1:20" ht="15.75" thickBot="1">
      <c r="A200" s="56" t="s">
        <v>1366</v>
      </c>
      <c r="B200" s="57">
        <v>499891.6</v>
      </c>
      <c r="C200" s="57">
        <v>16</v>
      </c>
      <c r="D200" s="57">
        <v>14</v>
      </c>
      <c r="E200" s="57">
        <v>16</v>
      </c>
      <c r="F200" s="57">
        <v>21</v>
      </c>
      <c r="G200" s="57">
        <v>499710.6</v>
      </c>
      <c r="H200" s="57">
        <v>18</v>
      </c>
      <c r="I200" s="57">
        <v>18</v>
      </c>
      <c r="J200" s="57">
        <v>8</v>
      </c>
      <c r="K200" s="57">
        <v>14</v>
      </c>
      <c r="L200" s="57">
        <v>10.5</v>
      </c>
      <c r="M200" s="57">
        <v>6</v>
      </c>
      <c r="N200" s="57">
        <v>0</v>
      </c>
      <c r="O200" s="57">
        <v>5</v>
      </c>
      <c r="P200" s="57">
        <v>9</v>
      </c>
      <c r="Q200" s="57">
        <v>999757.7</v>
      </c>
      <c r="R200" s="57">
        <v>1000000</v>
      </c>
      <c r="S200" s="57">
        <v>242.3</v>
      </c>
      <c r="T200" s="57">
        <v>0.02</v>
      </c>
    </row>
    <row r="201" spans="1:20" ht="15.75" thickBot="1">
      <c r="A201" s="56" t="s">
        <v>1367</v>
      </c>
      <c r="B201" s="57">
        <v>499889.6</v>
      </c>
      <c r="C201" s="57">
        <v>18</v>
      </c>
      <c r="D201" s="57">
        <v>17</v>
      </c>
      <c r="E201" s="57">
        <v>18</v>
      </c>
      <c r="F201" s="57">
        <v>27</v>
      </c>
      <c r="G201" s="57">
        <v>499711.6</v>
      </c>
      <c r="H201" s="57">
        <v>14</v>
      </c>
      <c r="I201" s="57">
        <v>16</v>
      </c>
      <c r="J201" s="57">
        <v>17</v>
      </c>
      <c r="K201" s="57">
        <v>17</v>
      </c>
      <c r="L201" s="57">
        <v>17.5</v>
      </c>
      <c r="M201" s="57">
        <v>17</v>
      </c>
      <c r="N201" s="57">
        <v>88.5</v>
      </c>
      <c r="O201" s="57">
        <v>17</v>
      </c>
      <c r="P201" s="57">
        <v>18</v>
      </c>
      <c r="Q201" s="57">
        <v>999903.2</v>
      </c>
      <c r="R201" s="57">
        <v>1000000</v>
      </c>
      <c r="S201" s="57">
        <v>96.8</v>
      </c>
      <c r="T201" s="57">
        <v>0.01</v>
      </c>
    </row>
    <row r="202" spans="1:20" ht="15.75" thickBot="1">
      <c r="A202" s="56" t="s">
        <v>1368</v>
      </c>
      <c r="B202" s="57">
        <v>499881.6</v>
      </c>
      <c r="C202" s="57">
        <v>2</v>
      </c>
      <c r="D202" s="57">
        <v>8</v>
      </c>
      <c r="E202" s="57">
        <v>8</v>
      </c>
      <c r="F202" s="57">
        <v>0</v>
      </c>
      <c r="G202" s="57">
        <v>499686.1</v>
      </c>
      <c r="H202" s="57">
        <v>10</v>
      </c>
      <c r="I202" s="57">
        <v>11</v>
      </c>
      <c r="J202" s="57">
        <v>11</v>
      </c>
      <c r="K202" s="57">
        <v>3</v>
      </c>
      <c r="L202" s="57">
        <v>6.5</v>
      </c>
      <c r="M202" s="57">
        <v>7</v>
      </c>
      <c r="N202" s="57">
        <v>74.5</v>
      </c>
      <c r="O202" s="57">
        <v>2</v>
      </c>
      <c r="P202" s="57">
        <v>1</v>
      </c>
      <c r="Q202" s="57">
        <v>999711.7</v>
      </c>
      <c r="R202" s="57">
        <v>1000000</v>
      </c>
      <c r="S202" s="57">
        <v>288.3</v>
      </c>
      <c r="T202" s="57">
        <v>0.03</v>
      </c>
    </row>
    <row r="203" spans="1:20" ht="15.75" thickBot="1">
      <c r="A203" s="56" t="s">
        <v>1369</v>
      </c>
      <c r="B203" s="57">
        <v>499874.6</v>
      </c>
      <c r="C203" s="57">
        <v>4</v>
      </c>
      <c r="D203" s="57">
        <v>1</v>
      </c>
      <c r="E203" s="57">
        <v>5</v>
      </c>
      <c r="F203" s="57">
        <v>12</v>
      </c>
      <c r="G203" s="57">
        <v>499703.6</v>
      </c>
      <c r="H203" s="57">
        <v>0</v>
      </c>
      <c r="I203" s="57">
        <v>0</v>
      </c>
      <c r="J203" s="57">
        <v>0</v>
      </c>
      <c r="K203" s="57">
        <v>0</v>
      </c>
      <c r="L203" s="57">
        <v>4.5</v>
      </c>
      <c r="M203" s="57">
        <v>1</v>
      </c>
      <c r="N203" s="57">
        <v>72.5</v>
      </c>
      <c r="O203" s="57">
        <v>4</v>
      </c>
      <c r="P203" s="57">
        <v>4</v>
      </c>
      <c r="Q203" s="57">
        <v>999686.2</v>
      </c>
      <c r="R203" s="57">
        <v>1000000</v>
      </c>
      <c r="S203" s="57">
        <v>313.8</v>
      </c>
      <c r="T203" s="57">
        <v>0.03</v>
      </c>
    </row>
    <row r="204" spans="1:20" ht="15.75" thickBot="1">
      <c r="A204" s="56" t="s">
        <v>1370</v>
      </c>
      <c r="B204" s="57">
        <v>499883.6</v>
      </c>
      <c r="C204" s="57">
        <v>16</v>
      </c>
      <c r="D204" s="57">
        <v>13</v>
      </c>
      <c r="E204" s="57">
        <v>11</v>
      </c>
      <c r="F204" s="57">
        <v>23</v>
      </c>
      <c r="G204" s="57">
        <v>499660.1</v>
      </c>
      <c r="H204" s="57">
        <v>6</v>
      </c>
      <c r="I204" s="57">
        <v>7</v>
      </c>
      <c r="J204" s="57">
        <v>3</v>
      </c>
      <c r="K204" s="57">
        <v>3</v>
      </c>
      <c r="L204" s="57">
        <v>1</v>
      </c>
      <c r="M204" s="57">
        <v>2</v>
      </c>
      <c r="N204" s="57">
        <v>80.5</v>
      </c>
      <c r="O204" s="57">
        <v>11</v>
      </c>
      <c r="P204" s="57">
        <v>16</v>
      </c>
      <c r="Q204" s="57">
        <v>999736.2</v>
      </c>
      <c r="R204" s="57">
        <v>1000000</v>
      </c>
      <c r="S204" s="57">
        <v>263.8</v>
      </c>
      <c r="T204" s="57">
        <v>0.03</v>
      </c>
    </row>
    <row r="205" spans="1:20" ht="15.75" thickBot="1">
      <c r="A205" s="56" t="s">
        <v>1371</v>
      </c>
      <c r="B205" s="57">
        <v>499884.6</v>
      </c>
      <c r="C205" s="57">
        <v>10</v>
      </c>
      <c r="D205" s="57">
        <v>12</v>
      </c>
      <c r="E205" s="57">
        <v>12</v>
      </c>
      <c r="F205" s="57">
        <v>17</v>
      </c>
      <c r="G205" s="57">
        <v>499687.1</v>
      </c>
      <c r="H205" s="57">
        <v>5</v>
      </c>
      <c r="I205" s="57">
        <v>5</v>
      </c>
      <c r="J205" s="57">
        <v>4</v>
      </c>
      <c r="K205" s="57">
        <v>4</v>
      </c>
      <c r="L205" s="57">
        <v>4.5</v>
      </c>
      <c r="M205" s="57">
        <v>3</v>
      </c>
      <c r="N205" s="57">
        <v>77.5</v>
      </c>
      <c r="O205" s="57">
        <v>8</v>
      </c>
      <c r="P205" s="57">
        <v>6</v>
      </c>
      <c r="Q205" s="57">
        <v>999739.7</v>
      </c>
      <c r="R205" s="57">
        <v>1000000</v>
      </c>
      <c r="S205" s="57">
        <v>260.3</v>
      </c>
      <c r="T205" s="57">
        <v>0.03</v>
      </c>
    </row>
    <row r="206" spans="1:20" ht="15.75" thickBot="1"/>
    <row r="207" spans="1:20" ht="15.75" thickBot="1">
      <c r="A207" s="58" t="s">
        <v>1348</v>
      </c>
      <c r="B207" s="59">
        <v>1000364.2</v>
      </c>
    </row>
    <row r="208" spans="1:20" ht="18.75" thickBot="1">
      <c r="A208" s="58" t="s">
        <v>1621</v>
      </c>
      <c r="B208" s="59">
        <v>999532.7</v>
      </c>
    </row>
    <row r="209" spans="1:2" ht="18.75" thickBot="1">
      <c r="A209" s="58" t="s">
        <v>1350</v>
      </c>
      <c r="B209" s="59">
        <v>48000002.100000001</v>
      </c>
    </row>
    <row r="210" spans="1:2" ht="18.75" thickBot="1">
      <c r="A210" s="58" t="s">
        <v>1351</v>
      </c>
      <c r="B210" s="59">
        <v>48000000</v>
      </c>
    </row>
    <row r="211" spans="1:2" ht="27.75" thickBot="1">
      <c r="A211" s="58" t="s">
        <v>1352</v>
      </c>
      <c r="B211" s="59">
        <v>2.1</v>
      </c>
    </row>
    <row r="212" spans="1:2" ht="27.75" thickBot="1">
      <c r="A212" s="58" t="s">
        <v>1353</v>
      </c>
      <c r="B212" s="59"/>
    </row>
    <row r="213" spans="1:2" ht="27.75" thickBot="1">
      <c r="A213" s="58" t="s">
        <v>1354</v>
      </c>
      <c r="B213" s="59"/>
    </row>
    <row r="214" spans="1:2" ht="18.75" thickBot="1">
      <c r="A214" s="58" t="s">
        <v>1355</v>
      </c>
      <c r="B214" s="59">
        <v>0</v>
      </c>
    </row>
    <row r="216" spans="1:2">
      <c r="A216" s="26" t="s">
        <v>1356</v>
      </c>
    </row>
    <row r="218" spans="1:2">
      <c r="A218" s="60" t="s">
        <v>1622</v>
      </c>
    </row>
    <row r="219" spans="1:2">
      <c r="A219" s="60" t="s">
        <v>1623</v>
      </c>
    </row>
  </sheetData>
  <conditionalFormatting sqref="B106:P10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16" r:id="rId1" display="https://miau.my-x.hu/myx-free/coco/test/187929220211004105218.html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nyers adatok</vt:lpstr>
      <vt:lpstr>nyers adatok (2)</vt:lpstr>
      <vt:lpstr>okokozat</vt:lpstr>
      <vt:lpstr>OAMxy</vt:lpstr>
      <vt:lpstr>model5</vt:lpstr>
      <vt:lpstr>oam1_1</vt:lpstr>
      <vt:lpstr>ell1</vt:lpstr>
      <vt:lpstr>riport1</vt:lpstr>
      <vt:lpstr>riport3</vt:lpstr>
      <vt:lpstr>oam1_1 (2)</vt:lpstr>
      <vt:lpstr>model3</vt:lpstr>
      <vt:lpstr>model1</vt:lpstr>
      <vt:lpstr>oam2</vt:lpstr>
      <vt:lpstr>riport2</vt:lpstr>
      <vt:lpstr>riport4</vt:lpstr>
      <vt:lpstr>oam2 (2)</vt:lpstr>
      <vt:lpstr>model4</vt:lpstr>
      <vt:lpstr>model2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hallgato</cp:lastModifiedBy>
  <dcterms:created xsi:type="dcterms:W3CDTF">2021-09-29T10:10:09Z</dcterms:created>
  <dcterms:modified xsi:type="dcterms:W3CDTF">2021-10-04T10:05:33Z</dcterms:modified>
</cp:coreProperties>
</file>