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45" windowWidth="15195" windowHeight="9720" activeTab="0"/>
  </bookViews>
  <sheets>
    <sheet name="COCO" sheetId="1" r:id="rId1"/>
    <sheet name="Diagram " sheetId="2" r:id="rId2"/>
    <sheet name="Pivot" sheetId="3" r:id="rId3"/>
    <sheet name="Alapadatok " sheetId="4" r:id="rId4"/>
  </sheets>
  <definedNames>
    <definedName name="_xlnm._FilterDatabase" localSheetId="3" hidden="1">'Alapadatok '!$A$1:$I$82</definedName>
    <definedName name="solver_adj" localSheetId="0" hidden="1">'COCO'!$B$33:$I$41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'COCO'!$M$33:$T$40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'COCO'!$L$56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<sst xmlns="http://schemas.openxmlformats.org/spreadsheetml/2006/main" count="580" uniqueCount="62">
  <si>
    <t>Sorszám</t>
  </si>
  <si>
    <t>Objektum</t>
  </si>
  <si>
    <t>Tulajdonság</t>
  </si>
  <si>
    <t>Érték</t>
  </si>
  <si>
    <t xml:space="preserve">Mértékegység </t>
  </si>
  <si>
    <t>Dátum</t>
  </si>
  <si>
    <t xml:space="preserve">Forrás </t>
  </si>
  <si>
    <t>Rögzítés dátuma</t>
  </si>
  <si>
    <t xml:space="preserve">Rögzítette </t>
  </si>
  <si>
    <t>Belgium</t>
  </si>
  <si>
    <t>Spanyolország</t>
  </si>
  <si>
    <t xml:space="preserve">Juhos Dóra </t>
  </si>
  <si>
    <t>%</t>
  </si>
  <si>
    <t xml:space="preserve">Munkanélküliségi ráta a 25-64 éves népesség , felsőoktatásban </t>
  </si>
  <si>
    <t>http://epp.eurostat.ec.europa.eu/statistics_explained/index.php?title=File:Table_unemployment_rates.PNG&amp;filetimestamp=20100208122700</t>
  </si>
  <si>
    <t xml:space="preserve">fő </t>
  </si>
  <si>
    <t xml:space="preserve">Franciaország </t>
  </si>
  <si>
    <t xml:space="preserve">Olaszország </t>
  </si>
  <si>
    <t xml:space="preserve">Magyarország </t>
  </si>
  <si>
    <t xml:space="preserve">Ausztira </t>
  </si>
  <si>
    <t xml:space="preserve">Lengyelország </t>
  </si>
  <si>
    <t xml:space="preserve">Egyesült Királyság </t>
  </si>
  <si>
    <t>http://epp.eurostat.ec.europa.eu/portal/page/portal/employment_unemployment_lf</t>
  </si>
  <si>
    <t xml:space="preserve">GDP egy főre jutó </t>
  </si>
  <si>
    <t>http://translate.googleusercontent.com/translate_c?hl=hu&amp;langpair=en|hu&amp;u=http://epp.eurostat.ec.europa.eu/cache/ITY_PUBLIC/2-16042010-BP/EN/2-16042010-BP-EN.PDF&amp;rurl=translate.google.hu&amp;usg=ALkJrhix7d1YYCgBgyTRHWlfoaBDK2O</t>
  </si>
  <si>
    <t xml:space="preserve">Felsőfokú képzettségű munkanélkülieknek a felsőfokú képzettségű aktív kersőkhöz viszonyított aránya </t>
  </si>
  <si>
    <t>Felsőfokú végzettséggel rendelkezők száma képzési ágak szerint /természettudomány</t>
  </si>
  <si>
    <t xml:space="preserve">Felsőfokú végzettséggel rendelkezők száma képzési ágak szerint/műszaki képzés </t>
  </si>
  <si>
    <t xml:space="preserve">Felsőfokú végzettséggel rendelkezők száma képzési ágak szerint/agrárképzés </t>
  </si>
  <si>
    <t>USD/FŐ</t>
  </si>
  <si>
    <t>2008-2009</t>
  </si>
  <si>
    <t>Összeg / Érték</t>
  </si>
  <si>
    <t>Darab / Érték</t>
  </si>
  <si>
    <t xml:space="preserve">Rangsor </t>
  </si>
  <si>
    <t xml:space="preserve">Segédtábla </t>
  </si>
  <si>
    <t>L1-L2</t>
  </si>
  <si>
    <t>L2-L3</t>
  </si>
  <si>
    <t>L3-L4</t>
  </si>
  <si>
    <t>L4-L5</t>
  </si>
  <si>
    <t>L5-L6</t>
  </si>
  <si>
    <t>L6-L7</t>
  </si>
  <si>
    <t>L7-L8</t>
  </si>
  <si>
    <t>L8-L9</t>
  </si>
  <si>
    <t>COCO</t>
  </si>
  <si>
    <t xml:space="preserve">Eredeti Y </t>
  </si>
  <si>
    <t xml:space="preserve">%-os eltérés </t>
  </si>
  <si>
    <t>Fontosság:</t>
  </si>
  <si>
    <t>Lépcsők</t>
  </si>
  <si>
    <t xml:space="preserve">Becsült Y </t>
  </si>
  <si>
    <t xml:space="preserve">Szöveges ítélet </t>
  </si>
  <si>
    <t>Érzékenység:</t>
  </si>
  <si>
    <t>Alapadatok</t>
  </si>
  <si>
    <t>Irány</t>
  </si>
  <si>
    <t xml:space="preserve">Különbség </t>
  </si>
  <si>
    <t xml:space="preserve">Összes eltérés: </t>
  </si>
  <si>
    <t xml:space="preserve">Németország </t>
  </si>
  <si>
    <t>Foglalkoztatottak részvételi aránya</t>
  </si>
  <si>
    <t>Felsõfokú végzettségû diplomások munkanélküliségi rátája az egész népesség rátájának százalékában</t>
  </si>
  <si>
    <t xml:space="preserve">Eu. felsőoktatási rendszerében résztvevők  száma </t>
  </si>
  <si>
    <t>http://ec.europa.eu/social/main.jsp?catId=685&amp;langId=hu&amp;intPageId=115</t>
  </si>
  <si>
    <t>http://www.hier.iif.hu/hu/konf/Felsooktatasi_GYZ.pdf</t>
  </si>
  <si>
    <t>fő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</si>
</sst>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0000000 %&quot;"/>
    <numFmt numFmtId="166" formatCode="&quot;     Ft&quot;"/>
    <numFmt numFmtId="167" formatCode="0&quot; UDS/FŐ&quot;"/>
    <numFmt numFmtId="168" formatCode="0&quot; %&quot;"/>
    <numFmt numFmtId="169" formatCode="0.0&quot; %&quot;"/>
    <numFmt numFmtId="170" formatCode="0.00&quot; %&quot;"/>
    <numFmt numFmtId="171" formatCode="0&quot; fő&quot;"/>
    <numFmt numFmtId="172" formatCode="0.0&quot; fő&quot;"/>
    <numFmt numFmtId="173" formatCode="0.00&quot; fő&quot;"/>
    <numFmt numFmtId="174" formatCode="0.0&quot; UDS/FŐ&quot;"/>
    <numFmt numFmtId="175" formatCode="0.00&quot; UDS/FŐ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0" fillId="33" borderId="19" xfId="0" applyFill="1" applyBorder="1" applyAlignment="1">
      <alignment/>
    </xf>
    <xf numFmtId="2" fontId="0" fillId="33" borderId="19" xfId="0" applyNumberFormat="1" applyFill="1" applyBorder="1" applyAlignment="1">
      <alignment/>
    </xf>
    <xf numFmtId="0" fontId="1" fillId="33" borderId="19" xfId="43" applyFill="1" applyBorder="1" applyAlignment="1" applyProtection="1">
      <alignment/>
      <protection/>
    </xf>
    <xf numFmtId="2" fontId="0" fillId="0" borderId="19" xfId="0" applyNumberFormat="1" applyBorder="1" applyAlignment="1">
      <alignment/>
    </xf>
    <xf numFmtId="0" fontId="3" fillId="33" borderId="19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14" fontId="9" fillId="33" borderId="19" xfId="0" applyNumberFormat="1" applyFont="1" applyFill="1" applyBorder="1" applyAlignment="1">
      <alignment/>
    </xf>
    <xf numFmtId="0" fontId="9" fillId="33" borderId="19" xfId="0" applyFont="1" applyFill="1" applyBorder="1" applyAlignment="1">
      <alignment/>
    </xf>
    <xf numFmtId="14" fontId="9" fillId="0" borderId="19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34" borderId="19" xfId="0" applyFont="1" applyFill="1" applyBorder="1" applyAlignment="1">
      <alignment/>
    </xf>
    <xf numFmtId="0" fontId="12" fillId="0" borderId="0" xfId="0" applyFont="1" applyAlignment="1">
      <alignment horizontal="center" vertical="center"/>
    </xf>
    <xf numFmtId="0" fontId="8" fillId="34" borderId="23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36" borderId="24" xfId="0" applyFont="1" applyFill="1" applyBorder="1" applyAlignment="1">
      <alignment horizontal="center" vertical="center" wrapText="1"/>
    </xf>
    <xf numFmtId="0" fontId="8" fillId="36" borderId="23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8" fillId="36" borderId="19" xfId="0" applyFont="1" applyFill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34" borderId="26" xfId="0" applyFont="1" applyFill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34" borderId="29" xfId="0" applyFill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8" fillId="34" borderId="23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8" fillId="34" borderId="32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8" fillId="34" borderId="19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9" fillId="0" borderId="1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2" fontId="8" fillId="0" borderId="0" xfId="0" applyNumberFormat="1" applyFont="1" applyAlignment="1">
      <alignment horizontal="center"/>
    </xf>
    <xf numFmtId="171" fontId="9" fillId="0" borderId="19" xfId="0" applyNumberFormat="1" applyFont="1" applyBorder="1" applyAlignment="1">
      <alignment horizontal="center"/>
    </xf>
    <xf numFmtId="173" fontId="9" fillId="0" borderId="19" xfId="0" applyNumberFormat="1" applyFont="1" applyBorder="1" applyAlignment="1">
      <alignment horizontal="center"/>
    </xf>
    <xf numFmtId="170" fontId="3" fillId="0" borderId="33" xfId="0" applyNumberFormat="1" applyFont="1" applyBorder="1" applyAlignment="1">
      <alignment horizontal="center"/>
    </xf>
    <xf numFmtId="175" fontId="3" fillId="0" borderId="33" xfId="0" applyNumberFormat="1" applyFont="1" applyBorder="1" applyAlignment="1">
      <alignment horizontal="center"/>
    </xf>
    <xf numFmtId="171" fontId="0" fillId="0" borderId="33" xfId="0" applyNumberFormat="1" applyFont="1" applyBorder="1" applyAlignment="1">
      <alignment horizontal="center"/>
    </xf>
    <xf numFmtId="168" fontId="3" fillId="0" borderId="34" xfId="0" applyNumberFormat="1" applyFont="1" applyBorder="1" applyAlignment="1">
      <alignment horizontal="center"/>
    </xf>
    <xf numFmtId="167" fontId="3" fillId="0" borderId="34" xfId="0" applyNumberFormat="1" applyFont="1" applyBorder="1" applyAlignment="1">
      <alignment horizontal="center"/>
    </xf>
    <xf numFmtId="171" fontId="9" fillId="0" borderId="34" xfId="0" applyNumberFormat="1" applyFont="1" applyBorder="1" applyAlignment="1">
      <alignment horizontal="center"/>
    </xf>
    <xf numFmtId="170" fontId="0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 horizontal="center"/>
    </xf>
    <xf numFmtId="175" fontId="3" fillId="0" borderId="19" xfId="0" applyNumberFormat="1" applyFont="1" applyBorder="1" applyAlignment="1">
      <alignment horizontal="center"/>
    </xf>
    <xf numFmtId="170" fontId="3" fillId="0" borderId="19" xfId="62" applyNumberFormat="1" applyFont="1" applyBorder="1" applyAlignment="1">
      <alignment horizontal="center"/>
    </xf>
    <xf numFmtId="167" fontId="3" fillId="0" borderId="19" xfId="0" applyNumberFormat="1" applyFont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170" fontId="0" fillId="0" borderId="19" xfId="0" applyNumberFormat="1" applyBorder="1" applyAlignment="1">
      <alignment horizontal="center"/>
    </xf>
    <xf numFmtId="175" fontId="0" fillId="0" borderId="19" xfId="0" applyNumberFormat="1" applyFont="1" applyBorder="1" applyAlignment="1">
      <alignment horizontal="center"/>
    </xf>
    <xf numFmtId="168" fontId="9" fillId="0" borderId="19" xfId="62" applyNumberFormat="1" applyFont="1" applyBorder="1" applyAlignment="1">
      <alignment horizontal="center"/>
    </xf>
    <xf numFmtId="0" fontId="1" fillId="37" borderId="19" xfId="43" applyFill="1" applyBorder="1" applyAlignment="1" applyProtection="1">
      <alignment/>
      <protection/>
    </xf>
    <xf numFmtId="0" fontId="0" fillId="37" borderId="19" xfId="0" applyFill="1" applyBorder="1" applyAlignment="1">
      <alignment/>
    </xf>
    <xf numFmtId="171" fontId="9" fillId="0" borderId="35" xfId="62" applyNumberFormat="1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38" borderId="19" xfId="0" applyFont="1" applyFill="1" applyBorder="1" applyAlignment="1">
      <alignment horizontal="center"/>
    </xf>
    <xf numFmtId="170" fontId="3" fillId="38" borderId="19" xfId="62" applyNumberFormat="1" applyFont="1" applyFill="1" applyBorder="1" applyAlignment="1">
      <alignment horizontal="center"/>
    </xf>
    <xf numFmtId="167" fontId="3" fillId="38" borderId="19" xfId="0" applyNumberFormat="1" applyFont="1" applyFill="1" applyBorder="1" applyAlignment="1">
      <alignment horizontal="center"/>
    </xf>
    <xf numFmtId="173" fontId="9" fillId="38" borderId="19" xfId="0" applyNumberFormat="1" applyFont="1" applyFill="1" applyBorder="1" applyAlignment="1">
      <alignment horizontal="center"/>
    </xf>
    <xf numFmtId="171" fontId="9" fillId="38" borderId="35" xfId="62" applyNumberFormat="1" applyFont="1" applyFill="1" applyBorder="1" applyAlignment="1">
      <alignment horizontal="center"/>
    </xf>
    <xf numFmtId="2" fontId="9" fillId="38" borderId="19" xfId="0" applyNumberFormat="1" applyFont="1" applyFill="1" applyBorder="1" applyAlignment="1">
      <alignment horizontal="center"/>
    </xf>
    <xf numFmtId="168" fontId="9" fillId="38" borderId="19" xfId="62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[0]Pivot!Kimutatás5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Tulajdonság Felsõfokú végzettségû diplomások munkanélküliségi rátája az egész népesség rátájának százalékában %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Ausztira </c:v>
              </c:pt>
              <c:pt idx="1">
                <c:v>Belgium</c:v>
              </c:pt>
              <c:pt idx="2">
                <c:v>Egyesült Királyság </c:v>
              </c:pt>
              <c:pt idx="3">
                <c:v>Franciaország </c:v>
              </c:pt>
              <c:pt idx="4">
                <c:v>Lengyelország </c:v>
              </c:pt>
              <c:pt idx="5">
                <c:v>Magyarország </c:v>
              </c:pt>
              <c:pt idx="6">
                <c:v>Olaszország </c:v>
              </c:pt>
              <c:pt idx="7">
                <c:v>Spanyolország</c:v>
              </c:pt>
              <c:pt idx="8">
                <c:v>Németország </c:v>
              </c:pt>
            </c:strLit>
          </c:cat>
          <c:val>
            <c:numLit>
              <c:ptCount val="9"/>
              <c:pt idx="0">
                <c:v>90</c:v>
              </c:pt>
              <c:pt idx="1">
                <c:v>74</c:v>
              </c:pt>
              <c:pt idx="2">
                <c:v>118</c:v>
              </c:pt>
              <c:pt idx="3">
                <c:v>35</c:v>
              </c:pt>
              <c:pt idx="4">
                <c:v>89</c:v>
              </c:pt>
              <c:pt idx="5">
                <c:v>67</c:v>
              </c:pt>
              <c:pt idx="6">
                <c:v>131</c:v>
              </c:pt>
              <c:pt idx="7">
                <c:v>128</c:v>
              </c:pt>
              <c:pt idx="8">
                <c:v>52</c:v>
              </c:pt>
            </c:numLit>
          </c:val>
        </c:ser>
        <c:ser>
          <c:idx val="1"/>
          <c:order val="1"/>
          <c:tx>
            <c:v>Mértékegység  Felsőfokú képzettségű munkanélkülieknek a felsőfokú képzettségű aktív kersőkhöz viszonyított aránya  %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Ausztira </c:v>
              </c:pt>
              <c:pt idx="1">
                <c:v>Belgium</c:v>
              </c:pt>
              <c:pt idx="2">
                <c:v>Egyesült Királyság </c:v>
              </c:pt>
              <c:pt idx="3">
                <c:v>Franciaország </c:v>
              </c:pt>
              <c:pt idx="4">
                <c:v>Lengyelország </c:v>
              </c:pt>
              <c:pt idx="5">
                <c:v>Magyarország </c:v>
              </c:pt>
              <c:pt idx="6">
                <c:v>Olaszország </c:v>
              </c:pt>
              <c:pt idx="7">
                <c:v>Spanyolország</c:v>
              </c:pt>
              <c:pt idx="8">
                <c:v>Németország </c:v>
              </c:pt>
            </c:strLit>
          </c:cat>
          <c:val>
            <c:numLit>
              <c:ptCount val="9"/>
              <c:pt idx="0">
                <c:v>1.7</c:v>
              </c:pt>
              <c:pt idx="1">
                <c:v>3.3</c:v>
              </c:pt>
              <c:pt idx="2">
                <c:v>2.4</c:v>
              </c:pt>
              <c:pt idx="3">
                <c:v>9.2</c:v>
              </c:pt>
              <c:pt idx="4">
                <c:v>6.6</c:v>
              </c:pt>
              <c:pt idx="5">
                <c:v>1.4</c:v>
              </c:pt>
              <c:pt idx="6">
                <c:v>2.3</c:v>
              </c:pt>
              <c:pt idx="7">
                <c:v>11.5</c:v>
              </c:pt>
              <c:pt idx="8">
                <c:v>4.2</c:v>
              </c:pt>
            </c:numLit>
          </c:val>
        </c:ser>
        <c:ser>
          <c:idx val="2"/>
          <c:order val="2"/>
          <c:tx>
            <c:v>Mértékegység  Felsőfokú végzettséggel rendelkezők száma képzési ágak szerint /természettudomány %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Ausztira </c:v>
              </c:pt>
              <c:pt idx="1">
                <c:v>Belgium</c:v>
              </c:pt>
              <c:pt idx="2">
                <c:v>Egyesült Királyság </c:v>
              </c:pt>
              <c:pt idx="3">
                <c:v>Franciaország </c:v>
              </c:pt>
              <c:pt idx="4">
                <c:v>Lengyelország </c:v>
              </c:pt>
              <c:pt idx="5">
                <c:v>Magyarország </c:v>
              </c:pt>
              <c:pt idx="6">
                <c:v>Olaszország </c:v>
              </c:pt>
              <c:pt idx="7">
                <c:v>Spanyolország</c:v>
              </c:pt>
              <c:pt idx="8">
                <c:v>Németország </c:v>
              </c:pt>
            </c:strLit>
          </c:cat>
          <c:val>
            <c:numLit>
              <c:ptCount val="9"/>
              <c:pt idx="0">
                <c:v>5.9</c:v>
              </c:pt>
              <c:pt idx="1">
                <c:v>3.8</c:v>
              </c:pt>
              <c:pt idx="2">
                <c:v>15</c:v>
              </c:pt>
              <c:pt idx="3">
                <c:v>19.1</c:v>
              </c:pt>
              <c:pt idx="4">
                <c:v>6.7</c:v>
              </c:pt>
              <c:pt idx="5">
                <c:v>2</c:v>
              </c:pt>
              <c:pt idx="6">
                <c:v>10.3</c:v>
              </c:pt>
              <c:pt idx="7">
                <c:v>16.3</c:v>
              </c:pt>
              <c:pt idx="8">
                <c:v>10.9</c:v>
              </c:pt>
            </c:numLit>
          </c:val>
        </c:ser>
        <c:ser>
          <c:idx val="3"/>
          <c:order val="3"/>
          <c:tx>
            <c:v>Mértékegység  Felsőfokú végzettséggel rendelkezők száma képzési ágak szerint/agrárképzés  %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Ausztira </c:v>
              </c:pt>
              <c:pt idx="1">
                <c:v>Belgium</c:v>
              </c:pt>
              <c:pt idx="2">
                <c:v>Egyesült Királyság </c:v>
              </c:pt>
              <c:pt idx="3">
                <c:v>Franciaország </c:v>
              </c:pt>
              <c:pt idx="4">
                <c:v>Lengyelország </c:v>
              </c:pt>
              <c:pt idx="5">
                <c:v>Magyarország </c:v>
              </c:pt>
              <c:pt idx="6">
                <c:v>Olaszország </c:v>
              </c:pt>
              <c:pt idx="7">
                <c:v>Spanyolország</c:v>
              </c:pt>
              <c:pt idx="8">
                <c:v>Németország </c:v>
              </c:pt>
            </c:strLit>
          </c:cat>
          <c:val>
            <c:numLit>
              <c:ptCount val="9"/>
              <c:pt idx="0">
                <c:v>3.8</c:v>
              </c:pt>
              <c:pt idx="1">
                <c:v>2</c:v>
              </c:pt>
              <c:pt idx="2">
                <c:v>1.2</c:v>
              </c:pt>
              <c:pt idx="3">
                <c:v>3</c:v>
              </c:pt>
              <c:pt idx="4">
                <c:v>2.9</c:v>
              </c:pt>
              <c:pt idx="5">
                <c:v>3.7</c:v>
              </c:pt>
              <c:pt idx="6">
                <c:v>2</c:v>
              </c:pt>
              <c:pt idx="7">
                <c:v>5.2</c:v>
              </c:pt>
              <c:pt idx="8">
                <c:v>3.1</c:v>
              </c:pt>
            </c:numLit>
          </c:val>
        </c:ser>
        <c:ser>
          <c:idx val="4"/>
          <c:order val="4"/>
          <c:tx>
            <c:v>Mértékegység  Felsőfokú végzettséggel rendelkezők száma képzési ágak szerint/műszaki képzés  %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Ausztira </c:v>
              </c:pt>
              <c:pt idx="1">
                <c:v>Belgium</c:v>
              </c:pt>
              <c:pt idx="2">
                <c:v>Egyesült Királyság </c:v>
              </c:pt>
              <c:pt idx="3">
                <c:v>Franciaország </c:v>
              </c:pt>
              <c:pt idx="4">
                <c:v>Lengyelország </c:v>
              </c:pt>
              <c:pt idx="5">
                <c:v>Magyarország </c:v>
              </c:pt>
              <c:pt idx="6">
                <c:v>Olaszország </c:v>
              </c:pt>
              <c:pt idx="7">
                <c:v>Spanyolország</c:v>
              </c:pt>
              <c:pt idx="8">
                <c:v>Németország </c:v>
              </c:pt>
            </c:strLit>
          </c:cat>
          <c:val>
            <c:numLit>
              <c:ptCount val="9"/>
              <c:pt idx="0">
                <c:v>11.1</c:v>
              </c:pt>
              <c:pt idx="1">
                <c:v>13.5</c:v>
              </c:pt>
              <c:pt idx="2">
                <c:v>9.7</c:v>
              </c:pt>
              <c:pt idx="3">
                <c:v>33.5</c:v>
              </c:pt>
              <c:pt idx="4">
                <c:v>19.8</c:v>
              </c:pt>
              <c:pt idx="5">
                <c:v>10.4</c:v>
              </c:pt>
              <c:pt idx="6">
                <c:v>17.8</c:v>
              </c:pt>
              <c:pt idx="7">
                <c:v>21.6</c:v>
              </c:pt>
              <c:pt idx="8">
                <c:v>18</c:v>
              </c:pt>
            </c:numLit>
          </c:val>
        </c:ser>
        <c:ser>
          <c:idx val="5"/>
          <c:order val="5"/>
          <c:tx>
            <c:v>Mértékegység  GDP egy főre jutó  USD/FŐ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Ausztira </c:v>
              </c:pt>
              <c:pt idx="1">
                <c:v>Belgium</c:v>
              </c:pt>
              <c:pt idx="2">
                <c:v>Egyesült Királyság </c:v>
              </c:pt>
              <c:pt idx="3">
                <c:v>Franciaország </c:v>
              </c:pt>
              <c:pt idx="4">
                <c:v>Lengyelország </c:v>
              </c:pt>
              <c:pt idx="5">
                <c:v>Magyarország </c:v>
              </c:pt>
              <c:pt idx="6">
                <c:v>Olaszország </c:v>
              </c:pt>
              <c:pt idx="7">
                <c:v>Spanyolország</c:v>
              </c:pt>
              <c:pt idx="8">
                <c:v>Németország </c:v>
              </c:pt>
            </c:strLit>
          </c:cat>
          <c:val>
            <c:numLit>
              <c:ptCount val="9"/>
              <c:pt idx="0">
                <c:v>50098</c:v>
              </c:pt>
              <c:pt idx="1">
                <c:v>47107</c:v>
              </c:pt>
              <c:pt idx="2">
                <c:v>46859</c:v>
              </c:pt>
              <c:pt idx="3">
                <c:v>46015</c:v>
              </c:pt>
              <c:pt idx="4">
                <c:v>13798</c:v>
              </c:pt>
              <c:pt idx="5">
                <c:v>15542</c:v>
              </c:pt>
              <c:pt idx="6">
                <c:v>38996</c:v>
              </c:pt>
              <c:pt idx="7">
                <c:v>35331</c:v>
              </c:pt>
              <c:pt idx="8">
                <c:v>4460</c:v>
              </c:pt>
            </c:numLit>
          </c:val>
        </c:ser>
        <c:ser>
          <c:idx val="6"/>
          <c:order val="6"/>
          <c:tx>
            <c:v>Mértékegység  Foglalkoztatottak részvételi aránya %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Ausztira </c:v>
              </c:pt>
              <c:pt idx="1">
                <c:v>Belgium</c:v>
              </c:pt>
              <c:pt idx="2">
                <c:v>Egyesült Királyság </c:v>
              </c:pt>
              <c:pt idx="3">
                <c:v>Franciaország </c:v>
              </c:pt>
              <c:pt idx="4">
                <c:v>Lengyelország </c:v>
              </c:pt>
              <c:pt idx="5">
                <c:v>Magyarország </c:v>
              </c:pt>
              <c:pt idx="6">
                <c:v>Olaszország </c:v>
              </c:pt>
              <c:pt idx="7">
                <c:v>Spanyolország</c:v>
              </c:pt>
              <c:pt idx="8">
                <c:v>Németország </c:v>
              </c:pt>
            </c:strLit>
          </c:cat>
          <c:val>
            <c:numLit>
              <c:ptCount val="9"/>
              <c:pt idx="0">
                <c:v>66</c:v>
              </c:pt>
              <c:pt idx="1">
                <c:v>52.5</c:v>
              </c:pt>
              <c:pt idx="2">
                <c:v>66</c:v>
              </c:pt>
              <c:pt idx="3">
                <c:v>56.7</c:v>
              </c:pt>
              <c:pt idx="4">
                <c:v>60.2</c:v>
              </c:pt>
              <c:pt idx="5">
                <c:v>48.5</c:v>
              </c:pt>
              <c:pt idx="6">
                <c:v>48.6</c:v>
              </c:pt>
              <c:pt idx="7">
                <c:v>50.5</c:v>
              </c:pt>
              <c:pt idx="8">
                <c:v>58.4</c:v>
              </c:pt>
            </c:numLit>
          </c:val>
        </c:ser>
        <c:ser>
          <c:idx val="7"/>
          <c:order val="7"/>
          <c:tx>
            <c:v>Mértékegység  Munkanélküliségi ráta a 25-64 éves népesség , felsőoktatásban  %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Ausztira </c:v>
              </c:pt>
              <c:pt idx="1">
                <c:v>Belgium</c:v>
              </c:pt>
              <c:pt idx="2">
                <c:v>Egyesült Királyság </c:v>
              </c:pt>
              <c:pt idx="3">
                <c:v>Franciaország </c:v>
              </c:pt>
              <c:pt idx="4">
                <c:v>Lengyelország </c:v>
              </c:pt>
              <c:pt idx="5">
                <c:v>Magyarország </c:v>
              </c:pt>
              <c:pt idx="6">
                <c:v>Olaszország </c:v>
              </c:pt>
              <c:pt idx="7">
                <c:v>Spanyolország</c:v>
              </c:pt>
              <c:pt idx="8">
                <c:v>Németország </c:v>
              </c:pt>
            </c:strLit>
          </c:cat>
          <c:val>
            <c:numLit>
              <c:ptCount val="9"/>
              <c:pt idx="0">
                <c:v>5</c:v>
              </c:pt>
              <c:pt idx="1">
                <c:v>7.9</c:v>
              </c:pt>
              <c:pt idx="2">
                <c:v>5.2</c:v>
              </c:pt>
              <c:pt idx="3">
                <c:v>9.4</c:v>
              </c:pt>
              <c:pt idx="4">
                <c:v>8.2</c:v>
              </c:pt>
              <c:pt idx="5">
                <c:v>10</c:v>
              </c:pt>
              <c:pt idx="6">
                <c:v>6.5</c:v>
              </c:pt>
              <c:pt idx="7">
                <c:v>18</c:v>
              </c:pt>
              <c:pt idx="8">
                <c:v>7.5</c:v>
              </c:pt>
            </c:numLit>
          </c:val>
        </c:ser>
        <c:ser>
          <c:idx val="8"/>
          <c:order val="8"/>
          <c:tx>
            <c:v>Mértékegység  Eu. felsőoktatási rendszerében résztvevők  száma  fő 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Ausztira </c:v>
              </c:pt>
              <c:pt idx="1">
                <c:v>Belgium</c:v>
              </c:pt>
              <c:pt idx="2">
                <c:v>Egyesült Királyság </c:v>
              </c:pt>
              <c:pt idx="3">
                <c:v>Franciaország </c:v>
              </c:pt>
              <c:pt idx="4">
                <c:v>Lengyelország </c:v>
              </c:pt>
              <c:pt idx="5">
                <c:v>Magyarország </c:v>
              </c:pt>
              <c:pt idx="6">
                <c:v>Olaszország </c:v>
              </c:pt>
              <c:pt idx="7">
                <c:v>Spanyolország</c:v>
              </c:pt>
              <c:pt idx="8">
                <c:v>Németország </c:v>
              </c:pt>
            </c:strLit>
          </c:cat>
          <c:val>
            <c:numLit>
              <c:ptCount val="9"/>
              <c:pt idx="0">
                <c:v>75357</c:v>
              </c:pt>
              <c:pt idx="1">
                <c:v>71039</c:v>
              </c:pt>
              <c:pt idx="2">
                <c:v>238000</c:v>
              </c:pt>
              <c:pt idx="3">
                <c:v>285025</c:v>
              </c:pt>
              <c:pt idx="4">
                <c:v>20005</c:v>
              </c:pt>
              <c:pt idx="5">
                <c:v>145250</c:v>
              </c:pt>
              <c:pt idx="6">
                <c:v>16892</c:v>
              </c:pt>
              <c:pt idx="7">
                <c:v>230000</c:v>
              </c:pt>
              <c:pt idx="8">
                <c:v>13625</c:v>
              </c:pt>
            </c:numLit>
          </c:val>
        </c:ser>
        <c:overlap val="100"/>
        <c:axId val="19775661"/>
        <c:axId val="43763222"/>
      </c:barChart>
      <c:catAx>
        <c:axId val="19775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63222"/>
        <c:crosses val="autoZero"/>
        <c:auto val="0"/>
        <c:lblOffset val="100"/>
        <c:tickLblSkip val="1"/>
        <c:noMultiLvlLbl val="0"/>
      </c:catAx>
      <c:valAx>
        <c:axId val="43763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75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82" sheet="Alapadatok "/>
  </cacheSource>
  <cacheFields count="9">
    <cacheField name="Sorsz?m">
      <sharedItems containsSemiMixedTypes="0" containsString="0" containsMixedTypes="0" containsNumber="1" containsInteger="1"/>
    </cacheField>
    <cacheField name="Objektum">
      <sharedItems containsMixedTypes="0" count="10">
        <s v="Ausztira "/>
        <s v="Belgium"/>
        <s v="Egyesült Királyság "/>
        <s v="Franciaország "/>
        <s v="Magyarország "/>
        <s v="Németország "/>
        <s v="Olaszország "/>
        <s v="Spanyolország"/>
        <s v="Lengyelország "/>
        <s v="Németország (beleértve az ex-NDK-ból 1991)"/>
      </sharedItems>
    </cacheField>
    <cacheField name="Tulajdons?g">
      <sharedItems containsMixedTypes="0" count="15">
        <s v="Munkanélküliségi ráta a 25-64 éves népesség , felsőoktatásban "/>
        <s v="Eu. felsőoktatási rendszerében résztvevők  száma "/>
        <s v="GDP egy főre jutó "/>
        <s v="Foglalkoztatottak részvételi aránya"/>
        <s v="Felsõfokú végzettségû diplomások munkanélküliségi rátája az egész népesség rátájának százalékában"/>
        <s v="Felsőfokú képzettségű munkanélkülieknek a felsőfokú képzettségű aktív kersőkhöz viszonyított aránya "/>
        <s v="Felsőfokú végzettséggel rendelkezők száma képzési ágak szerint /természettudomány"/>
        <s v="Felsőfokú végzettséggel rendelkezők száma képzési ágak szerint/műszaki képzés "/>
        <s v="Felsőfokú végzettséggel rendelkezők száma képzési ágak szerint/agrárképzés "/>
        <s v="Eu. felsőoktatási rentszerében résztvevők  száma "/>
        <s v="Felsőfokú végzettséggel rendelkezők száma képzési ágak szerint /társadalomtudomány, jog"/>
        <s v="Felsőfokú végzettséggel rendelkezők száma képzési ágak szerint/ egészségügy és szociális terület "/>
        <s v="Felsőfokú végzettséggel rendelkezők száma képzési ágak szerint/ humán és művészeti képzés "/>
        <s v="Felsőfokú végzettséggel rendelkezők száma képzési ágak szerint/ pedagógusképzés "/>
        <s v="Munkaerő-piaci részvételi arány"/>
      </sharedItems>
    </cacheField>
    <cacheField name="?rt?k">
      <sharedItems containsSemiMixedTypes="0" containsString="0" containsMixedTypes="0" containsNumber="1"/>
    </cacheField>
    <cacheField name="M?rt?kegys?g ">
      <sharedItems containsMixedTypes="0" count="3">
        <s v="%"/>
        <s v="fő "/>
        <s v="USD/FŐ"/>
      </sharedItems>
    </cacheField>
    <cacheField name="D?tum">
      <sharedItems containsMixedTypes="0" count="1">
        <s v="2008-2009"/>
      </sharedItems>
    </cacheField>
    <cacheField name="Forr?s ">
      <sharedItems containsMixedTypes="0" count="4">
        <s v="http://epp.eurostat.ec.europa.eu/statistics_explained/index.php?title=File:Table_unemployment_rates.PNG&amp;filetimestamp=20100208122700"/>
        <s v="http://epp.eurostat.ec.europa.eu/portal/page/portal/employment_unemployment_lf"/>
        <s v="http://translate.googleusercontent.com/translate_c?hl=hu&amp;langpair=en|hu&amp;u=http://epp.eurostat.ec.europa.eu/cache/ITY_PUBLIC/2-16042010-BP/EN/2-16042010-BP-EN.PDF&amp;rurl=translate.google.hu&amp;usg=ALkJrhix7d1YYCgBgyTRHWlfoaBDK2O"/>
        <s v="http://ec.europa.eu/growthandjobs/how-does-it-work/index_de"/>
      </sharedItems>
    </cacheField>
    <cacheField name="R?gz?t?s d?tuma">
      <sharedItems containsSemiMixedTypes="0" containsNonDate="0" containsDate="1" containsString="0" containsMixedTypes="0" count="2">
        <d v="2010-04-10T00:00:00.000"/>
        <d v="2010-04-19T00:00:00.000"/>
      </sharedItems>
    </cacheField>
    <cacheField name="R?gz?tette ">
      <sharedItems containsMixedTypes="0" count="1">
        <s v="Juhos Dóra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6" cacheId="1" applyNumberFormats="0" applyBorderFormats="0" applyFontFormats="0" applyPatternFormats="0" applyAlignmentFormats="0" applyWidthHeightFormats="0" dataCaption="Adatok" showMissing="1" preserveFormatting="1" useAutoFormatting="1" rowGrandTotals="0" colGrandTotals="0" itemPrintTitles="1" compactData="0" updatedVersion="2" indent="0" showMemberPropertyTips="1">
  <location ref="A17:J28" firstHeaderRow="1" firstDataRow="3" firstDataCol="1"/>
  <pivotFields count="9">
    <pivotField compact="0" outline="0" subtotalTop="0" showAll="0"/>
    <pivotField axis="axisRow" compact="0" outline="0" subtotalTop="0" showAll="0">
      <items count="11">
        <item x="0"/>
        <item x="1"/>
        <item x="2"/>
        <item x="3"/>
        <item x="8"/>
        <item x="4"/>
        <item m="1" x="9"/>
        <item x="6"/>
        <item x="7"/>
        <item x="5"/>
        <item t="default"/>
      </items>
    </pivotField>
    <pivotField axis="axisCol" compact="0" outline="0" subtotalTop="0" showAll="0" defaultSubtotal="0">
      <items count="15">
        <item m="1" x="9"/>
        <item x="4"/>
        <item x="5"/>
        <item m="1" x="10"/>
        <item x="6"/>
        <item m="1" x="11"/>
        <item m="1" x="12"/>
        <item m="1" x="13"/>
        <item x="8"/>
        <item x="7"/>
        <item x="2"/>
        <item m="1" x="14"/>
        <item x="0"/>
        <item x="3"/>
        <item x="1"/>
      </items>
    </pivotField>
    <pivotField dataField="1"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</rowItems>
  <colFields count="2">
    <field x="2"/>
    <field x="4"/>
  </colFields>
  <colItems count="9">
    <i>
      <x v="1"/>
      <x/>
    </i>
    <i>
      <x v="2"/>
      <x/>
    </i>
    <i>
      <x v="4"/>
      <x/>
    </i>
    <i>
      <x v="8"/>
      <x/>
    </i>
    <i>
      <x v="9"/>
      <x/>
    </i>
    <i>
      <x v="10"/>
      <x v="2"/>
    </i>
    <i>
      <x v="12"/>
      <x/>
    </i>
    <i>
      <x v="13"/>
      <x/>
    </i>
    <i>
      <x v="14"/>
      <x v="1"/>
    </i>
  </colItems>
  <dataFields count="1">
    <dataField name="Darab / ?rt?k" fld="3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imutatás5" cacheId="1" applyNumberFormats="0" applyBorderFormats="0" applyFontFormats="0" applyPatternFormats="0" applyAlignmentFormats="0" applyWidthHeightFormats="0" dataCaption="Adatok" showMissing="1" preserveFormatting="1" useAutoFormatting="1" rowGrandTotals="0" colGrandTotals="0" itemPrintTitles="1" compactData="0" updatedVersion="2" indent="0" showMemberPropertyTips="1">
  <location ref="A3:J14" firstHeaderRow="1" firstDataRow="3" firstDataCol="1"/>
  <pivotFields count="9">
    <pivotField compact="0" outline="0" subtotalTop="0" showAll="0"/>
    <pivotField axis="axisRow" compact="0" outline="0" subtotalTop="0" showAll="0">
      <items count="11">
        <item x="0"/>
        <item x="1"/>
        <item x="2"/>
        <item x="3"/>
        <item x="8"/>
        <item x="4"/>
        <item m="1" x="9"/>
        <item x="6"/>
        <item x="7"/>
        <item x="5"/>
        <item t="default"/>
      </items>
    </pivotField>
    <pivotField axis="axisCol" compact="0" outline="0" subtotalTop="0" showAll="0" defaultSubtotal="0">
      <items count="15">
        <item m="1" x="9"/>
        <item x="4"/>
        <item x="5"/>
        <item m="1" x="10"/>
        <item x="6"/>
        <item m="1" x="11"/>
        <item m="1" x="12"/>
        <item m="1" x="13"/>
        <item x="8"/>
        <item x="7"/>
        <item x="2"/>
        <item m="1" x="14"/>
        <item x="3"/>
        <item x="0"/>
        <item x="1"/>
      </items>
    </pivotField>
    <pivotField dataField="1"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</rowItems>
  <colFields count="2">
    <field x="2"/>
    <field x="4"/>
  </colFields>
  <colItems count="9">
    <i>
      <x v="1"/>
      <x/>
    </i>
    <i>
      <x v="2"/>
      <x/>
    </i>
    <i>
      <x v="4"/>
      <x/>
    </i>
    <i>
      <x v="8"/>
      <x/>
    </i>
    <i>
      <x v="9"/>
      <x/>
    </i>
    <i>
      <x v="10"/>
      <x v="2"/>
    </i>
    <i>
      <x v="12"/>
      <x/>
    </i>
    <i>
      <x v="13"/>
      <x/>
    </i>
    <i>
      <x v="14"/>
      <x v="1"/>
    </i>
  </colItems>
  <dataFields count="1">
    <dataField name="?sszeg / ?rt?k" fld="3" baseField="0" baseItem="0" numFmtId="2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growthandjobs/how-does-it-work/index_de" TargetMode="External" /><Relationship Id="rId2" Type="http://schemas.openxmlformats.org/officeDocument/2006/relationships/hyperlink" Target="http://ec.europa.eu/growthandjobs/how-does-it-work/index_de" TargetMode="External" /><Relationship Id="rId3" Type="http://schemas.openxmlformats.org/officeDocument/2006/relationships/hyperlink" Target="http://ec.europa.eu/growthandjobs/how-does-it-work/index_de" TargetMode="External" /><Relationship Id="rId4" Type="http://schemas.openxmlformats.org/officeDocument/2006/relationships/hyperlink" Target="http://ec.europa.eu/growthandjobs/how-does-it-work/index_de" TargetMode="External" /><Relationship Id="rId5" Type="http://schemas.openxmlformats.org/officeDocument/2006/relationships/hyperlink" Target="http://ec.europa.eu/growthandjobs/how-does-it-work/index_de" TargetMode="External" /><Relationship Id="rId6" Type="http://schemas.openxmlformats.org/officeDocument/2006/relationships/hyperlink" Target="http://ec.europa.eu/growthandjobs/how-does-it-work/index_de" TargetMode="External" /><Relationship Id="rId7" Type="http://schemas.openxmlformats.org/officeDocument/2006/relationships/hyperlink" Target="http://ec.europa.eu/growthandjobs/how-does-it-work/index_de" TargetMode="External" /><Relationship Id="rId8" Type="http://schemas.openxmlformats.org/officeDocument/2006/relationships/hyperlink" Target="http://ec.europa.eu/growthandjobs/how-does-it-work/index_de" TargetMode="External" /><Relationship Id="rId9" Type="http://schemas.openxmlformats.org/officeDocument/2006/relationships/hyperlink" Target="http://ec.europa.eu/growthandjobs/how-does-it-work/index_de" TargetMode="External" /><Relationship Id="rId10" Type="http://schemas.openxmlformats.org/officeDocument/2006/relationships/hyperlink" Target="http://ec.europa.eu/growthandjobs/how-does-it-work/index_de" TargetMode="External" /><Relationship Id="rId11" Type="http://schemas.openxmlformats.org/officeDocument/2006/relationships/hyperlink" Target="http://ec.europa.eu/growthandjobs/how-does-it-work/index_de" TargetMode="External" /><Relationship Id="rId12" Type="http://schemas.openxmlformats.org/officeDocument/2006/relationships/hyperlink" Target="http://ec.europa.eu/growthandjobs/how-does-it-work/index_de" TargetMode="External" /><Relationship Id="rId13" Type="http://schemas.openxmlformats.org/officeDocument/2006/relationships/hyperlink" Target="http://ec.europa.eu/growthandjobs/how-does-it-work/index_de" TargetMode="External" /><Relationship Id="rId14" Type="http://schemas.openxmlformats.org/officeDocument/2006/relationships/hyperlink" Target="http://ec.europa.eu/social/main.jsp?catId=685&amp;langId=hu&amp;intPageId=115" TargetMode="External" /><Relationship Id="rId15" Type="http://schemas.openxmlformats.org/officeDocument/2006/relationships/hyperlink" Target="http://ec.europa.eu/social/main.jsp?catId=685&amp;langId=hu&amp;intPageId=115" TargetMode="External" /><Relationship Id="rId16" Type="http://schemas.openxmlformats.org/officeDocument/2006/relationships/hyperlink" Target="http://www.hier.iif.hu/hu/konf/Felsooktatasi_GYZ.pdf" TargetMode="External" /><Relationship Id="rId17" Type="http://schemas.openxmlformats.org/officeDocument/2006/relationships/hyperlink" Target="http://www.hier.iif.hu/hu/konf/Felsooktatasi_GYZ.pdf" TargetMode="External" /><Relationship Id="rId18" Type="http://schemas.openxmlformats.org/officeDocument/2006/relationships/hyperlink" Target="http://www.hier.iif.hu/hu/konf/Felsooktatasi_GYZ.pdf" TargetMode="External" /><Relationship Id="rId19" Type="http://schemas.openxmlformats.org/officeDocument/2006/relationships/hyperlink" Target="http://www.hier.iif.hu/hu/konf/Felsooktatasi_GYZ.pdf" TargetMode="External" /><Relationship Id="rId20" Type="http://schemas.openxmlformats.org/officeDocument/2006/relationships/hyperlink" Target="http://www.hier.iif.hu/hu/konf/Felsooktatasi_GYZ.pdf" TargetMode="External" /><Relationship Id="rId21" Type="http://schemas.openxmlformats.org/officeDocument/2006/relationships/hyperlink" Target="http://www.hier.iif.hu/hu/konf/Felsooktatasi_GYZ.pdf" TargetMode="External" /><Relationship Id="rId22" Type="http://schemas.openxmlformats.org/officeDocument/2006/relationships/hyperlink" Target="http://www.hier.iif.hu/hu/konf/Felsooktatasi_GYZ.pdf" TargetMode="External" /><Relationship Id="rId23" Type="http://schemas.openxmlformats.org/officeDocument/2006/relationships/hyperlink" Target="http://www.hier.iif.hu/hu/konf/Felsooktatasi_GYZ.pdf" TargetMode="External" /><Relationship Id="rId24" Type="http://schemas.openxmlformats.org/officeDocument/2006/relationships/hyperlink" Target="http://www.hier.iif.hu/hu/konf/Felsooktatasi_GYZ.pdf" TargetMode="External" /><Relationship Id="rId25" Type="http://schemas.openxmlformats.org/officeDocument/2006/relationships/hyperlink" Target="http://www.hier.iif.hu/hu/konf/Felsooktatasi_GYZ.pdf" TargetMode="External" /><Relationship Id="rId26" Type="http://schemas.openxmlformats.org/officeDocument/2006/relationships/hyperlink" Target="http://www.hier.iif.hu/hu/konf/Felsooktatasi_GYZ.pdf" TargetMode="External" /><Relationship Id="rId27" Type="http://schemas.openxmlformats.org/officeDocument/2006/relationships/hyperlink" Target="http://www.hier.iif.hu/hu/konf/Felsooktatasi_GYZ.pdf" TargetMode="External" /><Relationship Id="rId28" Type="http://schemas.openxmlformats.org/officeDocument/2006/relationships/hyperlink" Target="http://www.hier.iif.hu/hu/konf/Felsooktatasi_GYZ.pdf" TargetMode="External" /><Relationship Id="rId29" Type="http://schemas.openxmlformats.org/officeDocument/2006/relationships/hyperlink" Target="http://www.hier.iif.hu/hu/konf/Felsooktatasi_GYZ.pdf" TargetMode="External" /><Relationship Id="rId30" Type="http://schemas.openxmlformats.org/officeDocument/2006/relationships/hyperlink" Target="http://www.hier.iif.hu/hu/konf/Felsooktatasi_GYZ.pdf" TargetMode="External" /><Relationship Id="rId31" Type="http://schemas.openxmlformats.org/officeDocument/2006/relationships/hyperlink" Target="http://www.hier.iif.hu/hu/konf/Felsooktatasi_GYZ.pdf" TargetMode="External" /><Relationship Id="rId32" Type="http://schemas.openxmlformats.org/officeDocument/2006/relationships/hyperlink" Target="http://www.hier.iif.hu/hu/konf/Felsooktatasi_GYZ.pdf" TargetMode="External" /><Relationship Id="rId33" Type="http://schemas.openxmlformats.org/officeDocument/2006/relationships/hyperlink" Target="http://www.hier.iif.hu/hu/konf/Felsooktatasi_GYZ.pdf" TargetMode="External" /><Relationship Id="rId34" Type="http://schemas.openxmlformats.org/officeDocument/2006/relationships/hyperlink" Target="http://www.hier.iif.hu/hu/konf/Felsooktatasi_GYZ.pdf" TargetMode="External" /><Relationship Id="rId35" Type="http://schemas.openxmlformats.org/officeDocument/2006/relationships/hyperlink" Target="http://www.hier.iif.hu/hu/konf/Felsooktatasi_GYZ.pdf" TargetMode="External" /><Relationship Id="rId36" Type="http://schemas.openxmlformats.org/officeDocument/2006/relationships/hyperlink" Target="http://www.hier.iif.hu/hu/konf/Felsooktatasi_GYZ.pdf" TargetMode="External" /><Relationship Id="rId37" Type="http://schemas.openxmlformats.org/officeDocument/2006/relationships/hyperlink" Target="http://www.hier.iif.hu/hu/konf/Felsooktatasi_GYZ.pdf" TargetMode="External" /><Relationship Id="rId38" Type="http://schemas.openxmlformats.org/officeDocument/2006/relationships/hyperlink" Target="http://www.hier.iif.hu/hu/konf/Felsooktatasi_GYZ.pdf" TargetMode="External" /><Relationship Id="rId39" Type="http://schemas.openxmlformats.org/officeDocument/2006/relationships/hyperlink" Target="http://www.hier.iif.hu/hu/konf/Felsooktatasi_GYZ.pdf" TargetMode="External" /><Relationship Id="rId40" Type="http://schemas.openxmlformats.org/officeDocument/2006/relationships/hyperlink" Target="http://www.hier.iif.hu/hu/konf/Felsooktatasi_GYZ.pdf" TargetMode="External" /><Relationship Id="rId41" Type="http://schemas.openxmlformats.org/officeDocument/2006/relationships/hyperlink" Target="http://www.hier.iif.hu/hu/konf/Felsooktatasi_GYZ.pdf" TargetMode="External" /><Relationship Id="rId42" Type="http://schemas.openxmlformats.org/officeDocument/2006/relationships/hyperlink" Target="http://www.hier.iif.hu/hu/konf/Felsooktatasi_GYZ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PageLayoutView="0" workbookViewId="0" topLeftCell="A32">
      <selection activeCell="A52" sqref="A52"/>
    </sheetView>
  </sheetViews>
  <sheetFormatPr defaultColWidth="9.140625" defaultRowHeight="12.75"/>
  <cols>
    <col min="1" max="1" width="19.00390625" style="0" customWidth="1"/>
    <col min="2" max="2" width="25.00390625" style="0" customWidth="1"/>
    <col min="3" max="3" width="27.57421875" style="0" customWidth="1"/>
    <col min="4" max="4" width="26.140625" style="0" customWidth="1"/>
    <col min="5" max="5" width="25.57421875" style="0" customWidth="1"/>
    <col min="6" max="6" width="26.8515625" style="0" customWidth="1"/>
    <col min="7" max="7" width="31.140625" style="0" customWidth="1"/>
    <col min="8" max="8" width="22.140625" style="0" customWidth="1"/>
    <col min="9" max="9" width="23.140625" style="0" customWidth="1"/>
    <col min="10" max="10" width="28.8515625" style="0" customWidth="1"/>
    <col min="11" max="11" width="26.28125" style="0" customWidth="1"/>
    <col min="12" max="12" width="30.28125" style="0" customWidth="1"/>
    <col min="13" max="13" width="24.7109375" style="0" customWidth="1"/>
    <col min="14" max="14" width="41.140625" style="0" customWidth="1"/>
    <col min="15" max="15" width="27.00390625" style="0" customWidth="1"/>
    <col min="16" max="16" width="31.7109375" style="0" customWidth="1"/>
    <col min="17" max="17" width="28.28125" style="0" customWidth="1"/>
    <col min="18" max="18" width="28.7109375" style="0" customWidth="1"/>
    <col min="19" max="19" width="24.00390625" style="0" customWidth="1"/>
    <col min="20" max="20" width="23.7109375" style="0" customWidth="1"/>
    <col min="21" max="21" width="27.28125" style="0" customWidth="1"/>
  </cols>
  <sheetData>
    <row r="1" ht="13.5" thickBot="1">
      <c r="A1" s="18"/>
    </row>
    <row r="2" spans="1:10" ht="87.75" customHeight="1">
      <c r="A2" s="56" t="s">
        <v>51</v>
      </c>
      <c r="B2" s="57" t="str">
        <f>Pivot!B4</f>
        <v>Felsõfokú végzettségû diplomások munkanélküliségi rátája az egész népesség rátájának százalékában</v>
      </c>
      <c r="C2" s="57" t="str">
        <f>Pivot!C4</f>
        <v>Felsőfokú képzettségű munkanélkülieknek a felsőfokú képzettségű aktív kersőkhöz viszonyított aránya </v>
      </c>
      <c r="D2" s="57" t="str">
        <f>Pivot!D4</f>
        <v>Felsőfokú végzettséggel rendelkezők száma képzési ágak szerint /természettudomány</v>
      </c>
      <c r="E2" s="57" t="str">
        <f>Pivot!E4</f>
        <v>Felsőfokú végzettséggel rendelkezők száma képzési ágak szerint/agrárképzés </v>
      </c>
      <c r="F2" s="57" t="str">
        <f>Pivot!F4</f>
        <v>Felsőfokú végzettséggel rendelkezők száma képzési ágak szerint/műszaki képzés </v>
      </c>
      <c r="G2" s="57" t="str">
        <f>Pivot!G4</f>
        <v>GDP egy főre jutó </v>
      </c>
      <c r="H2" s="57" t="str">
        <f>Pivot!H4</f>
        <v>Foglalkoztatottak részvételi aránya</v>
      </c>
      <c r="I2" s="57" t="str">
        <f>Pivot!I4</f>
        <v>Munkanélküliségi ráta a 25-64 éves népesség , felsőoktatásban </v>
      </c>
      <c r="J2" s="57" t="str">
        <f>Pivot!J4</f>
        <v>Eu. felsőoktatási rendszerében résztvevők  száma </v>
      </c>
    </row>
    <row r="3" spans="2:10" ht="13.5" thickBot="1">
      <c r="B3" s="51" t="str">
        <f>Pivot!B5</f>
        <v>%</v>
      </c>
      <c r="C3" s="52" t="str">
        <f>Pivot!C5</f>
        <v>%</v>
      </c>
      <c r="D3" s="52" t="str">
        <f>Pivot!D5</f>
        <v>%</v>
      </c>
      <c r="E3" s="52" t="str">
        <f>Pivot!E5</f>
        <v>%</v>
      </c>
      <c r="F3" s="52" t="str">
        <f>Pivot!F5</f>
        <v>%</v>
      </c>
      <c r="G3" s="52" t="str">
        <f>Pivot!G5</f>
        <v>USD/FŐ</v>
      </c>
      <c r="H3" s="52" t="str">
        <f>Pivot!H5</f>
        <v>%</v>
      </c>
      <c r="I3" s="52" t="str">
        <f>Pivot!I5</f>
        <v>%</v>
      </c>
      <c r="J3" s="53" t="str">
        <f>Pivot!J5</f>
        <v>fő </v>
      </c>
    </row>
    <row r="4" spans="1:10" ht="13.5" thickTop="1">
      <c r="A4" s="55" t="str">
        <f>Pivot!A6</f>
        <v>Ausztira </v>
      </c>
      <c r="B4" s="100">
        <f>Pivot!B6</f>
        <v>90</v>
      </c>
      <c r="C4" s="100">
        <f>Pivot!C6</f>
        <v>1.7</v>
      </c>
      <c r="D4" s="100">
        <f>Pivot!D6</f>
        <v>5.9</v>
      </c>
      <c r="E4" s="100">
        <f>Pivot!E6</f>
        <v>3.8</v>
      </c>
      <c r="F4" s="100">
        <f>Pivot!F6</f>
        <v>11.1</v>
      </c>
      <c r="G4" s="101">
        <f>Pivot!G6</f>
        <v>50098</v>
      </c>
      <c r="H4" s="100">
        <f>Pivot!H6</f>
        <v>66</v>
      </c>
      <c r="I4" s="100">
        <f>Pivot!I6</f>
        <v>5</v>
      </c>
      <c r="J4" s="102">
        <f>Pivot!J6</f>
        <v>75357</v>
      </c>
    </row>
    <row r="5" spans="1:10" ht="12.75">
      <c r="A5" s="55" t="str">
        <f>Pivot!A7</f>
        <v>Belgium</v>
      </c>
      <c r="B5" s="100">
        <f>Pivot!B7</f>
        <v>74</v>
      </c>
      <c r="C5" s="100">
        <f>Pivot!C7</f>
        <v>3.3</v>
      </c>
      <c r="D5" s="100">
        <f>Pivot!D7</f>
        <v>3.8</v>
      </c>
      <c r="E5" s="100">
        <f>Pivot!E7</f>
        <v>2</v>
      </c>
      <c r="F5" s="100">
        <f>Pivot!F7</f>
        <v>13.5</v>
      </c>
      <c r="G5" s="101">
        <f>Pivot!G7</f>
        <v>47107</v>
      </c>
      <c r="H5" s="100">
        <f>Pivot!H7</f>
        <v>52.5</v>
      </c>
      <c r="I5" s="100">
        <f>Pivot!I7</f>
        <v>7.9</v>
      </c>
      <c r="J5" s="102">
        <f>Pivot!J7</f>
        <v>71039</v>
      </c>
    </row>
    <row r="6" spans="1:10" ht="12.75">
      <c r="A6" s="55" t="str">
        <f>Pivot!A8</f>
        <v>Egyesült Királyság </v>
      </c>
      <c r="B6" s="100">
        <f>Pivot!B8</f>
        <v>118</v>
      </c>
      <c r="C6" s="100">
        <f>Pivot!C8</f>
        <v>2.4</v>
      </c>
      <c r="D6" s="100">
        <f>Pivot!D8</f>
        <v>15</v>
      </c>
      <c r="E6" s="100">
        <f>Pivot!E8</f>
        <v>1.2</v>
      </c>
      <c r="F6" s="100">
        <f>Pivot!F8</f>
        <v>9.7</v>
      </c>
      <c r="G6" s="101">
        <f>Pivot!G8</f>
        <v>46859</v>
      </c>
      <c r="H6" s="100">
        <f>Pivot!H8</f>
        <v>66</v>
      </c>
      <c r="I6" s="100">
        <f>Pivot!I8</f>
        <v>5.2</v>
      </c>
      <c r="J6" s="102">
        <f>Pivot!J8</f>
        <v>238000</v>
      </c>
    </row>
    <row r="7" spans="1:10" ht="12.75">
      <c r="A7" s="55" t="str">
        <f>Pivot!A9</f>
        <v>Franciaország </v>
      </c>
      <c r="B7" s="100">
        <f>Pivot!B9</f>
        <v>35</v>
      </c>
      <c r="C7" s="100">
        <f>Pivot!C9</f>
        <v>9.2</v>
      </c>
      <c r="D7" s="100">
        <f>Pivot!D9</f>
        <v>19.1</v>
      </c>
      <c r="E7" s="100">
        <f>Pivot!E9</f>
        <v>3</v>
      </c>
      <c r="F7" s="100">
        <f>Pivot!F9</f>
        <v>33.5</v>
      </c>
      <c r="G7" s="101">
        <f>Pivot!G9</f>
        <v>46015</v>
      </c>
      <c r="H7" s="100">
        <f>Pivot!H9</f>
        <v>56.7</v>
      </c>
      <c r="I7" s="100">
        <f>Pivot!I9</f>
        <v>9.4</v>
      </c>
      <c r="J7" s="102">
        <f>Pivot!J9</f>
        <v>285025</v>
      </c>
    </row>
    <row r="8" spans="1:10" ht="12.75">
      <c r="A8" s="55" t="str">
        <f>Pivot!A10</f>
        <v>Lengyelország </v>
      </c>
      <c r="B8" s="100">
        <f>Pivot!B10</f>
        <v>89</v>
      </c>
      <c r="C8" s="100">
        <f>Pivot!C10</f>
        <v>6.6</v>
      </c>
      <c r="D8" s="100">
        <f>Pivot!D10</f>
        <v>6.7</v>
      </c>
      <c r="E8" s="100">
        <f>Pivot!E10</f>
        <v>2.9</v>
      </c>
      <c r="F8" s="100">
        <f>Pivot!F10</f>
        <v>19.8</v>
      </c>
      <c r="G8" s="101">
        <f>Pivot!G10</f>
        <v>13798</v>
      </c>
      <c r="H8" s="100">
        <f>Pivot!H10</f>
        <v>60.2</v>
      </c>
      <c r="I8" s="100">
        <f>Pivot!I10</f>
        <v>8.2</v>
      </c>
      <c r="J8" s="102">
        <f>Pivot!J10</f>
        <v>20005</v>
      </c>
    </row>
    <row r="9" spans="1:10" ht="12.75">
      <c r="A9" s="55" t="str">
        <f>Pivot!A11</f>
        <v>Magyarország </v>
      </c>
      <c r="B9" s="100">
        <f>Pivot!B11</f>
        <v>67</v>
      </c>
      <c r="C9" s="100">
        <f>Pivot!C11</f>
        <v>1.4</v>
      </c>
      <c r="D9" s="100">
        <f>Pivot!D11</f>
        <v>2</v>
      </c>
      <c r="E9" s="100">
        <f>Pivot!E11</f>
        <v>3.7</v>
      </c>
      <c r="F9" s="100">
        <f>Pivot!F11</f>
        <v>10.4</v>
      </c>
      <c r="G9" s="101">
        <f>Pivot!G11</f>
        <v>15542</v>
      </c>
      <c r="H9" s="100">
        <f>Pivot!H11</f>
        <v>48.5</v>
      </c>
      <c r="I9" s="100">
        <f>Pivot!I11</f>
        <v>10</v>
      </c>
      <c r="J9" s="102">
        <f>Pivot!J11</f>
        <v>145250</v>
      </c>
    </row>
    <row r="10" spans="1:10" ht="12.75">
      <c r="A10" s="55" t="str">
        <f>Pivot!A12</f>
        <v>Olaszország </v>
      </c>
      <c r="B10" s="100">
        <f>Pivot!B12</f>
        <v>131</v>
      </c>
      <c r="C10" s="100">
        <f>Pivot!C12</f>
        <v>2.3</v>
      </c>
      <c r="D10" s="100">
        <f>Pivot!D12</f>
        <v>10.3</v>
      </c>
      <c r="E10" s="100">
        <f>Pivot!E12</f>
        <v>2</v>
      </c>
      <c r="F10" s="100">
        <f>Pivot!F12</f>
        <v>17.8</v>
      </c>
      <c r="G10" s="101">
        <f>Pivot!G12</f>
        <v>38996</v>
      </c>
      <c r="H10" s="100">
        <f>Pivot!H12</f>
        <v>48.6</v>
      </c>
      <c r="I10" s="100">
        <f>Pivot!I12</f>
        <v>6.5</v>
      </c>
      <c r="J10" s="102">
        <f>Pivot!J12</f>
        <v>16892</v>
      </c>
    </row>
    <row r="11" spans="1:10" ht="12.75">
      <c r="A11" s="55" t="str">
        <f>Pivot!A13</f>
        <v>Spanyolország</v>
      </c>
      <c r="B11" s="100">
        <f>Pivot!B13</f>
        <v>128</v>
      </c>
      <c r="C11" s="100">
        <f>Pivot!C13</f>
        <v>11.5</v>
      </c>
      <c r="D11" s="100">
        <f>Pivot!D13</f>
        <v>16.3</v>
      </c>
      <c r="E11" s="100">
        <f>Pivot!E13</f>
        <v>5.2</v>
      </c>
      <c r="F11" s="100">
        <f>Pivot!F13</f>
        <v>21.6</v>
      </c>
      <c r="G11" s="101">
        <f>Pivot!G13</f>
        <v>35331</v>
      </c>
      <c r="H11" s="100">
        <f>Pivot!H13</f>
        <v>50.5</v>
      </c>
      <c r="I11" s="100">
        <f>Pivot!I13</f>
        <v>18</v>
      </c>
      <c r="J11" s="102">
        <f>Pivot!J13</f>
        <v>230000</v>
      </c>
    </row>
    <row r="12" spans="1:10" ht="12.75">
      <c r="A12" s="55" t="str">
        <f>Pivot!A14</f>
        <v>Németország </v>
      </c>
      <c r="B12" s="100">
        <f>Pivot!B14</f>
        <v>52</v>
      </c>
      <c r="C12" s="100">
        <f>Pivot!C14</f>
        <v>4.2</v>
      </c>
      <c r="D12" s="100">
        <f>Pivot!D14</f>
        <v>10.9</v>
      </c>
      <c r="E12" s="100">
        <f>Pivot!E14</f>
        <v>3.1</v>
      </c>
      <c r="F12" s="100">
        <f>Pivot!F14</f>
        <v>18</v>
      </c>
      <c r="G12" s="101">
        <f>Pivot!G14</f>
        <v>4460</v>
      </c>
      <c r="H12" s="100">
        <f>Pivot!H14</f>
        <v>58.4</v>
      </c>
      <c r="I12" s="100">
        <f>Pivot!I14</f>
        <v>7.5</v>
      </c>
      <c r="J12" s="102">
        <f>Pivot!J14</f>
        <v>13625</v>
      </c>
    </row>
    <row r="13" spans="1:10" ht="12.75">
      <c r="A13" s="70"/>
      <c r="B13" s="54"/>
      <c r="C13" s="54"/>
      <c r="D13" s="54"/>
      <c r="E13" s="54"/>
      <c r="F13" s="54"/>
      <c r="G13" s="54"/>
      <c r="H13" s="54"/>
      <c r="I13" s="54"/>
      <c r="J13" s="69"/>
    </row>
    <row r="15" spans="1:9" ht="24" customHeight="1">
      <c r="A15" s="66" t="s">
        <v>52</v>
      </c>
      <c r="B15" s="58">
        <v>1</v>
      </c>
      <c r="C15" s="58">
        <v>1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1</v>
      </c>
    </row>
    <row r="16" ht="29.25" customHeight="1" thickBot="1">
      <c r="A16" s="118" t="s">
        <v>33</v>
      </c>
    </row>
    <row r="17" spans="1:13" ht="75" customHeight="1">
      <c r="A17" s="119"/>
      <c r="B17" s="63" t="str">
        <f>B2</f>
        <v>Felsõfokú végzettségû diplomások munkanélküliségi rátája az egész népesség rátájának százalékában</v>
      </c>
      <c r="C17" s="63" t="str">
        <f aca="true" t="shared" si="0" ref="C17:J17">C2</f>
        <v>Felsőfokú képzettségű munkanélkülieknek a felsőfokú képzettségű aktív kersőkhöz viszonyított aránya </v>
      </c>
      <c r="D17" s="63" t="str">
        <f t="shared" si="0"/>
        <v>Felsőfokú végzettséggel rendelkezők száma képzési ágak szerint /természettudomány</v>
      </c>
      <c r="E17" s="63" t="str">
        <f t="shared" si="0"/>
        <v>Felsőfokú végzettséggel rendelkezők száma képzési ágak szerint/agrárképzés </v>
      </c>
      <c r="F17" s="63" t="str">
        <f t="shared" si="0"/>
        <v>Felsőfokú végzettséggel rendelkezők száma képzési ágak szerint/műszaki képzés </v>
      </c>
      <c r="G17" s="63" t="str">
        <f t="shared" si="0"/>
        <v>GDP egy főre jutó </v>
      </c>
      <c r="H17" s="63" t="str">
        <f t="shared" si="0"/>
        <v>Foglalkoztatottak részvételi aránya</v>
      </c>
      <c r="I17" s="63" t="str">
        <f t="shared" si="0"/>
        <v>Munkanélküliségi ráta a 25-64 éves népesség , felsőoktatásban </v>
      </c>
      <c r="J17" s="63" t="str">
        <f t="shared" si="0"/>
        <v>Eu. felsőoktatási rendszerében résztvevők  száma </v>
      </c>
      <c r="K17" s="16"/>
      <c r="L17" s="16"/>
      <c r="M17" s="16"/>
    </row>
    <row r="18" spans="1:10" ht="13.5" thickBot="1">
      <c r="A18" s="17"/>
      <c r="B18" s="59" t="str">
        <f>B3</f>
        <v>%</v>
      </c>
      <c r="C18" s="60" t="str">
        <f aca="true" t="shared" si="1" ref="C18:J18">C3</f>
        <v>%</v>
      </c>
      <c r="D18" s="60" t="str">
        <f t="shared" si="1"/>
        <v>%</v>
      </c>
      <c r="E18" s="60" t="str">
        <f t="shared" si="1"/>
        <v>%</v>
      </c>
      <c r="F18" s="60" t="str">
        <f t="shared" si="1"/>
        <v>%</v>
      </c>
      <c r="G18" s="60" t="str">
        <f t="shared" si="1"/>
        <v>USD/FŐ</v>
      </c>
      <c r="H18" s="60" t="str">
        <f t="shared" si="1"/>
        <v>%</v>
      </c>
      <c r="I18" s="60" t="str">
        <f t="shared" si="1"/>
        <v>%</v>
      </c>
      <c r="J18" s="61" t="str">
        <f t="shared" si="1"/>
        <v>fő </v>
      </c>
    </row>
    <row r="19" spans="1:10" ht="14.25" thickBot="1" thickTop="1">
      <c r="A19" s="65" t="str">
        <f aca="true" t="shared" si="2" ref="A19:A27">A4</f>
        <v>Ausztira </v>
      </c>
      <c r="B19" s="103">
        <f>RANK(B4,B$4:B$12,B$15)</f>
        <v>6</v>
      </c>
      <c r="C19" s="103">
        <f aca="true" t="shared" si="3" ref="C19:I19">RANK(C4,C$4:C$12,C$15)</f>
        <v>2</v>
      </c>
      <c r="D19" s="103">
        <f t="shared" si="3"/>
        <v>7</v>
      </c>
      <c r="E19" s="103">
        <f t="shared" si="3"/>
        <v>2</v>
      </c>
      <c r="F19" s="103">
        <f t="shared" si="3"/>
        <v>7</v>
      </c>
      <c r="G19" s="104">
        <f t="shared" si="3"/>
        <v>1</v>
      </c>
      <c r="H19" s="103">
        <f t="shared" si="3"/>
        <v>1</v>
      </c>
      <c r="I19" s="103">
        <f t="shared" si="3"/>
        <v>1</v>
      </c>
      <c r="J19" s="105">
        <f>J4</f>
        <v>75357</v>
      </c>
    </row>
    <row r="20" spans="1:10" ht="14.25" thickBot="1" thickTop="1">
      <c r="A20" s="65" t="str">
        <f t="shared" si="2"/>
        <v>Belgium</v>
      </c>
      <c r="B20" s="103">
        <f aca="true" t="shared" si="4" ref="B20:I27">RANK(B5,B$4:B$12,B$15)</f>
        <v>4</v>
      </c>
      <c r="C20" s="103">
        <f t="shared" si="4"/>
        <v>5</v>
      </c>
      <c r="D20" s="103">
        <f t="shared" si="4"/>
        <v>8</v>
      </c>
      <c r="E20" s="103">
        <f t="shared" si="4"/>
        <v>7</v>
      </c>
      <c r="F20" s="103">
        <f t="shared" si="4"/>
        <v>6</v>
      </c>
      <c r="G20" s="104">
        <f t="shared" si="4"/>
        <v>2</v>
      </c>
      <c r="H20" s="103">
        <f t="shared" si="4"/>
        <v>6</v>
      </c>
      <c r="I20" s="103">
        <f t="shared" si="4"/>
        <v>5</v>
      </c>
      <c r="J20" s="98">
        <f aca="true" t="shared" si="5" ref="J20:J27">J5</f>
        <v>71039</v>
      </c>
    </row>
    <row r="21" spans="1:10" ht="14.25" thickBot="1" thickTop="1">
      <c r="A21" s="65" t="str">
        <f t="shared" si="2"/>
        <v>Egyesült Királyság </v>
      </c>
      <c r="B21" s="103">
        <f t="shared" si="4"/>
        <v>7</v>
      </c>
      <c r="C21" s="103">
        <f t="shared" si="4"/>
        <v>4</v>
      </c>
      <c r="D21" s="103">
        <f t="shared" si="4"/>
        <v>3</v>
      </c>
      <c r="E21" s="103">
        <f t="shared" si="4"/>
        <v>9</v>
      </c>
      <c r="F21" s="103">
        <f t="shared" si="4"/>
        <v>9</v>
      </c>
      <c r="G21" s="104">
        <f t="shared" si="4"/>
        <v>3</v>
      </c>
      <c r="H21" s="103">
        <f t="shared" si="4"/>
        <v>1</v>
      </c>
      <c r="I21" s="103">
        <f t="shared" si="4"/>
        <v>2</v>
      </c>
      <c r="J21" s="98">
        <f t="shared" si="5"/>
        <v>238000</v>
      </c>
    </row>
    <row r="22" spans="1:10" ht="14.25" thickBot="1" thickTop="1">
      <c r="A22" s="65" t="str">
        <f t="shared" si="2"/>
        <v>Franciaország </v>
      </c>
      <c r="B22" s="103">
        <f t="shared" si="4"/>
        <v>1</v>
      </c>
      <c r="C22" s="103">
        <f t="shared" si="4"/>
        <v>8</v>
      </c>
      <c r="D22" s="103">
        <f t="shared" si="4"/>
        <v>1</v>
      </c>
      <c r="E22" s="103">
        <f t="shared" si="4"/>
        <v>5</v>
      </c>
      <c r="F22" s="103">
        <f t="shared" si="4"/>
        <v>1</v>
      </c>
      <c r="G22" s="104">
        <f t="shared" si="4"/>
        <v>4</v>
      </c>
      <c r="H22" s="103">
        <f t="shared" si="4"/>
        <v>5</v>
      </c>
      <c r="I22" s="103">
        <f t="shared" si="4"/>
        <v>7</v>
      </c>
      <c r="J22" s="98">
        <f t="shared" si="5"/>
        <v>285025</v>
      </c>
    </row>
    <row r="23" spans="1:10" ht="14.25" thickBot="1" thickTop="1">
      <c r="A23" s="65" t="str">
        <f t="shared" si="2"/>
        <v>Lengyelország </v>
      </c>
      <c r="B23" s="103">
        <f t="shared" si="4"/>
        <v>5</v>
      </c>
      <c r="C23" s="103">
        <f t="shared" si="4"/>
        <v>7</v>
      </c>
      <c r="D23" s="103">
        <f t="shared" si="4"/>
        <v>6</v>
      </c>
      <c r="E23" s="103">
        <f t="shared" si="4"/>
        <v>6</v>
      </c>
      <c r="F23" s="103">
        <f t="shared" si="4"/>
        <v>3</v>
      </c>
      <c r="G23" s="104">
        <f t="shared" si="4"/>
        <v>8</v>
      </c>
      <c r="H23" s="103">
        <f t="shared" si="4"/>
        <v>3</v>
      </c>
      <c r="I23" s="103">
        <f t="shared" si="4"/>
        <v>6</v>
      </c>
      <c r="J23" s="98">
        <f t="shared" si="5"/>
        <v>20005</v>
      </c>
    </row>
    <row r="24" spans="1:10" ht="14.25" thickBot="1" thickTop="1">
      <c r="A24" s="65" t="str">
        <f t="shared" si="2"/>
        <v>Magyarország </v>
      </c>
      <c r="B24" s="103">
        <f t="shared" si="4"/>
        <v>3</v>
      </c>
      <c r="C24" s="103">
        <f t="shared" si="4"/>
        <v>1</v>
      </c>
      <c r="D24" s="103">
        <f t="shared" si="4"/>
        <v>9</v>
      </c>
      <c r="E24" s="103">
        <f t="shared" si="4"/>
        <v>3</v>
      </c>
      <c r="F24" s="103">
        <f t="shared" si="4"/>
        <v>8</v>
      </c>
      <c r="G24" s="104">
        <f t="shared" si="4"/>
        <v>7</v>
      </c>
      <c r="H24" s="103">
        <f t="shared" si="4"/>
        <v>9</v>
      </c>
      <c r="I24" s="103">
        <f t="shared" si="4"/>
        <v>8</v>
      </c>
      <c r="J24" s="98">
        <f t="shared" si="5"/>
        <v>145250</v>
      </c>
    </row>
    <row r="25" spans="1:10" ht="14.25" thickBot="1" thickTop="1">
      <c r="A25" s="65" t="str">
        <f t="shared" si="2"/>
        <v>Olaszország </v>
      </c>
      <c r="B25" s="103">
        <f t="shared" si="4"/>
        <v>9</v>
      </c>
      <c r="C25" s="103">
        <f t="shared" si="4"/>
        <v>3</v>
      </c>
      <c r="D25" s="103">
        <f t="shared" si="4"/>
        <v>5</v>
      </c>
      <c r="E25" s="103">
        <f t="shared" si="4"/>
        <v>7</v>
      </c>
      <c r="F25" s="103">
        <f t="shared" si="4"/>
        <v>5</v>
      </c>
      <c r="G25" s="104">
        <f t="shared" si="4"/>
        <v>5</v>
      </c>
      <c r="H25" s="103">
        <f t="shared" si="4"/>
        <v>8</v>
      </c>
      <c r="I25" s="103">
        <f t="shared" si="4"/>
        <v>3</v>
      </c>
      <c r="J25" s="98">
        <f t="shared" si="5"/>
        <v>16892</v>
      </c>
    </row>
    <row r="26" spans="1:10" ht="14.25" thickBot="1" thickTop="1">
      <c r="A26" s="65" t="str">
        <f t="shared" si="2"/>
        <v>Spanyolország</v>
      </c>
      <c r="B26" s="103">
        <f t="shared" si="4"/>
        <v>8</v>
      </c>
      <c r="C26" s="103">
        <f t="shared" si="4"/>
        <v>9</v>
      </c>
      <c r="D26" s="103">
        <f t="shared" si="4"/>
        <v>2</v>
      </c>
      <c r="E26" s="103">
        <f t="shared" si="4"/>
        <v>1</v>
      </c>
      <c r="F26" s="103">
        <f t="shared" si="4"/>
        <v>2</v>
      </c>
      <c r="G26" s="104">
        <f t="shared" si="4"/>
        <v>6</v>
      </c>
      <c r="H26" s="103">
        <f t="shared" si="4"/>
        <v>7</v>
      </c>
      <c r="I26" s="103">
        <f t="shared" si="4"/>
        <v>9</v>
      </c>
      <c r="J26" s="98">
        <f t="shared" si="5"/>
        <v>230000</v>
      </c>
    </row>
    <row r="27" spans="1:10" ht="13.5" thickTop="1">
      <c r="A27" s="65" t="str">
        <f t="shared" si="2"/>
        <v>Németország </v>
      </c>
      <c r="B27" s="103">
        <f t="shared" si="4"/>
        <v>2</v>
      </c>
      <c r="C27" s="103">
        <f t="shared" si="4"/>
        <v>6</v>
      </c>
      <c r="D27" s="103">
        <f t="shared" si="4"/>
        <v>4</v>
      </c>
      <c r="E27" s="103">
        <f t="shared" si="4"/>
        <v>4</v>
      </c>
      <c r="F27" s="103">
        <f t="shared" si="4"/>
        <v>4</v>
      </c>
      <c r="G27" s="104">
        <f t="shared" si="4"/>
        <v>9</v>
      </c>
      <c r="H27" s="103">
        <f t="shared" si="4"/>
        <v>4</v>
      </c>
      <c r="I27" s="103">
        <f t="shared" si="4"/>
        <v>4</v>
      </c>
      <c r="J27" s="98">
        <f t="shared" si="5"/>
        <v>13625</v>
      </c>
    </row>
    <row r="28" spans="1:10" ht="12.75">
      <c r="A28" s="70"/>
      <c r="B28" s="54"/>
      <c r="C28" s="54"/>
      <c r="D28" s="54"/>
      <c r="E28" s="54"/>
      <c r="F28" s="54"/>
      <c r="G28" s="54"/>
      <c r="H28" s="54"/>
      <c r="I28" s="54"/>
      <c r="J28" s="69"/>
    </row>
    <row r="29" ht="13.5" thickBot="1"/>
    <row r="30" spans="1:13" ht="74.25" customHeight="1">
      <c r="A30" s="120" t="s">
        <v>47</v>
      </c>
      <c r="B30" s="63" t="str">
        <f>B17</f>
        <v>Felsõfokú végzettségû diplomások munkanélküliségi rátája az egész népesség rátájának százalékában</v>
      </c>
      <c r="C30" s="63" t="str">
        <f aca="true" t="shared" si="6" ref="C30:J30">C17</f>
        <v>Felsőfokú képzettségű munkanélkülieknek a felsőfokú képzettségű aktív kersőkhöz viszonyított aránya </v>
      </c>
      <c r="D30" s="63" t="str">
        <f t="shared" si="6"/>
        <v>Felsőfokú végzettséggel rendelkezők száma képzési ágak szerint /természettudomány</v>
      </c>
      <c r="E30" s="63" t="str">
        <f t="shared" si="6"/>
        <v>Felsőfokú végzettséggel rendelkezők száma képzési ágak szerint/agrárképzés </v>
      </c>
      <c r="F30" s="63" t="str">
        <f t="shared" si="6"/>
        <v>Felsőfokú végzettséggel rendelkezők száma képzési ágak szerint/műszaki képzés </v>
      </c>
      <c r="G30" s="63" t="str">
        <f t="shared" si="6"/>
        <v>GDP egy főre jutó </v>
      </c>
      <c r="H30" s="63" t="str">
        <f t="shared" si="6"/>
        <v>Foglalkoztatottak részvételi aránya</v>
      </c>
      <c r="I30" s="63" t="str">
        <f t="shared" si="6"/>
        <v>Munkanélküliségi ráta a 25-64 éves népesség , felsőoktatásban </v>
      </c>
      <c r="J30" s="63" t="str">
        <f t="shared" si="6"/>
        <v>Eu. felsőoktatási rendszerében résztvevők  száma </v>
      </c>
      <c r="K30" s="16"/>
      <c r="L30" s="120" t="s">
        <v>34</v>
      </c>
      <c r="M30" s="16"/>
    </row>
    <row r="31" spans="1:26" ht="72.75" customHeight="1" thickBot="1">
      <c r="A31" s="120"/>
      <c r="B31" s="67" t="str">
        <f>B18</f>
        <v>%</v>
      </c>
      <c r="C31" s="67" t="str">
        <f aca="true" t="shared" si="7" ref="C31:J31">C18</f>
        <v>%</v>
      </c>
      <c r="D31" s="67" t="str">
        <f t="shared" si="7"/>
        <v>%</v>
      </c>
      <c r="E31" s="67" t="str">
        <f t="shared" si="7"/>
        <v>%</v>
      </c>
      <c r="F31" s="67" t="str">
        <f t="shared" si="7"/>
        <v>%</v>
      </c>
      <c r="G31" s="67" t="str">
        <f t="shared" si="7"/>
        <v>USD/FŐ</v>
      </c>
      <c r="H31" s="67" t="str">
        <f t="shared" si="7"/>
        <v>%</v>
      </c>
      <c r="I31" s="67" t="str">
        <f t="shared" si="7"/>
        <v>%</v>
      </c>
      <c r="J31" s="67" t="str">
        <f t="shared" si="7"/>
        <v>fő </v>
      </c>
      <c r="L31" s="120"/>
      <c r="M31" s="83" t="str">
        <f>B30</f>
        <v>Felsõfokú végzettségû diplomások munkanélküliségi rátája az egész népesség rátájának százalékában</v>
      </c>
      <c r="N31" s="83" t="str">
        <f aca="true" t="shared" si="8" ref="N31:U31">C30</f>
        <v>Felsőfokú képzettségű munkanélkülieknek a felsőfokú képzettségű aktív kersőkhöz viszonyított aránya </v>
      </c>
      <c r="O31" s="83" t="str">
        <f t="shared" si="8"/>
        <v>Felsőfokú végzettséggel rendelkezők száma képzési ágak szerint /természettudomány</v>
      </c>
      <c r="P31" s="83" t="str">
        <f t="shared" si="8"/>
        <v>Felsőfokú végzettséggel rendelkezők száma képzési ágak szerint/agrárképzés </v>
      </c>
      <c r="Q31" s="83" t="str">
        <f t="shared" si="8"/>
        <v>Felsőfokú végzettséggel rendelkezők száma képzési ágak szerint/műszaki képzés </v>
      </c>
      <c r="R31" s="83" t="str">
        <f t="shared" si="8"/>
        <v>GDP egy főre jutó </v>
      </c>
      <c r="S31" s="83" t="str">
        <f t="shared" si="8"/>
        <v>Foglalkoztatottak részvételi aránya</v>
      </c>
      <c r="T31" s="83" t="str">
        <f t="shared" si="8"/>
        <v>Munkanélküliségi ráta a 25-64 éves népesség , felsőoktatásban </v>
      </c>
      <c r="U31" s="83" t="str">
        <f t="shared" si="8"/>
        <v>Eu. felsőoktatási rendszerében résztvevők  száma </v>
      </c>
      <c r="V31" s="16"/>
      <c r="W31" s="16"/>
      <c r="X31" s="16"/>
      <c r="Y31" s="16"/>
      <c r="Z31" s="16"/>
    </row>
    <row r="32" spans="2:21" ht="13.5" customHeight="1" thickTop="1">
      <c r="B32" s="17"/>
      <c r="C32" s="17"/>
      <c r="D32" s="17"/>
      <c r="E32" s="17"/>
      <c r="F32" s="17"/>
      <c r="G32" s="17"/>
      <c r="H32" s="17"/>
      <c r="I32" s="17"/>
      <c r="J32" s="17"/>
      <c r="M32" s="84" t="str">
        <f>B31</f>
        <v>%</v>
      </c>
      <c r="N32" s="84" t="str">
        <f aca="true" t="shared" si="9" ref="N32:U32">C31</f>
        <v>%</v>
      </c>
      <c r="O32" s="84" t="str">
        <f t="shared" si="9"/>
        <v>%</v>
      </c>
      <c r="P32" s="84" t="str">
        <f t="shared" si="9"/>
        <v>%</v>
      </c>
      <c r="Q32" s="84" t="str">
        <f t="shared" si="9"/>
        <v>%</v>
      </c>
      <c r="R32" s="84" t="str">
        <f t="shared" si="9"/>
        <v>USD/FŐ</v>
      </c>
      <c r="S32" s="84" t="str">
        <f t="shared" si="9"/>
        <v>%</v>
      </c>
      <c r="T32" s="84" t="str">
        <f t="shared" si="9"/>
        <v>%</v>
      </c>
      <c r="U32" s="84" t="str">
        <f t="shared" si="9"/>
        <v>fő </v>
      </c>
    </row>
    <row r="33" spans="1:21" ht="12.75">
      <c r="A33" s="68">
        <v>1</v>
      </c>
      <c r="B33" s="107">
        <v>43296.64868731549</v>
      </c>
      <c r="C33" s="107">
        <v>60972.26775605145</v>
      </c>
      <c r="D33" s="107">
        <v>123803.29101103698</v>
      </c>
      <c r="E33" s="107">
        <v>25269.454252899053</v>
      </c>
      <c r="F33" s="107">
        <v>48827.32703621907</v>
      </c>
      <c r="G33" s="108">
        <v>62074.95484560789</v>
      </c>
      <c r="H33" s="107">
        <v>16793.34435724866</v>
      </c>
      <c r="I33" s="107">
        <v>12704.599423929792</v>
      </c>
      <c r="J33" s="98">
        <f>J19</f>
        <v>75357</v>
      </c>
      <c r="L33" s="111" t="s">
        <v>35</v>
      </c>
      <c r="M33" s="106">
        <f>B33-B34</f>
        <v>9975.652632855898</v>
      </c>
      <c r="N33" s="106">
        <f aca="true" t="shared" si="10" ref="N33:T40">C33-C34</f>
        <v>100842.91783659378</v>
      </c>
      <c r="O33" s="106">
        <f t="shared" si="10"/>
        <v>0</v>
      </c>
      <c r="P33" s="106">
        <f t="shared" si="10"/>
        <v>3555.98297075988</v>
      </c>
      <c r="Q33" s="106">
        <f t="shared" si="10"/>
        <v>21973.42232141347</v>
      </c>
      <c r="R33" s="113">
        <f t="shared" si="10"/>
        <v>0</v>
      </c>
      <c r="S33" s="112">
        <f t="shared" si="10"/>
        <v>0.003239968700654572</v>
      </c>
      <c r="T33" s="112">
        <f t="shared" si="10"/>
        <v>0</v>
      </c>
      <c r="U33" s="98">
        <f>J33</f>
        <v>75357</v>
      </c>
    </row>
    <row r="34" spans="1:21" ht="12.75">
      <c r="A34" s="68">
        <v>2</v>
      </c>
      <c r="B34" s="107">
        <v>33320.996054459596</v>
      </c>
      <c r="C34" s="107">
        <v>-39870.650080542335</v>
      </c>
      <c r="D34" s="107">
        <v>123803.29101103698</v>
      </c>
      <c r="E34" s="107">
        <v>21713.471282139173</v>
      </c>
      <c r="F34" s="107">
        <v>26853.904714805598</v>
      </c>
      <c r="G34" s="108">
        <v>62074.95484560789</v>
      </c>
      <c r="H34" s="107">
        <v>16793.34111727996</v>
      </c>
      <c r="I34" s="107">
        <v>12704.599423929782</v>
      </c>
      <c r="J34" s="98">
        <f aca="true" t="shared" si="11" ref="J34:J41">J20</f>
        <v>71039</v>
      </c>
      <c r="L34" s="111" t="s">
        <v>36</v>
      </c>
      <c r="M34" s="106">
        <f aca="true" t="shared" si="12" ref="M34:M40">B34-B35</f>
        <v>0</v>
      </c>
      <c r="N34" s="106">
        <f t="shared" si="10"/>
        <v>0</v>
      </c>
      <c r="O34" s="106">
        <f t="shared" si="10"/>
        <v>0</v>
      </c>
      <c r="P34" s="106">
        <f t="shared" si="10"/>
        <v>0</v>
      </c>
      <c r="Q34" s="106">
        <f t="shared" si="10"/>
        <v>16155.379817757468</v>
      </c>
      <c r="R34" s="113">
        <f t="shared" si="10"/>
        <v>0</v>
      </c>
      <c r="S34" s="112">
        <f t="shared" si="10"/>
        <v>1097.9973408654569</v>
      </c>
      <c r="T34" s="112">
        <f t="shared" si="10"/>
        <v>3220.0025125318425</v>
      </c>
      <c r="U34" s="98">
        <f aca="true" t="shared" si="13" ref="U34:U40">J34</f>
        <v>71039</v>
      </c>
    </row>
    <row r="35" spans="1:21" ht="12.75">
      <c r="A35" s="68">
        <v>3</v>
      </c>
      <c r="B35" s="107">
        <v>33320.996054459596</v>
      </c>
      <c r="C35" s="107">
        <v>-39870.650080542335</v>
      </c>
      <c r="D35" s="107">
        <v>123803.29101103696</v>
      </c>
      <c r="E35" s="107">
        <v>21713.471282139166</v>
      </c>
      <c r="F35" s="107">
        <v>10698.52489704813</v>
      </c>
      <c r="G35" s="108">
        <v>62074.95484560789</v>
      </c>
      <c r="H35" s="107">
        <v>15695.343776414504</v>
      </c>
      <c r="I35" s="107">
        <v>9484.596911397939</v>
      </c>
      <c r="J35" s="98">
        <f t="shared" si="11"/>
        <v>238000</v>
      </c>
      <c r="L35" s="111" t="s">
        <v>37</v>
      </c>
      <c r="M35" s="106">
        <f t="shared" si="12"/>
        <v>0</v>
      </c>
      <c r="N35" s="106">
        <f t="shared" si="10"/>
        <v>0</v>
      </c>
      <c r="O35" s="106">
        <f t="shared" si="10"/>
        <v>134395.0927158817</v>
      </c>
      <c r="P35" s="106">
        <f t="shared" si="10"/>
        <v>0</v>
      </c>
      <c r="Q35" s="106">
        <f t="shared" si="10"/>
        <v>3238.5911114801384</v>
      </c>
      <c r="R35" s="113">
        <f t="shared" si="10"/>
        <v>0</v>
      </c>
      <c r="S35" s="112">
        <f t="shared" si="10"/>
        <v>0.0006525033677462488</v>
      </c>
      <c r="T35" s="112">
        <f t="shared" si="10"/>
        <v>0</v>
      </c>
      <c r="U35" s="98">
        <f t="shared" si="13"/>
        <v>238000</v>
      </c>
    </row>
    <row r="36" spans="1:21" ht="12.75">
      <c r="A36" s="68">
        <v>4</v>
      </c>
      <c r="B36" s="107">
        <v>33320.996054459596</v>
      </c>
      <c r="C36" s="107">
        <v>-39870.650080542335</v>
      </c>
      <c r="D36" s="107">
        <v>-10591.801704844755</v>
      </c>
      <c r="E36" s="107">
        <v>21713.471282139166</v>
      </c>
      <c r="F36" s="107">
        <v>7459.933785567991</v>
      </c>
      <c r="G36" s="108">
        <v>62074.95484560791</v>
      </c>
      <c r="H36" s="107">
        <v>15695.343123911136</v>
      </c>
      <c r="I36" s="107">
        <v>9484.596911397939</v>
      </c>
      <c r="J36" s="98">
        <f t="shared" si="11"/>
        <v>285025</v>
      </c>
      <c r="L36" s="111" t="s">
        <v>38</v>
      </c>
      <c r="M36" s="106">
        <f t="shared" si="12"/>
        <v>0</v>
      </c>
      <c r="N36" s="106">
        <f t="shared" si="10"/>
        <v>0</v>
      </c>
      <c r="O36" s="106">
        <f t="shared" si="10"/>
        <v>2701.3837652455604</v>
      </c>
      <c r="P36" s="106">
        <f t="shared" si="10"/>
        <v>0</v>
      </c>
      <c r="Q36" s="106">
        <f t="shared" si="10"/>
        <v>0</v>
      </c>
      <c r="R36" s="113">
        <f t="shared" si="10"/>
        <v>26631.91004432077</v>
      </c>
      <c r="S36" s="112">
        <f t="shared" si="10"/>
        <v>0</v>
      </c>
      <c r="T36" s="112">
        <f t="shared" si="10"/>
        <v>0</v>
      </c>
      <c r="U36" s="98">
        <f t="shared" si="13"/>
        <v>285025</v>
      </c>
    </row>
    <row r="37" spans="1:21" ht="12.75">
      <c r="A37" s="68">
        <v>5</v>
      </c>
      <c r="B37" s="107">
        <v>33320.996054459596</v>
      </c>
      <c r="C37" s="107">
        <v>-39870.650080542335</v>
      </c>
      <c r="D37" s="107">
        <v>-13293.185470090315</v>
      </c>
      <c r="E37" s="107">
        <v>21713.471282139166</v>
      </c>
      <c r="F37" s="107">
        <v>7459.933785567991</v>
      </c>
      <c r="G37" s="108">
        <v>35443.044801287135</v>
      </c>
      <c r="H37" s="107">
        <v>15695.34312391114</v>
      </c>
      <c r="I37" s="107">
        <v>9484.596911397939</v>
      </c>
      <c r="J37" s="98">
        <f t="shared" si="11"/>
        <v>20005</v>
      </c>
      <c r="L37" s="111" t="s">
        <v>39</v>
      </c>
      <c r="M37" s="106">
        <f t="shared" si="12"/>
        <v>0</v>
      </c>
      <c r="N37" s="106">
        <f t="shared" si="10"/>
        <v>0</v>
      </c>
      <c r="O37" s="106">
        <f t="shared" si="10"/>
        <v>25546.4497182373</v>
      </c>
      <c r="P37" s="106">
        <f t="shared" si="10"/>
        <v>0</v>
      </c>
      <c r="Q37" s="106">
        <f t="shared" si="10"/>
        <v>0</v>
      </c>
      <c r="R37" s="113">
        <f t="shared" si="10"/>
        <v>0</v>
      </c>
      <c r="S37" s="112">
        <f t="shared" si="10"/>
        <v>0.0018524015467846766</v>
      </c>
      <c r="T37" s="112">
        <f t="shared" si="10"/>
        <v>0</v>
      </c>
      <c r="U37" s="98">
        <f t="shared" si="13"/>
        <v>20005</v>
      </c>
    </row>
    <row r="38" spans="1:21" ht="12.75">
      <c r="A38" s="68">
        <v>6</v>
      </c>
      <c r="B38" s="107">
        <v>33320.996054459596</v>
      </c>
      <c r="C38" s="107">
        <v>-39870.650080542335</v>
      </c>
      <c r="D38" s="107">
        <v>-38839.635188327615</v>
      </c>
      <c r="E38" s="107">
        <v>21713.471282139166</v>
      </c>
      <c r="F38" s="107">
        <v>7459.933785567991</v>
      </c>
      <c r="G38" s="108">
        <v>35443.044801287135</v>
      </c>
      <c r="H38" s="107">
        <v>15695.341271509593</v>
      </c>
      <c r="I38" s="107">
        <v>9484.596911397939</v>
      </c>
      <c r="J38" s="98">
        <f t="shared" si="11"/>
        <v>145250</v>
      </c>
      <c r="L38" s="111" t="s">
        <v>40</v>
      </c>
      <c r="M38" s="106">
        <f t="shared" si="12"/>
        <v>0</v>
      </c>
      <c r="N38" s="106">
        <f t="shared" si="10"/>
        <v>0</v>
      </c>
      <c r="O38" s="106">
        <f t="shared" si="10"/>
        <v>0</v>
      </c>
      <c r="P38" s="106">
        <f t="shared" si="10"/>
        <v>0</v>
      </c>
      <c r="Q38" s="106">
        <f t="shared" si="10"/>
        <v>0</v>
      </c>
      <c r="R38" s="113">
        <f t="shared" si="10"/>
        <v>0</v>
      </c>
      <c r="S38" s="112">
        <f t="shared" si="10"/>
        <v>0.0017705364316498162</v>
      </c>
      <c r="T38" s="112">
        <f t="shared" si="10"/>
        <v>0</v>
      </c>
      <c r="U38" s="98">
        <f t="shared" si="13"/>
        <v>145250</v>
      </c>
    </row>
    <row r="39" spans="1:21" ht="12.75">
      <c r="A39" s="68">
        <v>7</v>
      </c>
      <c r="B39" s="107">
        <v>33320.996054459596</v>
      </c>
      <c r="C39" s="107">
        <v>-39870.650080542335</v>
      </c>
      <c r="D39" s="107">
        <v>-38839.635188327615</v>
      </c>
      <c r="E39" s="107">
        <v>21713.471282139166</v>
      </c>
      <c r="F39" s="107">
        <v>7459.933785567991</v>
      </c>
      <c r="G39" s="108">
        <v>35443.04480128718</v>
      </c>
      <c r="H39" s="107">
        <v>15695.339500973161</v>
      </c>
      <c r="I39" s="107">
        <v>9484.596911397939</v>
      </c>
      <c r="J39" s="98">
        <f t="shared" si="11"/>
        <v>16892</v>
      </c>
      <c r="L39" s="111" t="s">
        <v>41</v>
      </c>
      <c r="M39" s="106">
        <f t="shared" si="12"/>
        <v>0</v>
      </c>
      <c r="N39" s="106">
        <f t="shared" si="10"/>
        <v>0</v>
      </c>
      <c r="O39" s="106">
        <f t="shared" si="10"/>
        <v>0</v>
      </c>
      <c r="P39" s="106">
        <f t="shared" si="10"/>
        <v>0</v>
      </c>
      <c r="Q39" s="106">
        <f t="shared" si="10"/>
        <v>0</v>
      </c>
      <c r="R39" s="113">
        <f t="shared" si="10"/>
        <v>27640.689840222592</v>
      </c>
      <c r="S39" s="112">
        <f t="shared" si="10"/>
        <v>0.004051160152812372</v>
      </c>
      <c r="T39" s="112">
        <f t="shared" si="10"/>
        <v>0.002097324655551347</v>
      </c>
      <c r="U39" s="98">
        <f t="shared" si="13"/>
        <v>16892</v>
      </c>
    </row>
    <row r="40" spans="1:21" ht="12.75">
      <c r="A40" s="68">
        <v>8</v>
      </c>
      <c r="B40" s="107">
        <v>33320.99605445961</v>
      </c>
      <c r="C40" s="107">
        <v>-39870.650080542335</v>
      </c>
      <c r="D40" s="107">
        <v>-38839.635188327615</v>
      </c>
      <c r="E40" s="107">
        <v>21713.471282139166</v>
      </c>
      <c r="F40" s="107">
        <v>7459.933785567991</v>
      </c>
      <c r="G40" s="108">
        <v>7802.354961064587</v>
      </c>
      <c r="H40" s="107">
        <v>15695.335449813008</v>
      </c>
      <c r="I40" s="107">
        <v>9484.594814073283</v>
      </c>
      <c r="J40" s="98">
        <f t="shared" si="11"/>
        <v>230000</v>
      </c>
      <c r="L40" s="111" t="s">
        <v>42</v>
      </c>
      <c r="M40" s="106">
        <f t="shared" si="12"/>
        <v>53061.52609596045</v>
      </c>
      <c r="N40" s="106">
        <f t="shared" si="10"/>
        <v>0</v>
      </c>
      <c r="O40" s="106">
        <f t="shared" si="10"/>
        <v>0</v>
      </c>
      <c r="P40" s="106">
        <f t="shared" si="10"/>
        <v>0</v>
      </c>
      <c r="Q40" s="106">
        <f t="shared" si="10"/>
        <v>0</v>
      </c>
      <c r="R40" s="113">
        <f t="shared" si="10"/>
        <v>31389.217843504568</v>
      </c>
      <c r="S40" s="112">
        <f t="shared" si="10"/>
        <v>0.00320118383388035</v>
      </c>
      <c r="T40" s="112">
        <f t="shared" si="10"/>
        <v>0.0015346647924161516</v>
      </c>
      <c r="U40" s="98">
        <f t="shared" si="13"/>
        <v>230000</v>
      </c>
    </row>
    <row r="41" spans="1:22" ht="12.75">
      <c r="A41" s="68">
        <v>9</v>
      </c>
      <c r="B41" s="107">
        <v>-19740.530041500835</v>
      </c>
      <c r="C41" s="107">
        <v>-39870.650080542335</v>
      </c>
      <c r="D41" s="107">
        <v>-38839.63518832758</v>
      </c>
      <c r="E41" s="107">
        <v>21713.471282139166</v>
      </c>
      <c r="F41" s="107">
        <v>7459.93378556799</v>
      </c>
      <c r="G41" s="108">
        <v>-23586.862882439982</v>
      </c>
      <c r="H41" s="107">
        <v>15695.332248629175</v>
      </c>
      <c r="I41" s="107">
        <v>9484.593279408491</v>
      </c>
      <c r="J41" s="98">
        <f t="shared" si="11"/>
        <v>13625</v>
      </c>
      <c r="L41" s="54"/>
      <c r="M41" s="94"/>
      <c r="N41" s="94"/>
      <c r="O41" s="94"/>
      <c r="P41" s="94"/>
      <c r="Q41" s="94"/>
      <c r="R41" s="94"/>
      <c r="S41" s="94"/>
      <c r="T41" s="94"/>
      <c r="U41" s="69"/>
      <c r="V41" s="94"/>
    </row>
    <row r="42" spans="1:10" ht="12.75">
      <c r="A42" s="72"/>
      <c r="B42" s="71"/>
      <c r="C42" s="71"/>
      <c r="D42" s="71"/>
      <c r="E42" s="71"/>
      <c r="F42" s="71"/>
      <c r="G42" s="71"/>
      <c r="H42" s="71"/>
      <c r="I42" s="71"/>
      <c r="J42" s="69"/>
    </row>
    <row r="43" ht="13.5" thickBot="1"/>
    <row r="44" spans="2:11" ht="13.5" thickBot="1">
      <c r="B44" s="73">
        <v>2</v>
      </c>
      <c r="C44" s="73">
        <v>3</v>
      </c>
      <c r="D44" s="73">
        <v>4</v>
      </c>
      <c r="E44" s="73">
        <v>5</v>
      </c>
      <c r="F44" s="73">
        <v>6</v>
      </c>
      <c r="G44" s="73">
        <v>7</v>
      </c>
      <c r="H44" s="73">
        <v>8</v>
      </c>
      <c r="I44" s="76">
        <v>9</v>
      </c>
      <c r="J44" s="78" t="s">
        <v>44</v>
      </c>
      <c r="K44" s="78" t="s">
        <v>48</v>
      </c>
    </row>
    <row r="45" spans="1:14" ht="65.25" customHeight="1">
      <c r="A45" s="120" t="s">
        <v>43</v>
      </c>
      <c r="B45" s="63" t="str">
        <f>B30</f>
        <v>Felsõfokú végzettségû diplomások munkanélküliségi rátája az egész népesség rátájának százalékában</v>
      </c>
      <c r="C45" s="63" t="str">
        <f aca="true" t="shared" si="14" ref="C45:J45">C30</f>
        <v>Felsőfokú képzettségű munkanélkülieknek a felsőfokú képzettségű aktív kersőkhöz viszonyított aránya </v>
      </c>
      <c r="D45" s="63" t="str">
        <f t="shared" si="14"/>
        <v>Felsőfokú végzettséggel rendelkezők száma képzési ágak szerint /természettudomány</v>
      </c>
      <c r="E45" s="63" t="str">
        <f t="shared" si="14"/>
        <v>Felsőfokú végzettséggel rendelkezők száma képzési ágak szerint/agrárképzés </v>
      </c>
      <c r="F45" s="63" t="str">
        <f t="shared" si="14"/>
        <v>Felsőfokú végzettséggel rendelkezők száma képzési ágak szerint/műszaki képzés </v>
      </c>
      <c r="G45" s="63" t="str">
        <f t="shared" si="14"/>
        <v>GDP egy főre jutó </v>
      </c>
      <c r="H45" s="63" t="str">
        <f t="shared" si="14"/>
        <v>Foglalkoztatottak részvételi aránya</v>
      </c>
      <c r="I45" s="62" t="str">
        <f t="shared" si="14"/>
        <v>Munkanélküliségi ráta a 25-64 éves népesség , felsőoktatásban </v>
      </c>
      <c r="J45" s="79" t="str">
        <f t="shared" si="14"/>
        <v>Eu. felsőoktatási rendszerében résztvevők  száma </v>
      </c>
      <c r="K45" s="81" t="str">
        <f>J45</f>
        <v>Eu. felsőoktatási rendszerében résztvevők  száma </v>
      </c>
      <c r="L45" s="83" t="s">
        <v>53</v>
      </c>
      <c r="M45" s="83" t="s">
        <v>45</v>
      </c>
      <c r="N45" s="85" t="s">
        <v>49</v>
      </c>
    </row>
    <row r="46" spans="1:14" ht="12.75">
      <c r="A46" s="120"/>
      <c r="B46" s="74" t="str">
        <f>B31</f>
        <v>%</v>
      </c>
      <c r="C46" s="74" t="str">
        <f aca="true" t="shared" si="15" ref="C46:J46">C31</f>
        <v>%</v>
      </c>
      <c r="D46" s="74" t="str">
        <f t="shared" si="15"/>
        <v>%</v>
      </c>
      <c r="E46" s="74" t="str">
        <f t="shared" si="15"/>
        <v>%</v>
      </c>
      <c r="F46" s="74" t="str">
        <f t="shared" si="15"/>
        <v>%</v>
      </c>
      <c r="G46" s="74" t="str">
        <f t="shared" si="15"/>
        <v>USD/FŐ</v>
      </c>
      <c r="H46" s="74" t="str">
        <f t="shared" si="15"/>
        <v>%</v>
      </c>
      <c r="I46" s="77" t="str">
        <f t="shared" si="15"/>
        <v>%</v>
      </c>
      <c r="J46" s="80" t="str">
        <f t="shared" si="15"/>
        <v>fő </v>
      </c>
      <c r="K46" s="82" t="s">
        <v>61</v>
      </c>
      <c r="L46" s="25"/>
      <c r="M46" s="25"/>
      <c r="N46" s="25"/>
    </row>
    <row r="47" spans="1:14" ht="12.75">
      <c r="A47" s="68" t="str">
        <f aca="true" t="shared" si="16" ref="A47:A55">A19</f>
        <v>Ausztira </v>
      </c>
      <c r="B47" s="109">
        <f>VLOOKUP(B19,$A$33:$I$41,B$44,0)</f>
        <v>33320.996054459596</v>
      </c>
      <c r="C47" s="109">
        <f aca="true" t="shared" si="17" ref="C47:I47">VLOOKUP(C19,$A$33:$I$41,C$44,0)</f>
        <v>-39870.650080542335</v>
      </c>
      <c r="D47" s="109">
        <f t="shared" si="17"/>
        <v>-38839.635188327615</v>
      </c>
      <c r="E47" s="109">
        <f t="shared" si="17"/>
        <v>21713.471282139173</v>
      </c>
      <c r="F47" s="109">
        <f t="shared" si="17"/>
        <v>7459.933785567991</v>
      </c>
      <c r="G47" s="110">
        <f t="shared" si="17"/>
        <v>62074.95484560789</v>
      </c>
      <c r="H47" s="109">
        <f t="shared" si="17"/>
        <v>16793.34435724866</v>
      </c>
      <c r="I47" s="109">
        <f t="shared" si="17"/>
        <v>12704.599423929792</v>
      </c>
      <c r="J47" s="99">
        <f>J33</f>
        <v>75357</v>
      </c>
      <c r="K47" s="117">
        <f>SUM(B47:I47)</f>
        <v>75357.01448008315</v>
      </c>
      <c r="L47" s="95">
        <f>J47-K47</f>
        <v>-0.014480083147645928</v>
      </c>
      <c r="M47" s="114">
        <f>L47/J47</f>
        <v>-1.9215312642018562E-07</v>
      </c>
      <c r="N47" s="42" t="str">
        <f>IF(ABS(M47)&lt;0.05,"diplomás munkanélküliek száma nőtt",IF(M47&gt;=0.05,"diplomás munkanélküliek száma csökkent"))</f>
        <v>diplomás munkanélküliek száma nőtt</v>
      </c>
    </row>
    <row r="48" spans="1:14" ht="12.75">
      <c r="A48" s="68" t="str">
        <f t="shared" si="16"/>
        <v>Belgium</v>
      </c>
      <c r="B48" s="109">
        <f aca="true" t="shared" si="18" ref="B48:I55">VLOOKUP(B20,$A$33:$I$41,B$44,0)</f>
        <v>33320.996054459596</v>
      </c>
      <c r="C48" s="109">
        <f t="shared" si="18"/>
        <v>-39870.650080542335</v>
      </c>
      <c r="D48" s="109">
        <f t="shared" si="18"/>
        <v>-38839.635188327615</v>
      </c>
      <c r="E48" s="109">
        <f t="shared" si="18"/>
        <v>21713.471282139166</v>
      </c>
      <c r="F48" s="109">
        <f t="shared" si="18"/>
        <v>7459.933785567991</v>
      </c>
      <c r="G48" s="110">
        <f t="shared" si="18"/>
        <v>62074.95484560789</v>
      </c>
      <c r="H48" s="109">
        <f t="shared" si="18"/>
        <v>15695.341271509593</v>
      </c>
      <c r="I48" s="109">
        <f t="shared" si="18"/>
        <v>9484.596911397939</v>
      </c>
      <c r="J48" s="99">
        <f aca="true" t="shared" si="19" ref="J48:J55">J34</f>
        <v>71039</v>
      </c>
      <c r="K48" s="117">
        <f aca="true" t="shared" si="20" ref="K48:K55">SUM(B48:I48)</f>
        <v>71039.00888181223</v>
      </c>
      <c r="L48" s="95">
        <f aca="true" t="shared" si="21" ref="L48:L55">J48-K48</f>
        <v>-0.00888181223126594</v>
      </c>
      <c r="M48" s="114">
        <f aca="true" t="shared" si="22" ref="M48:M55">L48/J48</f>
        <v>-1.2502726996812933E-07</v>
      </c>
      <c r="N48" s="42" t="str">
        <f aca="true" t="shared" si="23" ref="N48:N55">IF(ABS(M48)&lt;0.05,"diplomás munkanélküliek száma nőtt",IF(M48&gt;=0.05,"diplomás munkanélküliek száma csökkent"))</f>
        <v>diplomás munkanélküliek száma nőtt</v>
      </c>
    </row>
    <row r="49" spans="1:14" ht="12.75">
      <c r="A49" s="68" t="str">
        <f t="shared" si="16"/>
        <v>Egyesült Királyság </v>
      </c>
      <c r="B49" s="109">
        <f t="shared" si="18"/>
        <v>33320.996054459596</v>
      </c>
      <c r="C49" s="109">
        <f t="shared" si="18"/>
        <v>-39870.650080542335</v>
      </c>
      <c r="D49" s="109">
        <f t="shared" si="18"/>
        <v>123803.29101103696</v>
      </c>
      <c r="E49" s="109">
        <f t="shared" si="18"/>
        <v>21713.471282139166</v>
      </c>
      <c r="F49" s="109">
        <f t="shared" si="18"/>
        <v>7459.93378556799</v>
      </c>
      <c r="G49" s="110">
        <f t="shared" si="18"/>
        <v>62074.95484560789</v>
      </c>
      <c r="H49" s="109">
        <f t="shared" si="18"/>
        <v>16793.34435724866</v>
      </c>
      <c r="I49" s="109">
        <f t="shared" si="18"/>
        <v>12704.599423929782</v>
      </c>
      <c r="J49" s="99">
        <f t="shared" si="19"/>
        <v>238000</v>
      </c>
      <c r="K49" s="117">
        <f t="shared" si="20"/>
        <v>237999.9406794477</v>
      </c>
      <c r="L49" s="95">
        <f t="shared" si="21"/>
        <v>0.0593205523036886</v>
      </c>
      <c r="M49" s="114">
        <f t="shared" si="22"/>
        <v>2.492460180827252E-07</v>
      </c>
      <c r="N49" s="42" t="str">
        <f t="shared" si="23"/>
        <v>diplomás munkanélküliek száma nőtt</v>
      </c>
    </row>
    <row r="50" spans="1:14" ht="12.75">
      <c r="A50" s="68" t="str">
        <f t="shared" si="16"/>
        <v>Franciaország </v>
      </c>
      <c r="B50" s="109">
        <f t="shared" si="18"/>
        <v>43296.64868731549</v>
      </c>
      <c r="C50" s="109">
        <f t="shared" si="18"/>
        <v>-39870.650080542335</v>
      </c>
      <c r="D50" s="109">
        <f t="shared" si="18"/>
        <v>123803.29101103698</v>
      </c>
      <c r="E50" s="109">
        <f t="shared" si="18"/>
        <v>21713.471282139166</v>
      </c>
      <c r="F50" s="109">
        <f t="shared" si="18"/>
        <v>48827.32703621907</v>
      </c>
      <c r="G50" s="110">
        <f t="shared" si="18"/>
        <v>62074.95484560791</v>
      </c>
      <c r="H50" s="109">
        <f t="shared" si="18"/>
        <v>15695.34312391114</v>
      </c>
      <c r="I50" s="109">
        <f t="shared" si="18"/>
        <v>9484.596911397939</v>
      </c>
      <c r="J50" s="99">
        <f t="shared" si="19"/>
        <v>285025</v>
      </c>
      <c r="K50" s="117">
        <f t="shared" si="20"/>
        <v>285024.98281708534</v>
      </c>
      <c r="L50" s="95">
        <f t="shared" si="21"/>
        <v>0.017182914656586945</v>
      </c>
      <c r="M50" s="114">
        <f t="shared" si="22"/>
        <v>6.028564040553266E-08</v>
      </c>
      <c r="N50" s="42" t="str">
        <f t="shared" si="23"/>
        <v>diplomás munkanélküliek száma nőtt</v>
      </c>
    </row>
    <row r="51" spans="1:14" ht="12.75">
      <c r="A51" s="68" t="str">
        <f t="shared" si="16"/>
        <v>Lengyelország </v>
      </c>
      <c r="B51" s="109">
        <f t="shared" si="18"/>
        <v>33320.996054459596</v>
      </c>
      <c r="C51" s="109">
        <f t="shared" si="18"/>
        <v>-39870.650080542335</v>
      </c>
      <c r="D51" s="109">
        <f t="shared" si="18"/>
        <v>-38839.635188327615</v>
      </c>
      <c r="E51" s="109">
        <f t="shared" si="18"/>
        <v>21713.471282139166</v>
      </c>
      <c r="F51" s="109">
        <f t="shared" si="18"/>
        <v>10698.52489704813</v>
      </c>
      <c r="G51" s="110">
        <f t="shared" si="18"/>
        <v>7802.354961064587</v>
      </c>
      <c r="H51" s="109">
        <f t="shared" si="18"/>
        <v>15695.343776414504</v>
      </c>
      <c r="I51" s="109">
        <f t="shared" si="18"/>
        <v>9484.596911397939</v>
      </c>
      <c r="J51" s="99">
        <f t="shared" si="19"/>
        <v>20005</v>
      </c>
      <c r="K51" s="117">
        <f t="shared" si="20"/>
        <v>20005.002613653975</v>
      </c>
      <c r="L51" s="95">
        <f t="shared" si="21"/>
        <v>-0.002613653974549379</v>
      </c>
      <c r="M51" s="114">
        <f t="shared" si="22"/>
        <v>-1.3065003621841435E-07</v>
      </c>
      <c r="N51" s="42" t="str">
        <f t="shared" si="23"/>
        <v>diplomás munkanélküliek száma nőtt</v>
      </c>
    </row>
    <row r="52" spans="1:14" ht="12.75">
      <c r="A52" s="121" t="str">
        <f t="shared" si="16"/>
        <v>Magyarország </v>
      </c>
      <c r="B52" s="122">
        <f t="shared" si="18"/>
        <v>33320.996054459596</v>
      </c>
      <c r="C52" s="122">
        <f t="shared" si="18"/>
        <v>60972.26775605145</v>
      </c>
      <c r="D52" s="122">
        <f t="shared" si="18"/>
        <v>-38839.63518832758</v>
      </c>
      <c r="E52" s="122">
        <f t="shared" si="18"/>
        <v>21713.471282139166</v>
      </c>
      <c r="F52" s="122">
        <f t="shared" si="18"/>
        <v>7459.933785567991</v>
      </c>
      <c r="G52" s="123">
        <f t="shared" si="18"/>
        <v>35443.04480128718</v>
      </c>
      <c r="H52" s="122">
        <f t="shared" si="18"/>
        <v>15695.332248629175</v>
      </c>
      <c r="I52" s="122">
        <f t="shared" si="18"/>
        <v>9484.594814073283</v>
      </c>
      <c r="J52" s="124">
        <f t="shared" si="19"/>
        <v>145250</v>
      </c>
      <c r="K52" s="125">
        <f t="shared" si="20"/>
        <v>145250.00555388027</v>
      </c>
      <c r="L52" s="126">
        <f t="shared" si="21"/>
        <v>-0.005553880269872025</v>
      </c>
      <c r="M52" s="127">
        <f t="shared" si="22"/>
        <v>-3.823669721082289E-08</v>
      </c>
      <c r="N52" s="121" t="str">
        <f t="shared" si="23"/>
        <v>diplomás munkanélküliek száma nőtt</v>
      </c>
    </row>
    <row r="53" spans="1:14" ht="12.75">
      <c r="A53" s="68" t="str">
        <f t="shared" si="16"/>
        <v>Olaszország </v>
      </c>
      <c r="B53" s="109">
        <f t="shared" si="18"/>
        <v>-19740.530041500835</v>
      </c>
      <c r="C53" s="109">
        <f t="shared" si="18"/>
        <v>-39870.650080542335</v>
      </c>
      <c r="D53" s="109">
        <f t="shared" si="18"/>
        <v>-13293.185470090315</v>
      </c>
      <c r="E53" s="109">
        <f t="shared" si="18"/>
        <v>21713.471282139166</v>
      </c>
      <c r="F53" s="109">
        <f t="shared" si="18"/>
        <v>7459.933785567991</v>
      </c>
      <c r="G53" s="110">
        <f t="shared" si="18"/>
        <v>35443.044801287135</v>
      </c>
      <c r="H53" s="109">
        <f t="shared" si="18"/>
        <v>15695.335449813008</v>
      </c>
      <c r="I53" s="109">
        <f t="shared" si="18"/>
        <v>9484.596911397939</v>
      </c>
      <c r="J53" s="99">
        <f t="shared" si="19"/>
        <v>16892</v>
      </c>
      <c r="K53" s="117">
        <f t="shared" si="20"/>
        <v>16892.016638071753</v>
      </c>
      <c r="L53" s="95">
        <f t="shared" si="21"/>
        <v>-0.016638071752822725</v>
      </c>
      <c r="M53" s="114">
        <f t="shared" si="22"/>
        <v>-9.84967543974824E-07</v>
      </c>
      <c r="N53" s="42" t="str">
        <f t="shared" si="23"/>
        <v>diplomás munkanélküliek száma nőtt</v>
      </c>
    </row>
    <row r="54" spans="1:14" ht="12.75">
      <c r="A54" s="68" t="str">
        <f t="shared" si="16"/>
        <v>Spanyolország</v>
      </c>
      <c r="B54" s="109">
        <f t="shared" si="18"/>
        <v>33320.99605445961</v>
      </c>
      <c r="C54" s="109">
        <f t="shared" si="18"/>
        <v>-39870.650080542335</v>
      </c>
      <c r="D54" s="109">
        <f t="shared" si="18"/>
        <v>123803.29101103698</v>
      </c>
      <c r="E54" s="109">
        <f t="shared" si="18"/>
        <v>25269.454252899053</v>
      </c>
      <c r="F54" s="109">
        <f t="shared" si="18"/>
        <v>26853.904714805598</v>
      </c>
      <c r="G54" s="110">
        <f t="shared" si="18"/>
        <v>35443.044801287135</v>
      </c>
      <c r="H54" s="109">
        <f t="shared" si="18"/>
        <v>15695.339500973161</v>
      </c>
      <c r="I54" s="109">
        <f t="shared" si="18"/>
        <v>9484.593279408491</v>
      </c>
      <c r="J54" s="99">
        <f t="shared" si="19"/>
        <v>230000</v>
      </c>
      <c r="K54" s="117">
        <f t="shared" si="20"/>
        <v>229999.97353432773</v>
      </c>
      <c r="L54" s="95">
        <f t="shared" si="21"/>
        <v>0.026465672272024676</v>
      </c>
      <c r="M54" s="114">
        <f t="shared" si="22"/>
        <v>1.1506814031315077E-07</v>
      </c>
      <c r="N54" s="42" t="str">
        <f t="shared" si="23"/>
        <v>diplomás munkanélküliek száma nőtt</v>
      </c>
    </row>
    <row r="55" spans="1:14" ht="12.75">
      <c r="A55" s="68" t="str">
        <f t="shared" si="16"/>
        <v>Németország </v>
      </c>
      <c r="B55" s="109">
        <f t="shared" si="18"/>
        <v>33320.996054459596</v>
      </c>
      <c r="C55" s="109">
        <f t="shared" si="18"/>
        <v>-39870.650080542335</v>
      </c>
      <c r="D55" s="109">
        <f t="shared" si="18"/>
        <v>-10591.801704844755</v>
      </c>
      <c r="E55" s="109">
        <f t="shared" si="18"/>
        <v>21713.471282139166</v>
      </c>
      <c r="F55" s="109">
        <f t="shared" si="18"/>
        <v>7459.933785567991</v>
      </c>
      <c r="G55" s="110">
        <f t="shared" si="18"/>
        <v>-23586.862882439982</v>
      </c>
      <c r="H55" s="109">
        <f t="shared" si="18"/>
        <v>15695.343123911136</v>
      </c>
      <c r="I55" s="109">
        <f t="shared" si="18"/>
        <v>9484.596911397939</v>
      </c>
      <c r="J55" s="99">
        <f t="shared" si="19"/>
        <v>13625</v>
      </c>
      <c r="K55" s="117">
        <f t="shared" si="20"/>
        <v>13625.026489648757</v>
      </c>
      <c r="L55" s="95">
        <f t="shared" si="21"/>
        <v>-0.026489648756978568</v>
      </c>
      <c r="M55" s="114">
        <f t="shared" si="22"/>
        <v>-1.9441944041819134E-06</v>
      </c>
      <c r="N55" s="42" t="str">
        <f t="shared" si="23"/>
        <v>diplomás munkanélküliek száma nőtt</v>
      </c>
    </row>
    <row r="56" spans="1:12" ht="12.75">
      <c r="A56" s="75"/>
      <c r="B56" s="96"/>
      <c r="C56" s="96"/>
      <c r="D56" s="96"/>
      <c r="E56" s="96"/>
      <c r="F56" s="96"/>
      <c r="G56" s="96"/>
      <c r="H56" s="96"/>
      <c r="I56" s="96"/>
      <c r="K56" s="55" t="s">
        <v>54</v>
      </c>
      <c r="L56" s="93">
        <f>SUMPRODUCT(L47:L55,L47:L55)</f>
        <v>0.0058193753830655505</v>
      </c>
    </row>
    <row r="57" spans="1:9" ht="12.75">
      <c r="A57" s="64" t="s">
        <v>46</v>
      </c>
      <c r="B57" s="97">
        <f>AVERAGE(B47:B55)</f>
        <v>28533.676780781316</v>
      </c>
      <c r="C57" s="97">
        <f aca="true" t="shared" si="24" ref="C57:I57">AVERAGE(C47:C55)</f>
        <v>-28665.881432031918</v>
      </c>
      <c r="D57" s="97">
        <f t="shared" si="24"/>
        <v>21351.816122762826</v>
      </c>
      <c r="E57" s="97">
        <f t="shared" si="24"/>
        <v>22108.580501112483</v>
      </c>
      <c r="F57" s="97">
        <f t="shared" si="24"/>
        <v>14571.039929053417</v>
      </c>
      <c r="G57" s="97">
        <f t="shared" si="24"/>
        <v>37649.38287387973</v>
      </c>
      <c r="H57" s="97">
        <f t="shared" si="24"/>
        <v>15939.340801073226</v>
      </c>
      <c r="I57" s="97">
        <f t="shared" si="24"/>
        <v>10200.15238870345</v>
      </c>
    </row>
    <row r="58" spans="2:9" ht="12.75">
      <c r="B58" s="97"/>
      <c r="C58" s="97"/>
      <c r="D58" s="97"/>
      <c r="E58" s="97"/>
      <c r="F58" s="97"/>
      <c r="G58" s="97"/>
      <c r="H58" s="97"/>
      <c r="I58" s="97"/>
    </row>
    <row r="59" spans="1:9" ht="12.75">
      <c r="A59" s="64" t="s">
        <v>50</v>
      </c>
      <c r="B59" s="97">
        <f>STDEV(B47:B55)</f>
        <v>18400.99645613829</v>
      </c>
      <c r="C59" s="97">
        <f aca="true" t="shared" si="25" ref="C59:I59">STDEV(C47:C55)</f>
        <v>33614.30594553126</v>
      </c>
      <c r="D59" s="97">
        <f t="shared" si="25"/>
        <v>77622.18450560264</v>
      </c>
      <c r="E59" s="97">
        <f t="shared" si="25"/>
        <v>1185.3276569200443</v>
      </c>
      <c r="F59" s="97">
        <f t="shared" si="25"/>
        <v>14329.887167604627</v>
      </c>
      <c r="G59" s="97">
        <f t="shared" si="25"/>
        <v>29668.503748109622</v>
      </c>
      <c r="H59" s="97">
        <f t="shared" si="25"/>
        <v>484.1745061017789</v>
      </c>
      <c r="I59" s="97">
        <f t="shared" si="25"/>
        <v>1419.8880057738397</v>
      </c>
    </row>
  </sheetData>
  <sheetProtection/>
  <mergeCells count="4">
    <mergeCell ref="A16:A17"/>
    <mergeCell ref="A30:A31"/>
    <mergeCell ref="A45:A46"/>
    <mergeCell ref="L30:L3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7.421875" style="0" customWidth="1"/>
    <col min="2" max="4" width="89.00390625" style="0" bestFit="1" customWidth="1"/>
    <col min="5" max="5" width="89.00390625" style="0" customWidth="1"/>
    <col min="6" max="6" width="89.00390625" style="0" bestFit="1" customWidth="1"/>
    <col min="7" max="7" width="89.00390625" style="0" customWidth="1"/>
    <col min="8" max="12" width="89.00390625" style="0" bestFit="1" customWidth="1"/>
    <col min="13" max="13" width="89.00390625" style="0" customWidth="1"/>
    <col min="14" max="14" width="89.00390625" style="0" bestFit="1" customWidth="1"/>
    <col min="15" max="15" width="10.28125" style="0" customWidth="1"/>
    <col min="16" max="16" width="74.140625" style="0" bestFit="1" customWidth="1"/>
    <col min="17" max="17" width="83.57421875" style="0" bestFit="1" customWidth="1"/>
    <col min="18" max="18" width="68.57421875" style="0" bestFit="1" customWidth="1"/>
    <col min="19" max="19" width="77.8515625" style="0" bestFit="1" customWidth="1"/>
    <col min="20" max="20" width="72.140625" style="0" bestFit="1" customWidth="1"/>
    <col min="21" max="21" width="81.421875" style="0" bestFit="1" customWidth="1"/>
    <col min="22" max="22" width="16.421875" style="0" bestFit="1" customWidth="1"/>
    <col min="23" max="23" width="25.8515625" style="0" bestFit="1" customWidth="1"/>
    <col min="24" max="24" width="27.57421875" style="0" bestFit="1" customWidth="1"/>
    <col min="25" max="25" width="36.8515625" style="0" bestFit="1" customWidth="1"/>
    <col min="26" max="26" width="55.421875" style="0" bestFit="1" customWidth="1"/>
    <col min="27" max="27" width="64.7109375" style="0" bestFit="1" customWidth="1"/>
    <col min="28" max="28" width="10.28125" style="0" bestFit="1" customWidth="1"/>
  </cols>
  <sheetData>
    <row r="3" spans="1:10" ht="12.75">
      <c r="A3" s="1" t="s">
        <v>31</v>
      </c>
      <c r="B3" s="1" t="s">
        <v>2</v>
      </c>
      <c r="C3" s="2" t="s">
        <v>4</v>
      </c>
      <c r="D3" s="3"/>
      <c r="E3" s="3"/>
      <c r="F3" s="3"/>
      <c r="G3" s="3"/>
      <c r="H3" s="3"/>
      <c r="I3" s="3"/>
      <c r="J3" s="4"/>
    </row>
    <row r="4" spans="1:10" ht="12.75">
      <c r="A4" s="5"/>
      <c r="B4" s="6" t="s">
        <v>57</v>
      </c>
      <c r="C4" s="6" t="s">
        <v>25</v>
      </c>
      <c r="D4" s="6" t="s">
        <v>26</v>
      </c>
      <c r="E4" s="6" t="s">
        <v>28</v>
      </c>
      <c r="F4" s="6" t="s">
        <v>27</v>
      </c>
      <c r="G4" s="6" t="s">
        <v>23</v>
      </c>
      <c r="H4" s="6" t="s">
        <v>56</v>
      </c>
      <c r="I4" s="6" t="s">
        <v>13</v>
      </c>
      <c r="J4" s="7" t="s">
        <v>58</v>
      </c>
    </row>
    <row r="5" spans="1:10" ht="12.75">
      <c r="A5" s="1" t="s">
        <v>1</v>
      </c>
      <c r="B5" s="6" t="s">
        <v>12</v>
      </c>
      <c r="C5" s="6" t="s">
        <v>12</v>
      </c>
      <c r="D5" s="6" t="s">
        <v>12</v>
      </c>
      <c r="E5" s="6" t="s">
        <v>12</v>
      </c>
      <c r="F5" s="6" t="s">
        <v>12</v>
      </c>
      <c r="G5" s="6" t="s">
        <v>29</v>
      </c>
      <c r="H5" s="6" t="s">
        <v>12</v>
      </c>
      <c r="I5" s="6" t="s">
        <v>12</v>
      </c>
      <c r="J5" s="7" t="s">
        <v>15</v>
      </c>
    </row>
    <row r="6" spans="1:12" ht="12.75">
      <c r="A6" s="6" t="s">
        <v>19</v>
      </c>
      <c r="B6" s="87">
        <v>90</v>
      </c>
      <c r="C6" s="87">
        <v>1.7</v>
      </c>
      <c r="D6" s="87">
        <v>5.9</v>
      </c>
      <c r="E6" s="87">
        <v>3.8</v>
      </c>
      <c r="F6" s="87">
        <v>11.1</v>
      </c>
      <c r="G6" s="87">
        <v>50098</v>
      </c>
      <c r="H6" s="87">
        <v>66</v>
      </c>
      <c r="I6" s="87">
        <v>5</v>
      </c>
      <c r="J6" s="88">
        <v>75357</v>
      </c>
      <c r="K6" s="86"/>
      <c r="L6" s="86"/>
    </row>
    <row r="7" spans="1:12" ht="12.75">
      <c r="A7" s="10" t="s">
        <v>9</v>
      </c>
      <c r="B7" s="89">
        <v>74</v>
      </c>
      <c r="C7" s="89">
        <v>3.3</v>
      </c>
      <c r="D7" s="89">
        <v>3.8</v>
      </c>
      <c r="E7" s="89">
        <v>2</v>
      </c>
      <c r="F7" s="89">
        <v>13.5</v>
      </c>
      <c r="G7" s="89">
        <v>47107</v>
      </c>
      <c r="H7" s="89">
        <v>52.5</v>
      </c>
      <c r="I7" s="89">
        <v>7.9</v>
      </c>
      <c r="J7" s="90">
        <v>71039</v>
      </c>
      <c r="K7" s="86"/>
      <c r="L7" s="86"/>
    </row>
    <row r="8" spans="1:12" ht="12.75">
      <c r="A8" s="10" t="s">
        <v>21</v>
      </c>
      <c r="B8" s="89">
        <v>118</v>
      </c>
      <c r="C8" s="89">
        <v>2.4</v>
      </c>
      <c r="D8" s="89">
        <v>15</v>
      </c>
      <c r="E8" s="89">
        <v>1.2</v>
      </c>
      <c r="F8" s="89">
        <v>9.7</v>
      </c>
      <c r="G8" s="89">
        <v>46859</v>
      </c>
      <c r="H8" s="89">
        <v>66</v>
      </c>
      <c r="I8" s="89">
        <v>5.2</v>
      </c>
      <c r="J8" s="90">
        <v>238000</v>
      </c>
      <c r="K8" s="86"/>
      <c r="L8" s="86"/>
    </row>
    <row r="9" spans="1:12" ht="12.75">
      <c r="A9" s="10" t="s">
        <v>16</v>
      </c>
      <c r="B9" s="89">
        <v>35</v>
      </c>
      <c r="C9" s="89">
        <v>9.2</v>
      </c>
      <c r="D9" s="89">
        <v>19.1</v>
      </c>
      <c r="E9" s="89">
        <v>3</v>
      </c>
      <c r="F9" s="89">
        <v>33.5</v>
      </c>
      <c r="G9" s="89">
        <v>46015</v>
      </c>
      <c r="H9" s="89">
        <v>56.7</v>
      </c>
      <c r="I9" s="89">
        <v>9.4</v>
      </c>
      <c r="J9" s="90">
        <v>285025</v>
      </c>
      <c r="K9" s="86"/>
      <c r="L9" s="86"/>
    </row>
    <row r="10" spans="1:12" ht="12.75">
      <c r="A10" s="10" t="s">
        <v>20</v>
      </c>
      <c r="B10" s="89">
        <v>89</v>
      </c>
      <c r="C10" s="89">
        <v>6.6</v>
      </c>
      <c r="D10" s="89">
        <v>6.7</v>
      </c>
      <c r="E10" s="89">
        <v>2.9</v>
      </c>
      <c r="F10" s="89">
        <v>19.8</v>
      </c>
      <c r="G10" s="89">
        <v>13798</v>
      </c>
      <c r="H10" s="89">
        <v>60.2</v>
      </c>
      <c r="I10" s="89">
        <v>8.2</v>
      </c>
      <c r="J10" s="90">
        <v>20005</v>
      </c>
      <c r="K10" s="86"/>
      <c r="L10" s="86"/>
    </row>
    <row r="11" spans="1:12" ht="12.75">
      <c r="A11" s="10" t="s">
        <v>18</v>
      </c>
      <c r="B11" s="89">
        <v>67</v>
      </c>
      <c r="C11" s="89">
        <v>1.4</v>
      </c>
      <c r="D11" s="89">
        <v>2</v>
      </c>
      <c r="E11" s="89">
        <v>3.7</v>
      </c>
      <c r="F11" s="89">
        <v>10.4</v>
      </c>
      <c r="G11" s="89">
        <v>15542</v>
      </c>
      <c r="H11" s="89">
        <v>48.5</v>
      </c>
      <c r="I11" s="89">
        <v>10</v>
      </c>
      <c r="J11" s="90">
        <v>145250</v>
      </c>
      <c r="K11" s="86"/>
      <c r="L11" s="86"/>
    </row>
    <row r="12" spans="1:12" ht="12.75">
      <c r="A12" s="10" t="s">
        <v>17</v>
      </c>
      <c r="B12" s="89">
        <v>131</v>
      </c>
      <c r="C12" s="89">
        <v>2.3</v>
      </c>
      <c r="D12" s="89">
        <v>10.3</v>
      </c>
      <c r="E12" s="89">
        <v>2</v>
      </c>
      <c r="F12" s="89">
        <v>17.8</v>
      </c>
      <c r="G12" s="89">
        <v>38996</v>
      </c>
      <c r="H12" s="89">
        <v>48.6</v>
      </c>
      <c r="I12" s="89">
        <v>6.5</v>
      </c>
      <c r="J12" s="90">
        <v>16892</v>
      </c>
      <c r="K12" s="86"/>
      <c r="L12" s="86"/>
    </row>
    <row r="13" spans="1:12" ht="12.75">
      <c r="A13" s="10" t="s">
        <v>10</v>
      </c>
      <c r="B13" s="89">
        <v>128</v>
      </c>
      <c r="C13" s="89">
        <v>11.5</v>
      </c>
      <c r="D13" s="89">
        <v>16.3</v>
      </c>
      <c r="E13" s="89">
        <v>5.2</v>
      </c>
      <c r="F13" s="89">
        <v>21.6</v>
      </c>
      <c r="G13" s="89">
        <v>35331</v>
      </c>
      <c r="H13" s="89">
        <v>50.5</v>
      </c>
      <c r="I13" s="89">
        <v>18</v>
      </c>
      <c r="J13" s="90">
        <v>230000</v>
      </c>
      <c r="K13" s="86"/>
      <c r="L13" s="86"/>
    </row>
    <row r="14" spans="1:12" ht="12.75">
      <c r="A14" s="13" t="s">
        <v>55</v>
      </c>
      <c r="B14" s="91">
        <v>52</v>
      </c>
      <c r="C14" s="91">
        <v>4.2</v>
      </c>
      <c r="D14" s="91">
        <v>10.9</v>
      </c>
      <c r="E14" s="91">
        <v>3.1</v>
      </c>
      <c r="F14" s="91">
        <v>18</v>
      </c>
      <c r="G14" s="91">
        <v>4460</v>
      </c>
      <c r="H14" s="91">
        <v>58.4</v>
      </c>
      <c r="I14" s="91">
        <v>7.5</v>
      </c>
      <c r="J14" s="92">
        <v>13625</v>
      </c>
      <c r="K14" s="86"/>
      <c r="L14" s="86"/>
    </row>
    <row r="17" spans="1:10" ht="12.75">
      <c r="A17" s="1" t="s">
        <v>32</v>
      </c>
      <c r="B17" s="1" t="s">
        <v>2</v>
      </c>
      <c r="C17" s="2" t="s">
        <v>4</v>
      </c>
      <c r="D17" s="3"/>
      <c r="E17" s="3"/>
      <c r="F17" s="3"/>
      <c r="G17" s="3"/>
      <c r="H17" s="3"/>
      <c r="I17" s="3"/>
      <c r="J17" s="4"/>
    </row>
    <row r="18" spans="1:10" ht="12.75">
      <c r="A18" s="5"/>
      <c r="B18" s="6" t="s">
        <v>57</v>
      </c>
      <c r="C18" s="6" t="s">
        <v>25</v>
      </c>
      <c r="D18" s="6" t="s">
        <v>26</v>
      </c>
      <c r="E18" s="6" t="s">
        <v>28</v>
      </c>
      <c r="F18" s="6" t="s">
        <v>27</v>
      </c>
      <c r="G18" s="6" t="s">
        <v>23</v>
      </c>
      <c r="H18" s="6" t="s">
        <v>13</v>
      </c>
      <c r="I18" s="6" t="s">
        <v>56</v>
      </c>
      <c r="J18" s="7" t="s">
        <v>58</v>
      </c>
    </row>
    <row r="19" spans="1:10" ht="12.75">
      <c r="A19" s="1" t="s">
        <v>1</v>
      </c>
      <c r="B19" s="6" t="s">
        <v>12</v>
      </c>
      <c r="C19" s="6" t="s">
        <v>12</v>
      </c>
      <c r="D19" s="6" t="s">
        <v>12</v>
      </c>
      <c r="E19" s="6" t="s">
        <v>12</v>
      </c>
      <c r="F19" s="6" t="s">
        <v>12</v>
      </c>
      <c r="G19" s="6" t="s">
        <v>29</v>
      </c>
      <c r="H19" s="6" t="s">
        <v>12</v>
      </c>
      <c r="I19" s="6" t="s">
        <v>12</v>
      </c>
      <c r="J19" s="7" t="s">
        <v>15</v>
      </c>
    </row>
    <row r="20" spans="1:10" ht="12.75">
      <c r="A20" s="6" t="s">
        <v>19</v>
      </c>
      <c r="B20" s="8">
        <v>1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9">
        <v>1</v>
      </c>
    </row>
    <row r="21" spans="1:10" ht="12.75">
      <c r="A21" s="10" t="s">
        <v>9</v>
      </c>
      <c r="B21" s="11">
        <v>1</v>
      </c>
      <c r="C21" s="11">
        <v>1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2">
        <v>1</v>
      </c>
    </row>
    <row r="22" spans="1:10" ht="12.75">
      <c r="A22" s="10" t="s">
        <v>21</v>
      </c>
      <c r="B22" s="11">
        <v>1</v>
      </c>
      <c r="C22" s="11">
        <v>1</v>
      </c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  <c r="J22" s="12">
        <v>1</v>
      </c>
    </row>
    <row r="23" spans="1:10" ht="12.75">
      <c r="A23" s="10" t="s">
        <v>16</v>
      </c>
      <c r="B23" s="11">
        <v>1</v>
      </c>
      <c r="C23" s="11">
        <v>1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12">
        <v>1</v>
      </c>
    </row>
    <row r="24" spans="1:10" ht="12.75">
      <c r="A24" s="10" t="s">
        <v>20</v>
      </c>
      <c r="B24" s="11">
        <v>1</v>
      </c>
      <c r="C24" s="11">
        <v>1</v>
      </c>
      <c r="D24" s="11">
        <v>1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2">
        <v>1</v>
      </c>
    </row>
    <row r="25" spans="1:10" ht="12.75">
      <c r="A25" s="10" t="s">
        <v>18</v>
      </c>
      <c r="B25" s="11">
        <v>1</v>
      </c>
      <c r="C25" s="11">
        <v>1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2">
        <v>1</v>
      </c>
    </row>
    <row r="26" spans="1:10" ht="12.75">
      <c r="A26" s="10" t="s">
        <v>17</v>
      </c>
      <c r="B26" s="11">
        <v>1</v>
      </c>
      <c r="C26" s="11">
        <v>1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  <c r="J26" s="12">
        <v>1</v>
      </c>
    </row>
    <row r="27" spans="1:10" ht="12.75">
      <c r="A27" s="10" t="s">
        <v>10</v>
      </c>
      <c r="B27" s="11">
        <v>1</v>
      </c>
      <c r="C27" s="11">
        <v>1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2">
        <v>1</v>
      </c>
    </row>
    <row r="28" spans="1:10" ht="12.75">
      <c r="A28" s="13" t="s">
        <v>55</v>
      </c>
      <c r="B28" s="14">
        <v>1</v>
      </c>
      <c r="C28" s="14">
        <v>1</v>
      </c>
      <c r="D28" s="14">
        <v>1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  <c r="J28" s="15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5"/>
  <sheetViews>
    <sheetView zoomScalePageLayoutView="0" workbookViewId="0" topLeftCell="C1">
      <selection activeCell="N66" sqref="N66"/>
    </sheetView>
  </sheetViews>
  <sheetFormatPr defaultColWidth="9.140625" defaultRowHeight="12.75"/>
  <cols>
    <col min="1" max="1" width="19.00390625" style="0" customWidth="1"/>
    <col min="2" max="2" width="50.57421875" style="0" customWidth="1"/>
    <col min="3" max="3" width="100.00390625" style="0" customWidth="1"/>
    <col min="4" max="4" width="9.57421875" style="0" bestFit="1" customWidth="1"/>
    <col min="5" max="5" width="16.57421875" style="0" customWidth="1"/>
    <col min="6" max="6" width="14.8515625" style="0" customWidth="1"/>
    <col min="7" max="7" width="44.7109375" style="0" customWidth="1"/>
    <col min="8" max="8" width="19.28125" style="0" customWidth="1"/>
    <col min="9" max="9" width="17.421875" style="0" customWidth="1"/>
  </cols>
  <sheetData>
    <row r="1" spans="1:9" ht="12.75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8</v>
      </c>
    </row>
    <row r="2" spans="1:9" ht="12.75">
      <c r="A2" s="19">
        <v>1</v>
      </c>
      <c r="B2" s="31" t="s">
        <v>19</v>
      </c>
      <c r="C2" s="20" t="s">
        <v>13</v>
      </c>
      <c r="D2" s="21">
        <v>5</v>
      </c>
      <c r="E2" s="38" t="s">
        <v>12</v>
      </c>
      <c r="F2" s="41" t="s">
        <v>30</v>
      </c>
      <c r="G2" s="20" t="s">
        <v>14</v>
      </c>
      <c r="H2" s="43">
        <v>40278</v>
      </c>
      <c r="I2" s="44" t="s">
        <v>11</v>
      </c>
    </row>
    <row r="3" spans="1:9" ht="12.75">
      <c r="A3" s="20">
        <v>2</v>
      </c>
      <c r="B3" s="32" t="s">
        <v>19</v>
      </c>
      <c r="C3" s="20" t="s">
        <v>58</v>
      </c>
      <c r="D3" s="21">
        <v>75357</v>
      </c>
      <c r="E3" s="38" t="s">
        <v>15</v>
      </c>
      <c r="F3" s="41" t="s">
        <v>30</v>
      </c>
      <c r="G3" s="20" t="s">
        <v>22</v>
      </c>
      <c r="H3" s="43">
        <v>40278</v>
      </c>
      <c r="I3" s="44" t="s">
        <v>11</v>
      </c>
    </row>
    <row r="4" spans="1:9" ht="15">
      <c r="A4" s="20">
        <v>3</v>
      </c>
      <c r="B4" s="33" t="s">
        <v>19</v>
      </c>
      <c r="C4" s="20" t="s">
        <v>23</v>
      </c>
      <c r="D4" s="21">
        <v>50098</v>
      </c>
      <c r="E4" s="38" t="s">
        <v>29</v>
      </c>
      <c r="F4" s="41" t="s">
        <v>30</v>
      </c>
      <c r="G4" s="20" t="s">
        <v>24</v>
      </c>
      <c r="H4" s="43">
        <v>40287</v>
      </c>
      <c r="I4" s="44" t="s">
        <v>11</v>
      </c>
    </row>
    <row r="5" spans="1:9" ht="15.75">
      <c r="A5" s="20">
        <v>4</v>
      </c>
      <c r="B5" s="33" t="s">
        <v>19</v>
      </c>
      <c r="C5" s="23" t="s">
        <v>56</v>
      </c>
      <c r="D5" s="21">
        <v>66</v>
      </c>
      <c r="E5" s="38" t="s">
        <v>12</v>
      </c>
      <c r="F5" s="41" t="s">
        <v>30</v>
      </c>
      <c r="G5" s="29" t="s">
        <v>59</v>
      </c>
      <c r="H5" s="43">
        <v>40287</v>
      </c>
      <c r="I5" s="44" t="s">
        <v>11</v>
      </c>
    </row>
    <row r="6" spans="1:9" ht="15">
      <c r="A6" s="24">
        <v>5</v>
      </c>
      <c r="B6" s="33" t="s">
        <v>19</v>
      </c>
      <c r="C6" s="22" t="s">
        <v>57</v>
      </c>
      <c r="D6" s="21">
        <v>90</v>
      </c>
      <c r="E6" s="38" t="s">
        <v>12</v>
      </c>
      <c r="F6" s="41" t="s">
        <v>30</v>
      </c>
      <c r="G6" s="29" t="s">
        <v>59</v>
      </c>
      <c r="H6" s="43">
        <v>40287</v>
      </c>
      <c r="I6" s="44" t="s">
        <v>11</v>
      </c>
    </row>
    <row r="7" spans="1:9" ht="15">
      <c r="A7" s="24">
        <v>6</v>
      </c>
      <c r="B7" s="33" t="s">
        <v>19</v>
      </c>
      <c r="C7" s="22" t="s">
        <v>25</v>
      </c>
      <c r="D7" s="21">
        <v>1.7</v>
      </c>
      <c r="E7" s="38" t="s">
        <v>12</v>
      </c>
      <c r="F7" s="41" t="s">
        <v>30</v>
      </c>
      <c r="G7" s="29" t="s">
        <v>59</v>
      </c>
      <c r="H7" s="43">
        <v>40287</v>
      </c>
      <c r="I7" s="44" t="s">
        <v>11</v>
      </c>
    </row>
    <row r="8" spans="1:9" ht="15">
      <c r="A8" s="24">
        <v>10</v>
      </c>
      <c r="B8" s="33" t="s">
        <v>19</v>
      </c>
      <c r="C8" s="22" t="s">
        <v>26</v>
      </c>
      <c r="D8" s="21">
        <v>5.9</v>
      </c>
      <c r="E8" s="38" t="s">
        <v>12</v>
      </c>
      <c r="F8" s="41" t="s">
        <v>30</v>
      </c>
      <c r="G8" s="29" t="s">
        <v>60</v>
      </c>
      <c r="H8" s="43">
        <v>40287</v>
      </c>
      <c r="I8" s="44" t="s">
        <v>11</v>
      </c>
    </row>
    <row r="9" spans="1:9" ht="15">
      <c r="A9" s="24">
        <v>11</v>
      </c>
      <c r="B9" s="33" t="s">
        <v>19</v>
      </c>
      <c r="C9" s="22" t="s">
        <v>27</v>
      </c>
      <c r="D9" s="21">
        <v>11.1</v>
      </c>
      <c r="E9" s="38" t="s">
        <v>12</v>
      </c>
      <c r="F9" s="41" t="s">
        <v>30</v>
      </c>
      <c r="G9" s="29" t="s">
        <v>60</v>
      </c>
      <c r="H9" s="43">
        <v>40287</v>
      </c>
      <c r="I9" s="44" t="s">
        <v>11</v>
      </c>
    </row>
    <row r="10" spans="1:9" ht="15">
      <c r="A10" s="24">
        <v>12</v>
      </c>
      <c r="B10" s="33" t="s">
        <v>19</v>
      </c>
      <c r="C10" s="22" t="s">
        <v>28</v>
      </c>
      <c r="D10" s="21">
        <v>3.8</v>
      </c>
      <c r="E10" s="38" t="s">
        <v>12</v>
      </c>
      <c r="F10" s="41" t="s">
        <v>30</v>
      </c>
      <c r="G10" s="29" t="s">
        <v>60</v>
      </c>
      <c r="H10" s="43">
        <v>40287</v>
      </c>
      <c r="I10" s="44" t="s">
        <v>11</v>
      </c>
    </row>
    <row r="11" spans="1:9" ht="14.25">
      <c r="A11" s="25">
        <v>14</v>
      </c>
      <c r="B11" s="34" t="s">
        <v>9</v>
      </c>
      <c r="C11" s="48" t="s">
        <v>13</v>
      </c>
      <c r="D11" s="26">
        <v>7.9</v>
      </c>
      <c r="E11" s="39" t="s">
        <v>12</v>
      </c>
      <c r="F11" s="42" t="s">
        <v>30</v>
      </c>
      <c r="G11" s="25" t="s">
        <v>14</v>
      </c>
      <c r="H11" s="45">
        <v>40278</v>
      </c>
      <c r="I11" s="46" t="s">
        <v>11</v>
      </c>
    </row>
    <row r="12" spans="1:9" ht="12.75">
      <c r="A12" s="25">
        <v>15</v>
      </c>
      <c r="B12" s="35" t="s">
        <v>9</v>
      </c>
      <c r="C12" s="48" t="s">
        <v>58</v>
      </c>
      <c r="D12" s="26">
        <v>71039</v>
      </c>
      <c r="E12" s="39" t="s">
        <v>15</v>
      </c>
      <c r="F12" s="42" t="s">
        <v>30</v>
      </c>
      <c r="G12" s="25" t="s">
        <v>22</v>
      </c>
      <c r="H12" s="45">
        <v>40278</v>
      </c>
      <c r="I12" s="46" t="s">
        <v>11</v>
      </c>
    </row>
    <row r="13" spans="1:9" ht="15">
      <c r="A13" s="25">
        <v>16</v>
      </c>
      <c r="B13" s="36" t="s">
        <v>9</v>
      </c>
      <c r="C13" s="48" t="s">
        <v>23</v>
      </c>
      <c r="D13" s="26">
        <v>47107</v>
      </c>
      <c r="E13" s="39" t="s">
        <v>29</v>
      </c>
      <c r="F13" s="42" t="s">
        <v>30</v>
      </c>
      <c r="G13" s="25" t="s">
        <v>24</v>
      </c>
      <c r="H13" s="45">
        <v>40287</v>
      </c>
      <c r="I13" s="46" t="s">
        <v>11</v>
      </c>
    </row>
    <row r="14" spans="1:9" ht="15.75">
      <c r="A14" s="25">
        <v>17</v>
      </c>
      <c r="B14" s="36" t="s">
        <v>9</v>
      </c>
      <c r="C14" s="49" t="s">
        <v>56</v>
      </c>
      <c r="D14" s="26">
        <v>52.5</v>
      </c>
      <c r="E14" s="39" t="s">
        <v>12</v>
      </c>
      <c r="F14" s="42" t="s">
        <v>30</v>
      </c>
      <c r="G14" s="115" t="s">
        <v>59</v>
      </c>
      <c r="H14" s="45">
        <v>40287</v>
      </c>
      <c r="I14" s="46" t="s">
        <v>11</v>
      </c>
    </row>
    <row r="15" spans="1:9" ht="15">
      <c r="A15" s="25">
        <v>18</v>
      </c>
      <c r="B15" s="36" t="s">
        <v>9</v>
      </c>
      <c r="C15" s="50" t="s">
        <v>57</v>
      </c>
      <c r="D15" s="26">
        <v>74</v>
      </c>
      <c r="E15" s="39" t="s">
        <v>12</v>
      </c>
      <c r="F15" s="42" t="s">
        <v>30</v>
      </c>
      <c r="G15" s="115" t="s">
        <v>59</v>
      </c>
      <c r="H15" s="45">
        <v>40287</v>
      </c>
      <c r="I15" s="46" t="s">
        <v>11</v>
      </c>
    </row>
    <row r="16" spans="1:9" ht="15">
      <c r="A16" s="25">
        <v>19</v>
      </c>
      <c r="B16" s="36" t="s">
        <v>9</v>
      </c>
      <c r="C16" s="50" t="s">
        <v>25</v>
      </c>
      <c r="D16" s="26">
        <v>3.3</v>
      </c>
      <c r="E16" s="39" t="s">
        <v>12</v>
      </c>
      <c r="F16" s="42" t="s">
        <v>30</v>
      </c>
      <c r="G16" s="115" t="s">
        <v>59</v>
      </c>
      <c r="H16" s="45">
        <v>40287</v>
      </c>
      <c r="I16" s="46" t="s">
        <v>11</v>
      </c>
    </row>
    <row r="17" spans="1:9" ht="15">
      <c r="A17" s="25">
        <v>23</v>
      </c>
      <c r="B17" s="36" t="s">
        <v>9</v>
      </c>
      <c r="C17" s="50" t="s">
        <v>26</v>
      </c>
      <c r="D17" s="26">
        <v>3.8</v>
      </c>
      <c r="E17" s="39" t="s">
        <v>12</v>
      </c>
      <c r="F17" s="42" t="s">
        <v>30</v>
      </c>
      <c r="G17" s="115" t="s">
        <v>60</v>
      </c>
      <c r="H17" s="45">
        <v>40287</v>
      </c>
      <c r="I17" s="46" t="s">
        <v>11</v>
      </c>
    </row>
    <row r="18" spans="1:9" ht="15">
      <c r="A18" s="25">
        <v>24</v>
      </c>
      <c r="B18" s="36" t="s">
        <v>9</v>
      </c>
      <c r="C18" s="50" t="s">
        <v>27</v>
      </c>
      <c r="D18" s="26">
        <v>13.5</v>
      </c>
      <c r="E18" s="39" t="s">
        <v>12</v>
      </c>
      <c r="F18" s="42" t="s">
        <v>30</v>
      </c>
      <c r="G18" s="115" t="s">
        <v>60</v>
      </c>
      <c r="H18" s="45">
        <v>40287</v>
      </c>
      <c r="I18" s="46" t="s">
        <v>11</v>
      </c>
    </row>
    <row r="19" spans="1:9" ht="15">
      <c r="A19" s="25">
        <v>25</v>
      </c>
      <c r="B19" s="36" t="s">
        <v>9</v>
      </c>
      <c r="C19" s="50" t="s">
        <v>28</v>
      </c>
      <c r="D19" s="26">
        <v>2</v>
      </c>
      <c r="E19" s="39" t="s">
        <v>12</v>
      </c>
      <c r="F19" s="42" t="s">
        <v>30</v>
      </c>
      <c r="G19" s="115" t="s">
        <v>60</v>
      </c>
      <c r="H19" s="45">
        <v>40287</v>
      </c>
      <c r="I19" s="46" t="s">
        <v>11</v>
      </c>
    </row>
    <row r="20" spans="1:9" ht="12.75">
      <c r="A20" s="27">
        <v>27</v>
      </c>
      <c r="B20" s="31" t="s">
        <v>21</v>
      </c>
      <c r="C20" s="27" t="s">
        <v>13</v>
      </c>
      <c r="D20" s="28">
        <v>5.2</v>
      </c>
      <c r="E20" s="40" t="s">
        <v>12</v>
      </c>
      <c r="F20" s="41" t="s">
        <v>30</v>
      </c>
      <c r="G20" s="27" t="s">
        <v>14</v>
      </c>
      <c r="H20" s="43">
        <v>40278</v>
      </c>
      <c r="I20" s="44" t="s">
        <v>11</v>
      </c>
    </row>
    <row r="21" spans="1:9" ht="12.75">
      <c r="A21" s="27">
        <v>28</v>
      </c>
      <c r="B21" s="32" t="s">
        <v>21</v>
      </c>
      <c r="C21" s="27" t="s">
        <v>58</v>
      </c>
      <c r="D21" s="28">
        <v>238000</v>
      </c>
      <c r="E21" s="40" t="s">
        <v>15</v>
      </c>
      <c r="F21" s="41" t="s">
        <v>30</v>
      </c>
      <c r="G21" s="27" t="s">
        <v>22</v>
      </c>
      <c r="H21" s="43">
        <v>40278</v>
      </c>
      <c r="I21" s="44" t="s">
        <v>11</v>
      </c>
    </row>
    <row r="22" spans="1:9" ht="15">
      <c r="A22" s="27">
        <v>29</v>
      </c>
      <c r="B22" s="33" t="s">
        <v>21</v>
      </c>
      <c r="C22" s="27" t="s">
        <v>23</v>
      </c>
      <c r="D22" s="28">
        <v>46859</v>
      </c>
      <c r="E22" s="40" t="s">
        <v>29</v>
      </c>
      <c r="F22" s="41" t="s">
        <v>30</v>
      </c>
      <c r="G22" s="27" t="s">
        <v>24</v>
      </c>
      <c r="H22" s="43">
        <v>40287</v>
      </c>
      <c r="I22" s="44" t="s">
        <v>11</v>
      </c>
    </row>
    <row r="23" spans="1:9" ht="15.75">
      <c r="A23" s="27">
        <v>30</v>
      </c>
      <c r="B23" s="33" t="s">
        <v>21</v>
      </c>
      <c r="C23" s="23" t="s">
        <v>56</v>
      </c>
      <c r="D23" s="28">
        <v>66</v>
      </c>
      <c r="E23" s="40" t="s">
        <v>12</v>
      </c>
      <c r="F23" s="41" t="s">
        <v>30</v>
      </c>
      <c r="G23" s="29" t="s">
        <v>59</v>
      </c>
      <c r="H23" s="43">
        <v>40287</v>
      </c>
      <c r="I23" s="44" t="s">
        <v>11</v>
      </c>
    </row>
    <row r="24" spans="1:9" ht="15">
      <c r="A24" s="27">
        <v>31</v>
      </c>
      <c r="B24" s="33" t="s">
        <v>21</v>
      </c>
      <c r="C24" s="22" t="s">
        <v>57</v>
      </c>
      <c r="D24" s="28">
        <v>118</v>
      </c>
      <c r="E24" s="40" t="s">
        <v>12</v>
      </c>
      <c r="F24" s="41" t="s">
        <v>30</v>
      </c>
      <c r="G24" s="29" t="s">
        <v>59</v>
      </c>
      <c r="H24" s="43">
        <v>40287</v>
      </c>
      <c r="I24" s="44" t="s">
        <v>11</v>
      </c>
    </row>
    <row r="25" spans="1:9" ht="15">
      <c r="A25" s="27">
        <v>32</v>
      </c>
      <c r="B25" s="33" t="s">
        <v>21</v>
      </c>
      <c r="C25" s="22" t="s">
        <v>25</v>
      </c>
      <c r="D25" s="28">
        <v>2.4</v>
      </c>
      <c r="E25" s="40" t="s">
        <v>12</v>
      </c>
      <c r="F25" s="41" t="s">
        <v>30</v>
      </c>
      <c r="G25" s="29" t="s">
        <v>59</v>
      </c>
      <c r="H25" s="43">
        <v>40287</v>
      </c>
      <c r="I25" s="44" t="s">
        <v>11</v>
      </c>
    </row>
    <row r="26" spans="1:9" ht="15">
      <c r="A26" s="27">
        <v>36</v>
      </c>
      <c r="B26" s="33" t="s">
        <v>21</v>
      </c>
      <c r="C26" s="22" t="s">
        <v>26</v>
      </c>
      <c r="D26" s="28">
        <v>15</v>
      </c>
      <c r="E26" s="40" t="s">
        <v>12</v>
      </c>
      <c r="F26" s="41" t="s">
        <v>30</v>
      </c>
      <c r="G26" s="29" t="s">
        <v>60</v>
      </c>
      <c r="H26" s="43">
        <v>40287</v>
      </c>
      <c r="I26" s="44" t="s">
        <v>11</v>
      </c>
    </row>
    <row r="27" spans="1:9" ht="15">
      <c r="A27" s="27">
        <v>37</v>
      </c>
      <c r="B27" s="33" t="s">
        <v>21</v>
      </c>
      <c r="C27" s="22" t="s">
        <v>27</v>
      </c>
      <c r="D27" s="28">
        <v>9.7</v>
      </c>
      <c r="E27" s="40" t="s">
        <v>12</v>
      </c>
      <c r="F27" s="41" t="s">
        <v>30</v>
      </c>
      <c r="G27" s="29" t="s">
        <v>60</v>
      </c>
      <c r="H27" s="43">
        <v>40287</v>
      </c>
      <c r="I27" s="44" t="s">
        <v>11</v>
      </c>
    </row>
    <row r="28" spans="1:9" ht="15">
      <c r="A28" s="27">
        <v>38</v>
      </c>
      <c r="B28" s="33" t="s">
        <v>21</v>
      </c>
      <c r="C28" s="22" t="s">
        <v>28</v>
      </c>
      <c r="D28" s="28">
        <v>1.2</v>
      </c>
      <c r="E28" s="40" t="s">
        <v>12</v>
      </c>
      <c r="F28" s="41" t="s">
        <v>30</v>
      </c>
      <c r="G28" s="29" t="s">
        <v>60</v>
      </c>
      <c r="H28" s="43">
        <v>40287</v>
      </c>
      <c r="I28" s="44" t="s">
        <v>11</v>
      </c>
    </row>
    <row r="29" spans="1:9" ht="12.75">
      <c r="A29" s="25">
        <v>40</v>
      </c>
      <c r="B29" s="37" t="s">
        <v>16</v>
      </c>
      <c r="C29" s="48" t="s">
        <v>13</v>
      </c>
      <c r="D29" s="26">
        <v>9.4</v>
      </c>
      <c r="E29" s="39" t="s">
        <v>12</v>
      </c>
      <c r="F29" s="42" t="s">
        <v>30</v>
      </c>
      <c r="G29" s="116" t="s">
        <v>14</v>
      </c>
      <c r="H29" s="45">
        <v>40278</v>
      </c>
      <c r="I29" s="46" t="s">
        <v>11</v>
      </c>
    </row>
    <row r="30" spans="1:9" ht="12.75">
      <c r="A30" s="25">
        <v>41</v>
      </c>
      <c r="B30" s="35" t="s">
        <v>16</v>
      </c>
      <c r="C30" s="48" t="s">
        <v>58</v>
      </c>
      <c r="D30" s="26">
        <v>285025</v>
      </c>
      <c r="E30" s="39" t="s">
        <v>15</v>
      </c>
      <c r="F30" s="42" t="s">
        <v>30</v>
      </c>
      <c r="G30" s="116" t="s">
        <v>22</v>
      </c>
      <c r="H30" s="45">
        <v>40278</v>
      </c>
      <c r="I30" s="46" t="s">
        <v>11</v>
      </c>
    </row>
    <row r="31" spans="1:9" ht="15">
      <c r="A31" s="25">
        <v>42</v>
      </c>
      <c r="B31" s="36" t="s">
        <v>16</v>
      </c>
      <c r="C31" s="48" t="s">
        <v>23</v>
      </c>
      <c r="D31" s="26">
        <v>46015</v>
      </c>
      <c r="E31" s="39" t="s">
        <v>29</v>
      </c>
      <c r="F31" s="42" t="s">
        <v>30</v>
      </c>
      <c r="G31" s="116" t="s">
        <v>24</v>
      </c>
      <c r="H31" s="45">
        <v>40287</v>
      </c>
      <c r="I31" s="46" t="s">
        <v>11</v>
      </c>
    </row>
    <row r="32" spans="1:9" ht="15.75">
      <c r="A32" s="25">
        <v>43</v>
      </c>
      <c r="B32" s="36" t="s">
        <v>16</v>
      </c>
      <c r="C32" s="49" t="s">
        <v>56</v>
      </c>
      <c r="D32" s="26">
        <v>56.7</v>
      </c>
      <c r="E32" s="39" t="s">
        <v>12</v>
      </c>
      <c r="F32" s="42" t="s">
        <v>30</v>
      </c>
      <c r="G32" s="115" t="s">
        <v>59</v>
      </c>
      <c r="H32" s="45">
        <v>40287</v>
      </c>
      <c r="I32" s="46" t="s">
        <v>11</v>
      </c>
    </row>
    <row r="33" spans="1:9" ht="15">
      <c r="A33" s="25">
        <v>44</v>
      </c>
      <c r="B33" s="36" t="s">
        <v>16</v>
      </c>
      <c r="C33" s="50" t="s">
        <v>57</v>
      </c>
      <c r="D33" s="26">
        <v>35</v>
      </c>
      <c r="E33" s="39" t="s">
        <v>12</v>
      </c>
      <c r="F33" s="42" t="s">
        <v>30</v>
      </c>
      <c r="G33" s="115" t="s">
        <v>59</v>
      </c>
      <c r="H33" s="45">
        <v>40287</v>
      </c>
      <c r="I33" s="46" t="s">
        <v>11</v>
      </c>
    </row>
    <row r="34" spans="1:9" ht="15">
      <c r="A34" s="25">
        <v>45</v>
      </c>
      <c r="B34" s="36" t="s">
        <v>16</v>
      </c>
      <c r="C34" s="50" t="s">
        <v>25</v>
      </c>
      <c r="D34" s="30">
        <v>9.2</v>
      </c>
      <c r="E34" s="39" t="s">
        <v>12</v>
      </c>
      <c r="F34" s="42" t="s">
        <v>30</v>
      </c>
      <c r="G34" s="115" t="s">
        <v>59</v>
      </c>
      <c r="H34" s="45">
        <v>40287</v>
      </c>
      <c r="I34" s="46" t="s">
        <v>11</v>
      </c>
    </row>
    <row r="35" spans="1:9" ht="15">
      <c r="A35" s="25">
        <v>49</v>
      </c>
      <c r="B35" s="36" t="s">
        <v>16</v>
      </c>
      <c r="C35" s="50" t="s">
        <v>26</v>
      </c>
      <c r="D35" s="26">
        <v>19.1</v>
      </c>
      <c r="E35" s="39" t="s">
        <v>12</v>
      </c>
      <c r="F35" s="42" t="s">
        <v>30</v>
      </c>
      <c r="G35" s="115" t="s">
        <v>60</v>
      </c>
      <c r="H35" s="45">
        <v>40287</v>
      </c>
      <c r="I35" s="46" t="s">
        <v>11</v>
      </c>
    </row>
    <row r="36" spans="1:9" ht="15">
      <c r="A36" s="25">
        <v>50</v>
      </c>
      <c r="B36" s="36" t="s">
        <v>16</v>
      </c>
      <c r="C36" s="50" t="s">
        <v>27</v>
      </c>
      <c r="D36" s="26">
        <v>33.5</v>
      </c>
      <c r="E36" s="39" t="s">
        <v>12</v>
      </c>
      <c r="F36" s="42" t="s">
        <v>30</v>
      </c>
      <c r="G36" s="115" t="s">
        <v>60</v>
      </c>
      <c r="H36" s="45">
        <v>40287</v>
      </c>
      <c r="I36" s="46" t="s">
        <v>11</v>
      </c>
    </row>
    <row r="37" spans="1:9" ht="15">
      <c r="A37" s="25">
        <v>51</v>
      </c>
      <c r="B37" s="36" t="s">
        <v>16</v>
      </c>
      <c r="C37" s="50" t="s">
        <v>28</v>
      </c>
      <c r="D37" s="26">
        <v>3</v>
      </c>
      <c r="E37" s="39" t="s">
        <v>12</v>
      </c>
      <c r="F37" s="42" t="s">
        <v>30</v>
      </c>
      <c r="G37" s="115" t="s">
        <v>60</v>
      </c>
      <c r="H37" s="45">
        <v>40287</v>
      </c>
      <c r="I37" s="46" t="s">
        <v>11</v>
      </c>
    </row>
    <row r="38" spans="1:9" ht="12.75">
      <c r="A38" s="27">
        <v>53</v>
      </c>
      <c r="B38" s="31" t="s">
        <v>18</v>
      </c>
      <c r="C38" s="27" t="s">
        <v>13</v>
      </c>
      <c r="D38" s="28">
        <v>10</v>
      </c>
      <c r="E38" s="40" t="s">
        <v>12</v>
      </c>
      <c r="F38" s="41" t="s">
        <v>30</v>
      </c>
      <c r="G38" s="27" t="s">
        <v>14</v>
      </c>
      <c r="H38" s="43">
        <v>40278</v>
      </c>
      <c r="I38" s="44" t="s">
        <v>11</v>
      </c>
    </row>
    <row r="39" spans="1:9" ht="12.75">
      <c r="A39" s="27">
        <v>54</v>
      </c>
      <c r="B39" s="32" t="s">
        <v>18</v>
      </c>
      <c r="C39" s="27" t="s">
        <v>58</v>
      </c>
      <c r="D39" s="28">
        <v>145250</v>
      </c>
      <c r="E39" s="40" t="s">
        <v>15</v>
      </c>
      <c r="F39" s="41" t="s">
        <v>30</v>
      </c>
      <c r="G39" s="27" t="s">
        <v>22</v>
      </c>
      <c r="H39" s="43">
        <v>40278</v>
      </c>
      <c r="I39" s="44" t="s">
        <v>11</v>
      </c>
    </row>
    <row r="40" spans="1:9" ht="15">
      <c r="A40" s="27">
        <v>55</v>
      </c>
      <c r="B40" s="33" t="s">
        <v>18</v>
      </c>
      <c r="C40" s="27" t="s">
        <v>23</v>
      </c>
      <c r="D40" s="28">
        <v>15542</v>
      </c>
      <c r="E40" s="40" t="s">
        <v>29</v>
      </c>
      <c r="F40" s="41" t="s">
        <v>30</v>
      </c>
      <c r="G40" s="27" t="s">
        <v>24</v>
      </c>
      <c r="H40" s="43">
        <v>40287</v>
      </c>
      <c r="I40" s="44" t="s">
        <v>11</v>
      </c>
    </row>
    <row r="41" spans="1:9" ht="15.75">
      <c r="A41" s="27">
        <v>56</v>
      </c>
      <c r="B41" s="33" t="s">
        <v>18</v>
      </c>
      <c r="C41" s="23" t="s">
        <v>56</v>
      </c>
      <c r="D41" s="28">
        <v>48.5</v>
      </c>
      <c r="E41" s="40" t="s">
        <v>12</v>
      </c>
      <c r="F41" s="41" t="s">
        <v>30</v>
      </c>
      <c r="G41" s="29" t="s">
        <v>59</v>
      </c>
      <c r="H41" s="43">
        <v>40287</v>
      </c>
      <c r="I41" s="44" t="s">
        <v>11</v>
      </c>
    </row>
    <row r="42" spans="1:9" ht="15">
      <c r="A42" s="27">
        <v>57</v>
      </c>
      <c r="B42" s="33" t="s">
        <v>18</v>
      </c>
      <c r="C42" s="22" t="s">
        <v>57</v>
      </c>
      <c r="D42" s="28">
        <v>67</v>
      </c>
      <c r="E42" s="40" t="s">
        <v>12</v>
      </c>
      <c r="F42" s="41" t="s">
        <v>30</v>
      </c>
      <c r="G42" s="29" t="s">
        <v>59</v>
      </c>
      <c r="H42" s="43">
        <v>40287</v>
      </c>
      <c r="I42" s="44" t="s">
        <v>11</v>
      </c>
    </row>
    <row r="43" spans="1:9" ht="15">
      <c r="A43" s="27">
        <v>58</v>
      </c>
      <c r="B43" s="33" t="s">
        <v>18</v>
      </c>
      <c r="C43" s="22" t="s">
        <v>25</v>
      </c>
      <c r="D43" s="28">
        <v>1.4</v>
      </c>
      <c r="E43" s="40" t="s">
        <v>12</v>
      </c>
      <c r="F43" s="41" t="s">
        <v>30</v>
      </c>
      <c r="G43" s="29" t="s">
        <v>59</v>
      </c>
      <c r="H43" s="43">
        <v>40287</v>
      </c>
      <c r="I43" s="44" t="s">
        <v>11</v>
      </c>
    </row>
    <row r="44" spans="1:9" ht="15">
      <c r="A44" s="27">
        <v>62</v>
      </c>
      <c r="B44" s="33" t="s">
        <v>18</v>
      </c>
      <c r="C44" s="22" t="s">
        <v>26</v>
      </c>
      <c r="D44" s="28">
        <v>2</v>
      </c>
      <c r="E44" s="40" t="s">
        <v>12</v>
      </c>
      <c r="F44" s="41" t="s">
        <v>30</v>
      </c>
      <c r="G44" s="29" t="s">
        <v>60</v>
      </c>
      <c r="H44" s="43">
        <v>40287</v>
      </c>
      <c r="I44" s="44" t="s">
        <v>11</v>
      </c>
    </row>
    <row r="45" spans="1:9" ht="15">
      <c r="A45" s="27">
        <v>63</v>
      </c>
      <c r="B45" s="33" t="s">
        <v>18</v>
      </c>
      <c r="C45" s="22" t="s">
        <v>27</v>
      </c>
      <c r="D45" s="28">
        <v>10.4</v>
      </c>
      <c r="E45" s="40" t="s">
        <v>12</v>
      </c>
      <c r="F45" s="41" t="s">
        <v>30</v>
      </c>
      <c r="G45" s="29" t="s">
        <v>60</v>
      </c>
      <c r="H45" s="43">
        <v>40287</v>
      </c>
      <c r="I45" s="44" t="s">
        <v>11</v>
      </c>
    </row>
    <row r="46" spans="1:9" ht="15">
      <c r="A46" s="27">
        <v>64</v>
      </c>
      <c r="B46" s="33" t="s">
        <v>18</v>
      </c>
      <c r="C46" s="22" t="s">
        <v>28</v>
      </c>
      <c r="D46" s="28">
        <v>3.7</v>
      </c>
      <c r="E46" s="40" t="s">
        <v>12</v>
      </c>
      <c r="F46" s="41" t="s">
        <v>30</v>
      </c>
      <c r="G46" s="29" t="s">
        <v>60</v>
      </c>
      <c r="H46" s="43">
        <v>40287</v>
      </c>
      <c r="I46" s="44" t="s">
        <v>11</v>
      </c>
    </row>
    <row r="47" spans="1:9" ht="12.75">
      <c r="A47" s="25">
        <v>66</v>
      </c>
      <c r="B47" s="37" t="s">
        <v>55</v>
      </c>
      <c r="C47" s="48" t="s">
        <v>13</v>
      </c>
      <c r="D47" s="26">
        <v>7.5</v>
      </c>
      <c r="E47" s="39" t="s">
        <v>12</v>
      </c>
      <c r="F47" s="42" t="s">
        <v>30</v>
      </c>
      <c r="G47" s="116" t="s">
        <v>14</v>
      </c>
      <c r="H47" s="45">
        <v>40278</v>
      </c>
      <c r="I47" s="46" t="s">
        <v>11</v>
      </c>
    </row>
    <row r="48" spans="1:9" ht="12.75">
      <c r="A48" s="25">
        <v>67</v>
      </c>
      <c r="B48" s="35" t="s">
        <v>55</v>
      </c>
      <c r="C48" s="48" t="s">
        <v>58</v>
      </c>
      <c r="D48" s="26">
        <v>13625</v>
      </c>
      <c r="E48" s="39" t="s">
        <v>15</v>
      </c>
      <c r="F48" s="42" t="s">
        <v>30</v>
      </c>
      <c r="G48" s="116" t="s">
        <v>22</v>
      </c>
      <c r="H48" s="45">
        <v>40278</v>
      </c>
      <c r="I48" s="46" t="s">
        <v>11</v>
      </c>
    </row>
    <row r="49" spans="1:9" ht="15">
      <c r="A49" s="25">
        <v>68</v>
      </c>
      <c r="B49" s="36" t="s">
        <v>55</v>
      </c>
      <c r="C49" s="48" t="s">
        <v>23</v>
      </c>
      <c r="D49" s="26">
        <v>4460</v>
      </c>
      <c r="E49" s="39" t="s">
        <v>29</v>
      </c>
      <c r="F49" s="42" t="s">
        <v>30</v>
      </c>
      <c r="G49" s="116" t="s">
        <v>24</v>
      </c>
      <c r="H49" s="45">
        <v>40287</v>
      </c>
      <c r="I49" s="46" t="s">
        <v>11</v>
      </c>
    </row>
    <row r="50" spans="1:9" ht="15.75">
      <c r="A50" s="25">
        <v>69</v>
      </c>
      <c r="B50" s="36" t="s">
        <v>55</v>
      </c>
      <c r="C50" s="49" t="s">
        <v>56</v>
      </c>
      <c r="D50" s="26">
        <v>58.4</v>
      </c>
      <c r="E50" s="39" t="s">
        <v>12</v>
      </c>
      <c r="F50" s="42" t="s">
        <v>30</v>
      </c>
      <c r="G50" s="115" t="s">
        <v>59</v>
      </c>
      <c r="H50" s="45">
        <v>40287</v>
      </c>
      <c r="I50" s="46" t="s">
        <v>11</v>
      </c>
    </row>
    <row r="51" spans="1:9" ht="15">
      <c r="A51" s="25">
        <v>70</v>
      </c>
      <c r="B51" s="36" t="s">
        <v>55</v>
      </c>
      <c r="C51" s="50" t="s">
        <v>57</v>
      </c>
      <c r="D51" s="26">
        <v>52</v>
      </c>
      <c r="E51" s="39" t="s">
        <v>12</v>
      </c>
      <c r="F51" s="42" t="s">
        <v>30</v>
      </c>
      <c r="G51" s="115" t="s">
        <v>59</v>
      </c>
      <c r="H51" s="45">
        <v>40287</v>
      </c>
      <c r="I51" s="46" t="s">
        <v>11</v>
      </c>
    </row>
    <row r="52" spans="1:9" ht="15">
      <c r="A52" s="25">
        <v>71</v>
      </c>
      <c r="B52" s="36" t="s">
        <v>55</v>
      </c>
      <c r="C52" s="50" t="s">
        <v>25</v>
      </c>
      <c r="D52" s="26">
        <v>4.2</v>
      </c>
      <c r="E52" s="39" t="s">
        <v>12</v>
      </c>
      <c r="F52" s="42" t="s">
        <v>30</v>
      </c>
      <c r="G52" s="115" t="s">
        <v>59</v>
      </c>
      <c r="H52" s="45">
        <v>40287</v>
      </c>
      <c r="I52" s="46" t="s">
        <v>11</v>
      </c>
    </row>
    <row r="53" spans="1:9" ht="15">
      <c r="A53" s="25">
        <v>75</v>
      </c>
      <c r="B53" s="36" t="s">
        <v>55</v>
      </c>
      <c r="C53" s="50" t="s">
        <v>26</v>
      </c>
      <c r="D53" s="26">
        <v>10.9</v>
      </c>
      <c r="E53" s="39" t="s">
        <v>12</v>
      </c>
      <c r="F53" s="42" t="s">
        <v>30</v>
      </c>
      <c r="G53" s="115" t="s">
        <v>60</v>
      </c>
      <c r="H53" s="45">
        <v>40287</v>
      </c>
      <c r="I53" s="46" t="s">
        <v>11</v>
      </c>
    </row>
    <row r="54" spans="1:9" ht="15">
      <c r="A54" s="25">
        <v>76</v>
      </c>
      <c r="B54" s="36" t="s">
        <v>55</v>
      </c>
      <c r="C54" s="50" t="s">
        <v>27</v>
      </c>
      <c r="D54" s="26">
        <v>18</v>
      </c>
      <c r="E54" s="39" t="s">
        <v>12</v>
      </c>
      <c r="F54" s="42" t="s">
        <v>30</v>
      </c>
      <c r="G54" s="115" t="s">
        <v>60</v>
      </c>
      <c r="H54" s="45">
        <v>40287</v>
      </c>
      <c r="I54" s="46" t="s">
        <v>11</v>
      </c>
    </row>
    <row r="55" spans="1:9" ht="15">
      <c r="A55" s="25">
        <v>77</v>
      </c>
      <c r="B55" s="36" t="s">
        <v>55</v>
      </c>
      <c r="C55" s="50" t="s">
        <v>28</v>
      </c>
      <c r="D55" s="26">
        <v>3.1</v>
      </c>
      <c r="E55" s="39" t="s">
        <v>12</v>
      </c>
      <c r="F55" s="42" t="s">
        <v>30</v>
      </c>
      <c r="G55" s="115" t="s">
        <v>60</v>
      </c>
      <c r="H55" s="45">
        <v>40287</v>
      </c>
      <c r="I55" s="46" t="s">
        <v>11</v>
      </c>
    </row>
    <row r="56" spans="1:9" ht="12.75">
      <c r="A56" s="27">
        <v>79</v>
      </c>
      <c r="B56" s="31" t="s">
        <v>17</v>
      </c>
      <c r="C56" s="27" t="s">
        <v>13</v>
      </c>
      <c r="D56" s="28">
        <v>6.5</v>
      </c>
      <c r="E56" s="40" t="s">
        <v>12</v>
      </c>
      <c r="F56" s="41" t="s">
        <v>30</v>
      </c>
      <c r="G56" s="27" t="s">
        <v>14</v>
      </c>
      <c r="H56" s="43">
        <v>40278</v>
      </c>
      <c r="I56" s="44" t="s">
        <v>11</v>
      </c>
    </row>
    <row r="57" spans="1:9" ht="12.75">
      <c r="A57" s="27">
        <v>80</v>
      </c>
      <c r="B57" s="32" t="s">
        <v>17</v>
      </c>
      <c r="C57" s="27" t="s">
        <v>58</v>
      </c>
      <c r="D57" s="28">
        <v>16892</v>
      </c>
      <c r="E57" s="40" t="s">
        <v>15</v>
      </c>
      <c r="F57" s="41" t="s">
        <v>30</v>
      </c>
      <c r="G57" s="27" t="s">
        <v>22</v>
      </c>
      <c r="H57" s="43">
        <v>40278</v>
      </c>
      <c r="I57" s="44" t="s">
        <v>11</v>
      </c>
    </row>
    <row r="58" spans="1:9" ht="15">
      <c r="A58" s="27">
        <v>81</v>
      </c>
      <c r="B58" s="33" t="s">
        <v>17</v>
      </c>
      <c r="C58" s="27" t="s">
        <v>23</v>
      </c>
      <c r="D58" s="28">
        <v>38996</v>
      </c>
      <c r="E58" s="40" t="s">
        <v>29</v>
      </c>
      <c r="F58" s="41" t="s">
        <v>30</v>
      </c>
      <c r="G58" s="27" t="s">
        <v>24</v>
      </c>
      <c r="H58" s="43">
        <v>40287</v>
      </c>
      <c r="I58" s="44" t="s">
        <v>11</v>
      </c>
    </row>
    <row r="59" spans="1:9" ht="15.75">
      <c r="A59" s="27">
        <v>82</v>
      </c>
      <c r="B59" s="33" t="s">
        <v>17</v>
      </c>
      <c r="C59" s="23" t="s">
        <v>56</v>
      </c>
      <c r="D59" s="28">
        <v>48.6</v>
      </c>
      <c r="E59" s="40" t="s">
        <v>12</v>
      </c>
      <c r="F59" s="41" t="s">
        <v>30</v>
      </c>
      <c r="G59" s="29" t="s">
        <v>59</v>
      </c>
      <c r="H59" s="43">
        <v>40287</v>
      </c>
      <c r="I59" s="44" t="s">
        <v>11</v>
      </c>
    </row>
    <row r="60" spans="1:9" ht="15">
      <c r="A60" s="27">
        <v>83</v>
      </c>
      <c r="B60" s="33" t="s">
        <v>17</v>
      </c>
      <c r="C60" s="22" t="s">
        <v>57</v>
      </c>
      <c r="D60" s="28">
        <v>131</v>
      </c>
      <c r="E60" s="40" t="s">
        <v>12</v>
      </c>
      <c r="F60" s="41" t="s">
        <v>30</v>
      </c>
      <c r="G60" s="29" t="s">
        <v>59</v>
      </c>
      <c r="H60" s="43">
        <v>40287</v>
      </c>
      <c r="I60" s="44" t="s">
        <v>11</v>
      </c>
    </row>
    <row r="61" spans="1:9" ht="15">
      <c r="A61" s="27">
        <v>84</v>
      </c>
      <c r="B61" s="33" t="s">
        <v>17</v>
      </c>
      <c r="C61" s="22" t="s">
        <v>25</v>
      </c>
      <c r="D61" s="28">
        <v>2.3</v>
      </c>
      <c r="E61" s="40" t="s">
        <v>12</v>
      </c>
      <c r="F61" s="41" t="s">
        <v>30</v>
      </c>
      <c r="G61" s="29" t="s">
        <v>59</v>
      </c>
      <c r="H61" s="43">
        <v>40287</v>
      </c>
      <c r="I61" s="44" t="s">
        <v>11</v>
      </c>
    </row>
    <row r="62" spans="1:9" ht="15">
      <c r="A62" s="27">
        <v>88</v>
      </c>
      <c r="B62" s="33" t="s">
        <v>17</v>
      </c>
      <c r="C62" s="22" t="s">
        <v>26</v>
      </c>
      <c r="D62" s="28">
        <v>10.3</v>
      </c>
      <c r="E62" s="40" t="s">
        <v>12</v>
      </c>
      <c r="F62" s="41" t="s">
        <v>30</v>
      </c>
      <c r="G62" s="29" t="s">
        <v>60</v>
      </c>
      <c r="H62" s="43">
        <v>40287</v>
      </c>
      <c r="I62" s="44" t="s">
        <v>11</v>
      </c>
    </row>
    <row r="63" spans="1:9" ht="15">
      <c r="A63" s="27">
        <v>89</v>
      </c>
      <c r="B63" s="33" t="s">
        <v>17</v>
      </c>
      <c r="C63" s="22" t="s">
        <v>27</v>
      </c>
      <c r="D63" s="28">
        <v>17.8</v>
      </c>
      <c r="E63" s="40" t="s">
        <v>12</v>
      </c>
      <c r="F63" s="41" t="s">
        <v>30</v>
      </c>
      <c r="G63" s="29" t="s">
        <v>60</v>
      </c>
      <c r="H63" s="43">
        <v>40287</v>
      </c>
      <c r="I63" s="44" t="s">
        <v>11</v>
      </c>
    </row>
    <row r="64" spans="1:9" ht="15">
      <c r="A64" s="27">
        <v>90</v>
      </c>
      <c r="B64" s="33" t="s">
        <v>17</v>
      </c>
      <c r="C64" s="22" t="s">
        <v>28</v>
      </c>
      <c r="D64" s="28">
        <v>2</v>
      </c>
      <c r="E64" s="40" t="s">
        <v>12</v>
      </c>
      <c r="F64" s="41" t="s">
        <v>30</v>
      </c>
      <c r="G64" s="29" t="s">
        <v>60</v>
      </c>
      <c r="H64" s="43">
        <v>40287</v>
      </c>
      <c r="I64" s="44" t="s">
        <v>11</v>
      </c>
    </row>
    <row r="65" spans="1:9" ht="12.75">
      <c r="A65" s="25">
        <v>92</v>
      </c>
      <c r="B65" s="37" t="s">
        <v>10</v>
      </c>
      <c r="C65" s="48" t="s">
        <v>13</v>
      </c>
      <c r="D65" s="26">
        <v>18</v>
      </c>
      <c r="E65" s="39" t="s">
        <v>12</v>
      </c>
      <c r="F65" s="42" t="s">
        <v>30</v>
      </c>
      <c r="G65" s="116" t="s">
        <v>14</v>
      </c>
      <c r="H65" s="45">
        <v>40278</v>
      </c>
      <c r="I65" s="46" t="s">
        <v>11</v>
      </c>
    </row>
    <row r="66" spans="1:9" ht="12.75">
      <c r="A66" s="25">
        <v>93</v>
      </c>
      <c r="B66" s="35" t="s">
        <v>10</v>
      </c>
      <c r="C66" s="48" t="s">
        <v>58</v>
      </c>
      <c r="D66" s="26">
        <v>230000</v>
      </c>
      <c r="E66" s="39" t="s">
        <v>15</v>
      </c>
      <c r="F66" s="42" t="s">
        <v>30</v>
      </c>
      <c r="G66" s="116" t="s">
        <v>22</v>
      </c>
      <c r="H66" s="45">
        <v>40278</v>
      </c>
      <c r="I66" s="46" t="s">
        <v>11</v>
      </c>
    </row>
    <row r="67" spans="1:9" ht="15">
      <c r="A67" s="25">
        <v>94</v>
      </c>
      <c r="B67" s="36" t="s">
        <v>10</v>
      </c>
      <c r="C67" s="48" t="s">
        <v>23</v>
      </c>
      <c r="D67" s="26">
        <v>35331</v>
      </c>
      <c r="E67" s="39" t="s">
        <v>29</v>
      </c>
      <c r="F67" s="42" t="s">
        <v>30</v>
      </c>
      <c r="G67" s="116" t="s">
        <v>24</v>
      </c>
      <c r="H67" s="45">
        <v>40287</v>
      </c>
      <c r="I67" s="46" t="s">
        <v>11</v>
      </c>
    </row>
    <row r="68" spans="1:9" ht="15.75">
      <c r="A68" s="25">
        <v>95</v>
      </c>
      <c r="B68" s="36" t="s">
        <v>10</v>
      </c>
      <c r="C68" s="49" t="s">
        <v>56</v>
      </c>
      <c r="D68" s="26">
        <v>50.5</v>
      </c>
      <c r="E68" s="39" t="s">
        <v>12</v>
      </c>
      <c r="F68" s="42" t="s">
        <v>30</v>
      </c>
      <c r="G68" s="115" t="s">
        <v>59</v>
      </c>
      <c r="H68" s="45">
        <v>40287</v>
      </c>
      <c r="I68" s="46" t="s">
        <v>11</v>
      </c>
    </row>
    <row r="69" spans="1:9" ht="15">
      <c r="A69" s="25">
        <v>96</v>
      </c>
      <c r="B69" s="36" t="s">
        <v>10</v>
      </c>
      <c r="C69" s="50" t="s">
        <v>57</v>
      </c>
      <c r="D69" s="26">
        <v>128</v>
      </c>
      <c r="E69" s="39" t="s">
        <v>12</v>
      </c>
      <c r="F69" s="42" t="s">
        <v>30</v>
      </c>
      <c r="G69" s="115" t="s">
        <v>59</v>
      </c>
      <c r="H69" s="45">
        <v>40287</v>
      </c>
      <c r="I69" s="46" t="s">
        <v>11</v>
      </c>
    </row>
    <row r="70" spans="1:9" ht="15">
      <c r="A70" s="25">
        <v>97</v>
      </c>
      <c r="B70" s="36" t="s">
        <v>10</v>
      </c>
      <c r="C70" s="50" t="s">
        <v>25</v>
      </c>
      <c r="D70" s="26">
        <v>11.5</v>
      </c>
      <c r="E70" s="39" t="s">
        <v>12</v>
      </c>
      <c r="F70" s="42" t="s">
        <v>30</v>
      </c>
      <c r="G70" s="115" t="s">
        <v>59</v>
      </c>
      <c r="H70" s="45">
        <v>40287</v>
      </c>
      <c r="I70" s="46" t="s">
        <v>11</v>
      </c>
    </row>
    <row r="71" spans="1:9" ht="15">
      <c r="A71" s="25">
        <v>101</v>
      </c>
      <c r="B71" s="36" t="s">
        <v>10</v>
      </c>
      <c r="C71" s="50" t="s">
        <v>26</v>
      </c>
      <c r="D71" s="26">
        <v>16.3</v>
      </c>
      <c r="E71" s="39" t="s">
        <v>12</v>
      </c>
      <c r="F71" s="42" t="s">
        <v>30</v>
      </c>
      <c r="G71" s="115" t="s">
        <v>60</v>
      </c>
      <c r="H71" s="45">
        <v>40287</v>
      </c>
      <c r="I71" s="46" t="s">
        <v>11</v>
      </c>
    </row>
    <row r="72" spans="1:9" ht="15">
      <c r="A72" s="25">
        <v>102</v>
      </c>
      <c r="B72" s="36" t="s">
        <v>10</v>
      </c>
      <c r="C72" s="50" t="s">
        <v>27</v>
      </c>
      <c r="D72" s="26">
        <v>21.6</v>
      </c>
      <c r="E72" s="39" t="s">
        <v>12</v>
      </c>
      <c r="F72" s="42" t="s">
        <v>30</v>
      </c>
      <c r="G72" s="115" t="s">
        <v>60</v>
      </c>
      <c r="H72" s="45">
        <v>40287</v>
      </c>
      <c r="I72" s="46" t="s">
        <v>11</v>
      </c>
    </row>
    <row r="73" spans="1:9" ht="15">
      <c r="A73" s="25">
        <v>103</v>
      </c>
      <c r="B73" s="36" t="s">
        <v>10</v>
      </c>
      <c r="C73" s="50" t="s">
        <v>28</v>
      </c>
      <c r="D73" s="26">
        <v>5.2</v>
      </c>
      <c r="E73" s="39" t="s">
        <v>12</v>
      </c>
      <c r="F73" s="42" t="s">
        <v>30</v>
      </c>
      <c r="G73" s="115" t="s">
        <v>60</v>
      </c>
      <c r="H73" s="45">
        <v>40287</v>
      </c>
      <c r="I73" s="46" t="s">
        <v>11</v>
      </c>
    </row>
    <row r="74" spans="1:9" ht="12.75">
      <c r="A74" s="27">
        <v>118</v>
      </c>
      <c r="B74" s="31" t="s">
        <v>20</v>
      </c>
      <c r="C74" s="27" t="s">
        <v>13</v>
      </c>
      <c r="D74" s="28">
        <v>8.2</v>
      </c>
      <c r="E74" s="40" t="s">
        <v>12</v>
      </c>
      <c r="F74" s="41" t="s">
        <v>30</v>
      </c>
      <c r="G74" s="27" t="s">
        <v>14</v>
      </c>
      <c r="H74" s="43">
        <v>40278</v>
      </c>
      <c r="I74" s="44" t="s">
        <v>11</v>
      </c>
    </row>
    <row r="75" spans="1:9" ht="12.75">
      <c r="A75" s="27">
        <v>119</v>
      </c>
      <c r="B75" s="32" t="s">
        <v>20</v>
      </c>
      <c r="C75" s="27" t="s">
        <v>58</v>
      </c>
      <c r="D75" s="28">
        <v>20005</v>
      </c>
      <c r="E75" s="40" t="s">
        <v>15</v>
      </c>
      <c r="F75" s="41" t="s">
        <v>30</v>
      </c>
      <c r="G75" s="27" t="s">
        <v>22</v>
      </c>
      <c r="H75" s="43">
        <v>40278</v>
      </c>
      <c r="I75" s="44" t="s">
        <v>11</v>
      </c>
    </row>
    <row r="76" spans="1:9" ht="15">
      <c r="A76" s="27">
        <v>120</v>
      </c>
      <c r="B76" s="33" t="s">
        <v>20</v>
      </c>
      <c r="C76" s="27" t="s">
        <v>23</v>
      </c>
      <c r="D76" s="28">
        <v>13798</v>
      </c>
      <c r="E76" s="40" t="s">
        <v>29</v>
      </c>
      <c r="F76" s="41" t="s">
        <v>30</v>
      </c>
      <c r="G76" s="27" t="s">
        <v>24</v>
      </c>
      <c r="H76" s="43">
        <v>40287</v>
      </c>
      <c r="I76" s="44" t="s">
        <v>11</v>
      </c>
    </row>
    <row r="77" spans="1:9" ht="15.75">
      <c r="A77" s="27">
        <v>121</v>
      </c>
      <c r="B77" s="33" t="s">
        <v>20</v>
      </c>
      <c r="C77" s="23" t="s">
        <v>56</v>
      </c>
      <c r="D77" s="28">
        <v>60.2</v>
      </c>
      <c r="E77" s="40" t="s">
        <v>12</v>
      </c>
      <c r="F77" s="41" t="s">
        <v>30</v>
      </c>
      <c r="G77" s="29" t="s">
        <v>59</v>
      </c>
      <c r="H77" s="43">
        <v>40287</v>
      </c>
      <c r="I77" s="44" t="s">
        <v>11</v>
      </c>
    </row>
    <row r="78" spans="1:9" ht="15">
      <c r="A78" s="27">
        <v>122</v>
      </c>
      <c r="B78" s="33" t="s">
        <v>20</v>
      </c>
      <c r="C78" s="22" t="s">
        <v>57</v>
      </c>
      <c r="D78" s="28">
        <v>89</v>
      </c>
      <c r="E78" s="40" t="s">
        <v>12</v>
      </c>
      <c r="F78" s="41" t="s">
        <v>30</v>
      </c>
      <c r="G78" s="29" t="s">
        <v>59</v>
      </c>
      <c r="H78" s="43">
        <v>40287</v>
      </c>
      <c r="I78" s="44" t="s">
        <v>11</v>
      </c>
    </row>
    <row r="79" spans="1:9" ht="15">
      <c r="A79" s="27">
        <v>123</v>
      </c>
      <c r="B79" s="33" t="s">
        <v>20</v>
      </c>
      <c r="C79" s="22" t="s">
        <v>25</v>
      </c>
      <c r="D79" s="28">
        <v>6.6</v>
      </c>
      <c r="E79" s="40" t="s">
        <v>12</v>
      </c>
      <c r="F79" s="41" t="s">
        <v>30</v>
      </c>
      <c r="G79" s="29" t="s">
        <v>59</v>
      </c>
      <c r="H79" s="43">
        <v>40287</v>
      </c>
      <c r="I79" s="44" t="s">
        <v>11</v>
      </c>
    </row>
    <row r="80" spans="1:9" ht="15">
      <c r="A80" s="27">
        <v>127</v>
      </c>
      <c r="B80" s="33" t="s">
        <v>20</v>
      </c>
      <c r="C80" s="22" t="s">
        <v>26</v>
      </c>
      <c r="D80" s="28">
        <v>6.7</v>
      </c>
      <c r="E80" s="40" t="s">
        <v>12</v>
      </c>
      <c r="F80" s="41" t="s">
        <v>30</v>
      </c>
      <c r="G80" s="29" t="s">
        <v>60</v>
      </c>
      <c r="H80" s="43">
        <v>40287</v>
      </c>
      <c r="I80" s="44" t="s">
        <v>11</v>
      </c>
    </row>
    <row r="81" spans="1:9" ht="15">
      <c r="A81" s="27">
        <v>128</v>
      </c>
      <c r="B81" s="33" t="s">
        <v>20</v>
      </c>
      <c r="C81" s="22" t="s">
        <v>27</v>
      </c>
      <c r="D81" s="28">
        <v>19.8</v>
      </c>
      <c r="E81" s="40" t="s">
        <v>12</v>
      </c>
      <c r="F81" s="41" t="s">
        <v>30</v>
      </c>
      <c r="G81" s="29" t="s">
        <v>60</v>
      </c>
      <c r="H81" s="43">
        <v>40287</v>
      </c>
      <c r="I81" s="44" t="s">
        <v>11</v>
      </c>
    </row>
    <row r="82" spans="1:9" ht="15">
      <c r="A82" s="27">
        <v>129</v>
      </c>
      <c r="B82" s="33" t="s">
        <v>20</v>
      </c>
      <c r="C82" s="22" t="s">
        <v>28</v>
      </c>
      <c r="D82" s="28">
        <v>2.9</v>
      </c>
      <c r="E82" s="40" t="s">
        <v>12</v>
      </c>
      <c r="F82" s="41" t="s">
        <v>30</v>
      </c>
      <c r="G82" s="29" t="s">
        <v>60</v>
      </c>
      <c r="H82" s="43">
        <v>40287</v>
      </c>
      <c r="I82" s="44" t="s">
        <v>11</v>
      </c>
    </row>
    <row r="83" ht="12.75">
      <c r="D83" s="86"/>
    </row>
    <row r="84" ht="12.75">
      <c r="D84" s="86"/>
    </row>
    <row r="85" ht="12.75">
      <c r="D85" s="86"/>
    </row>
    <row r="86" ht="12.75">
      <c r="D86" s="86"/>
    </row>
    <row r="87" ht="12.75">
      <c r="D87" s="86"/>
    </row>
    <row r="88" ht="12.75">
      <c r="D88" s="86"/>
    </row>
    <row r="89" ht="12.75">
      <c r="D89" s="86"/>
    </row>
    <row r="90" ht="12.75">
      <c r="D90" s="86"/>
    </row>
    <row r="91" ht="12.75">
      <c r="D91" s="86"/>
    </row>
    <row r="92" ht="12.75">
      <c r="D92" s="86"/>
    </row>
    <row r="93" ht="12.75">
      <c r="D93" s="86"/>
    </row>
    <row r="94" ht="12.75">
      <c r="D94" s="86"/>
    </row>
    <row r="95" ht="12.75">
      <c r="D95" s="86"/>
    </row>
    <row r="96" ht="12.75">
      <c r="D96" s="86"/>
    </row>
    <row r="97" ht="12.75">
      <c r="D97" s="86"/>
    </row>
    <row r="98" ht="12.75">
      <c r="D98" s="86"/>
    </row>
    <row r="99" ht="12.75">
      <c r="D99" s="86"/>
    </row>
    <row r="100" ht="12.75">
      <c r="D100" s="86"/>
    </row>
    <row r="101" ht="12.75">
      <c r="D101" s="86"/>
    </row>
    <row r="102" ht="12.75">
      <c r="D102" s="86"/>
    </row>
    <row r="103" ht="12.75">
      <c r="D103" s="86"/>
    </row>
    <row r="104" ht="12.75">
      <c r="D104" s="86"/>
    </row>
    <row r="105" ht="12.75">
      <c r="D105" s="86"/>
    </row>
    <row r="106" ht="12.75">
      <c r="D106" s="86"/>
    </row>
    <row r="107" ht="12.75">
      <c r="D107" s="86"/>
    </row>
    <row r="108" ht="12.75">
      <c r="D108" s="86"/>
    </row>
    <row r="109" ht="12.75">
      <c r="D109" s="86"/>
    </row>
    <row r="110" ht="12.75">
      <c r="D110" s="86"/>
    </row>
    <row r="111" ht="12.75">
      <c r="D111" s="86"/>
    </row>
    <row r="112" ht="12.75">
      <c r="D112" s="86"/>
    </row>
    <row r="113" ht="12.75">
      <c r="D113" s="86"/>
    </row>
    <row r="114" ht="12.75">
      <c r="D114" s="86"/>
    </row>
    <row r="115" ht="12.75">
      <c r="D115" s="86"/>
    </row>
    <row r="116" ht="12.75">
      <c r="D116" s="86"/>
    </row>
    <row r="117" ht="12.75">
      <c r="D117" s="86"/>
    </row>
    <row r="118" ht="12.75">
      <c r="D118" s="86"/>
    </row>
    <row r="119" ht="12.75">
      <c r="D119" s="86"/>
    </row>
    <row r="120" ht="12.75">
      <c r="D120" s="86"/>
    </row>
    <row r="121" ht="12.75">
      <c r="D121" s="86"/>
    </row>
    <row r="122" ht="12.75">
      <c r="D122" s="86"/>
    </row>
    <row r="123" ht="12.75">
      <c r="D123" s="86"/>
    </row>
    <row r="124" ht="12.75">
      <c r="D124" s="86"/>
    </row>
    <row r="125" ht="12.75">
      <c r="D125" s="86"/>
    </row>
    <row r="126" ht="12.75">
      <c r="D126" s="86"/>
    </row>
    <row r="127" ht="12.75">
      <c r="D127" s="86"/>
    </row>
    <row r="128" ht="12.75">
      <c r="D128" s="86"/>
    </row>
    <row r="129" ht="12.75">
      <c r="D129" s="86"/>
    </row>
    <row r="130" ht="12.75">
      <c r="D130" s="86"/>
    </row>
    <row r="131" ht="12.75">
      <c r="D131" s="86"/>
    </row>
    <row r="132" ht="12.75">
      <c r="D132" s="86"/>
    </row>
    <row r="133" ht="12.75">
      <c r="D133" s="86"/>
    </row>
    <row r="134" ht="12.75">
      <c r="D134" s="86"/>
    </row>
    <row r="135" ht="12.75">
      <c r="D135" s="86"/>
    </row>
    <row r="136" ht="12.75">
      <c r="D136" s="86"/>
    </row>
    <row r="137" ht="12.75">
      <c r="D137" s="86"/>
    </row>
    <row r="138" ht="12.75">
      <c r="D138" s="86"/>
    </row>
    <row r="139" ht="12.75">
      <c r="D139" s="86"/>
    </row>
    <row r="140" ht="12.75">
      <c r="D140" s="86"/>
    </row>
    <row r="141" ht="12.75">
      <c r="D141" s="86"/>
    </row>
    <row r="142" ht="12.75">
      <c r="D142" s="86"/>
    </row>
    <row r="143" ht="12.75">
      <c r="D143" s="86"/>
    </row>
    <row r="144" ht="12.75">
      <c r="D144" s="86"/>
    </row>
    <row r="145" ht="12.75">
      <c r="D145" s="86"/>
    </row>
    <row r="146" ht="12.75">
      <c r="D146" s="86"/>
    </row>
    <row r="147" ht="12.75">
      <c r="D147" s="86"/>
    </row>
    <row r="148" ht="12.75">
      <c r="D148" s="86"/>
    </row>
    <row r="149" ht="12.75">
      <c r="D149" s="86"/>
    </row>
    <row r="150" ht="12.75">
      <c r="D150" s="86"/>
    </row>
    <row r="151" ht="12.75">
      <c r="D151" s="86"/>
    </row>
    <row r="152" ht="12.75">
      <c r="D152" s="86"/>
    </row>
    <row r="153" ht="12.75">
      <c r="D153" s="86"/>
    </row>
    <row r="154" ht="12.75">
      <c r="D154" s="86"/>
    </row>
    <row r="155" ht="12.75">
      <c r="D155" s="86"/>
    </row>
    <row r="156" ht="12.75">
      <c r="D156" s="86"/>
    </row>
    <row r="157" ht="12.75">
      <c r="D157" s="86"/>
    </row>
    <row r="158" ht="12.75">
      <c r="D158" s="86"/>
    </row>
    <row r="159" ht="12.75">
      <c r="D159" s="86"/>
    </row>
    <row r="160" ht="12.75">
      <c r="D160" s="86"/>
    </row>
    <row r="161" ht="12.75">
      <c r="D161" s="86"/>
    </row>
    <row r="162" ht="12.75">
      <c r="D162" s="86"/>
    </row>
    <row r="163" ht="12.75">
      <c r="D163" s="86"/>
    </row>
    <row r="164" ht="12.75">
      <c r="D164" s="86"/>
    </row>
    <row r="165" ht="12.75">
      <c r="D165" s="86"/>
    </row>
    <row r="166" ht="12.75">
      <c r="D166" s="86"/>
    </row>
    <row r="167" ht="12.75">
      <c r="D167" s="86"/>
    </row>
    <row r="168" ht="12.75">
      <c r="D168" s="86"/>
    </row>
    <row r="169" ht="12.75">
      <c r="D169" s="86"/>
    </row>
    <row r="170" ht="12.75">
      <c r="D170" s="86"/>
    </row>
    <row r="171" ht="12.75">
      <c r="D171" s="86"/>
    </row>
    <row r="172" ht="12.75">
      <c r="D172" s="86"/>
    </row>
    <row r="173" ht="12.75">
      <c r="D173" s="86"/>
    </row>
    <row r="174" ht="12.75">
      <c r="D174" s="86"/>
    </row>
    <row r="175" ht="12.75">
      <c r="D175" s="86"/>
    </row>
    <row r="176" ht="12.75">
      <c r="D176" s="86"/>
    </row>
    <row r="177" ht="12.75">
      <c r="D177" s="86"/>
    </row>
    <row r="178" ht="12.75">
      <c r="D178" s="86"/>
    </row>
    <row r="179" ht="12.75">
      <c r="D179" s="86"/>
    </row>
    <row r="180" ht="12.75">
      <c r="D180" s="86"/>
    </row>
    <row r="181" ht="12.75">
      <c r="D181" s="86"/>
    </row>
    <row r="182" ht="12.75">
      <c r="D182" s="86"/>
    </row>
    <row r="183" ht="12.75">
      <c r="D183" s="86"/>
    </row>
    <row r="184" ht="12.75">
      <c r="D184" s="86"/>
    </row>
    <row r="185" ht="12.75">
      <c r="D185" s="86"/>
    </row>
    <row r="186" ht="12.75">
      <c r="D186" s="86"/>
    </row>
    <row r="187" ht="12.75">
      <c r="D187" s="86"/>
    </row>
    <row r="188" ht="12.75">
      <c r="D188" s="86"/>
    </row>
    <row r="189" ht="12.75">
      <c r="D189" s="86"/>
    </row>
    <row r="190" ht="12.75">
      <c r="D190" s="86"/>
    </row>
    <row r="191" ht="12.75">
      <c r="D191" s="86"/>
    </row>
    <row r="192" ht="12.75">
      <c r="D192" s="86"/>
    </row>
    <row r="193" ht="12.75">
      <c r="D193" s="86"/>
    </row>
    <row r="194" ht="12.75">
      <c r="D194" s="86"/>
    </row>
    <row r="195" ht="12.75">
      <c r="D195" s="86"/>
    </row>
    <row r="196" ht="12.75">
      <c r="D196" s="86"/>
    </row>
    <row r="197" ht="12.75">
      <c r="D197" s="86"/>
    </row>
    <row r="198" ht="12.75">
      <c r="D198" s="86"/>
    </row>
    <row r="199" ht="12.75">
      <c r="D199" s="86"/>
    </row>
    <row r="200" ht="12.75">
      <c r="D200" s="86"/>
    </row>
    <row r="201" ht="12.75">
      <c r="D201" s="86"/>
    </row>
    <row r="202" ht="12.75">
      <c r="D202" s="86"/>
    </row>
    <row r="203" ht="12.75">
      <c r="D203" s="86"/>
    </row>
    <row r="204" ht="12.75">
      <c r="D204" s="86"/>
    </row>
    <row r="205" ht="12.75">
      <c r="D205" s="86"/>
    </row>
    <row r="206" ht="12.75">
      <c r="D206" s="86"/>
    </row>
    <row r="207" ht="12.75">
      <c r="D207" s="86"/>
    </row>
    <row r="208" ht="12.75">
      <c r="D208" s="86"/>
    </row>
    <row r="209" ht="12.75">
      <c r="D209" s="86"/>
    </row>
    <row r="210" ht="12.75">
      <c r="D210" s="86"/>
    </row>
    <row r="211" ht="12.75">
      <c r="D211" s="86"/>
    </row>
    <row r="212" ht="12.75">
      <c r="D212" s="86"/>
    </row>
    <row r="213" ht="12.75">
      <c r="D213" s="86"/>
    </row>
    <row r="214" ht="12.75">
      <c r="D214" s="86"/>
    </row>
    <row r="215" ht="12.75">
      <c r="D215" s="86"/>
    </row>
    <row r="216" ht="12.75">
      <c r="D216" s="86"/>
    </row>
    <row r="217" ht="12.75">
      <c r="D217" s="86"/>
    </row>
    <row r="218" ht="12.75">
      <c r="D218" s="86"/>
    </row>
    <row r="219" ht="12.75">
      <c r="D219" s="86"/>
    </row>
    <row r="220" ht="12.75">
      <c r="D220" s="86"/>
    </row>
    <row r="221" ht="12.75">
      <c r="D221" s="86"/>
    </row>
    <row r="222" ht="12.75">
      <c r="D222" s="86"/>
    </row>
    <row r="223" ht="12.75">
      <c r="D223" s="86"/>
    </row>
    <row r="224" ht="12.75">
      <c r="D224" s="86"/>
    </row>
    <row r="225" ht="12.75">
      <c r="D225" s="86"/>
    </row>
    <row r="226" ht="12.75">
      <c r="D226" s="86"/>
    </row>
    <row r="227" ht="12.75">
      <c r="D227" s="86"/>
    </row>
    <row r="228" ht="12.75">
      <c r="D228" s="86"/>
    </row>
    <row r="229" ht="12.75">
      <c r="D229" s="86"/>
    </row>
    <row r="230" ht="12.75">
      <c r="D230" s="86"/>
    </row>
    <row r="231" ht="12.75">
      <c r="D231" s="86"/>
    </row>
    <row r="232" ht="12.75">
      <c r="D232" s="86"/>
    </row>
    <row r="233" ht="12.75">
      <c r="D233" s="86"/>
    </row>
    <row r="234" ht="12.75">
      <c r="D234" s="86"/>
    </row>
    <row r="235" ht="12.75">
      <c r="D235" s="86"/>
    </row>
    <row r="236" ht="12.75">
      <c r="D236" s="86"/>
    </row>
    <row r="237" ht="12.75">
      <c r="D237" s="86"/>
    </row>
    <row r="238" ht="12.75">
      <c r="D238" s="86"/>
    </row>
    <row r="239" ht="12.75">
      <c r="D239" s="86"/>
    </row>
    <row r="240" ht="12.75">
      <c r="D240" s="86"/>
    </row>
    <row r="241" ht="12.75">
      <c r="D241" s="86"/>
    </row>
    <row r="242" ht="12.75">
      <c r="D242" s="86"/>
    </row>
    <row r="243" ht="12.75">
      <c r="D243" s="86"/>
    </row>
    <row r="244" ht="12.75">
      <c r="D244" s="86"/>
    </row>
    <row r="245" ht="12.75">
      <c r="D245" s="86"/>
    </row>
    <row r="246" ht="12.75">
      <c r="D246" s="86"/>
    </row>
    <row r="247" ht="12.75">
      <c r="D247" s="86"/>
    </row>
    <row r="248" ht="12.75">
      <c r="D248" s="86"/>
    </row>
    <row r="249" ht="12.75">
      <c r="D249" s="86"/>
    </row>
    <row r="250" ht="12.75">
      <c r="D250" s="86"/>
    </row>
    <row r="251" ht="12.75">
      <c r="D251" s="86"/>
    </row>
    <row r="252" ht="12.75">
      <c r="D252" s="86"/>
    </row>
    <row r="253" ht="12.75">
      <c r="D253" s="86"/>
    </row>
    <row r="254" ht="12.75">
      <c r="D254" s="86"/>
    </row>
    <row r="255" ht="12.75">
      <c r="D255" s="86"/>
    </row>
    <row r="256" ht="12.75">
      <c r="D256" s="86"/>
    </row>
    <row r="257" ht="12.75">
      <c r="D257" s="86"/>
    </row>
    <row r="258" ht="12.75">
      <c r="D258" s="86"/>
    </row>
    <row r="259" ht="12.75">
      <c r="D259" s="86"/>
    </row>
    <row r="260" ht="12.75">
      <c r="D260" s="86"/>
    </row>
    <row r="261" ht="12.75">
      <c r="D261" s="86"/>
    </row>
    <row r="262" ht="12.75">
      <c r="D262" s="86"/>
    </row>
    <row r="263" ht="12.75">
      <c r="D263" s="86"/>
    </row>
    <row r="264" ht="12.75">
      <c r="D264" s="86"/>
    </row>
    <row r="265" ht="12.75">
      <c r="D265" s="86"/>
    </row>
    <row r="266" ht="12.75">
      <c r="D266" s="86"/>
    </row>
    <row r="267" ht="12.75">
      <c r="D267" s="86"/>
    </row>
    <row r="268" ht="12.75">
      <c r="D268" s="86"/>
    </row>
    <row r="269" ht="12.75">
      <c r="D269" s="86"/>
    </row>
    <row r="270" ht="12.75">
      <c r="D270" s="86"/>
    </row>
    <row r="271" ht="12.75">
      <c r="D271" s="86"/>
    </row>
    <row r="272" ht="12.75">
      <c r="D272" s="86"/>
    </row>
    <row r="273" ht="12.75">
      <c r="D273" s="86"/>
    </row>
    <row r="274" ht="12.75">
      <c r="D274" s="86"/>
    </row>
    <row r="275" ht="12.75">
      <c r="D275" s="86"/>
    </row>
    <row r="276" ht="12.75">
      <c r="D276" s="86"/>
    </row>
    <row r="277" ht="12.75">
      <c r="D277" s="86"/>
    </row>
    <row r="278" ht="12.75">
      <c r="D278" s="86"/>
    </row>
    <row r="279" ht="12.75">
      <c r="D279" s="86"/>
    </row>
    <row r="280" ht="12.75">
      <c r="D280" s="86"/>
    </row>
    <row r="281" ht="12.75">
      <c r="D281" s="86"/>
    </row>
    <row r="282" ht="12.75">
      <c r="D282" s="86"/>
    </row>
    <row r="283" ht="12.75">
      <c r="D283" s="86"/>
    </row>
    <row r="284" ht="12.75">
      <c r="D284" s="86"/>
    </row>
    <row r="285" ht="12.75">
      <c r="D285" s="86"/>
    </row>
    <row r="286" ht="12.75">
      <c r="D286" s="86"/>
    </row>
    <row r="287" ht="12.75">
      <c r="D287" s="86"/>
    </row>
    <row r="288" ht="12.75">
      <c r="D288" s="86"/>
    </row>
    <row r="289" ht="12.75">
      <c r="D289" s="86"/>
    </row>
    <row r="290" ht="12.75">
      <c r="D290" s="86"/>
    </row>
    <row r="291" ht="12.75">
      <c r="D291" s="86"/>
    </row>
    <row r="292" ht="12.75">
      <c r="D292" s="86"/>
    </row>
    <row r="293" ht="12.75">
      <c r="D293" s="86"/>
    </row>
    <row r="294" ht="12.75">
      <c r="D294" s="86"/>
    </row>
    <row r="295" ht="12.75">
      <c r="D295" s="86"/>
    </row>
    <row r="296" ht="12.75">
      <c r="D296" s="86"/>
    </row>
    <row r="297" ht="12.75">
      <c r="D297" s="86"/>
    </row>
    <row r="298" ht="12.75">
      <c r="D298" s="86"/>
    </row>
    <row r="299" ht="12.75">
      <c r="D299" s="86"/>
    </row>
    <row r="300" ht="12.75">
      <c r="D300" s="86"/>
    </row>
    <row r="301" ht="12.75">
      <c r="D301" s="86"/>
    </row>
    <row r="302" ht="12.75">
      <c r="D302" s="86"/>
    </row>
    <row r="303" ht="12.75">
      <c r="D303" s="86"/>
    </row>
    <row r="304" ht="12.75">
      <c r="D304" s="86"/>
    </row>
    <row r="305" ht="12.75">
      <c r="D305" s="86"/>
    </row>
    <row r="306" ht="12.75">
      <c r="D306" s="86"/>
    </row>
    <row r="307" ht="12.75">
      <c r="D307" s="86"/>
    </row>
    <row r="308" ht="12.75">
      <c r="D308" s="86"/>
    </row>
    <row r="309" ht="12.75">
      <c r="D309" s="86"/>
    </row>
    <row r="310" ht="12.75">
      <c r="D310" s="86"/>
    </row>
    <row r="311" ht="12.75">
      <c r="D311" s="86"/>
    </row>
    <row r="312" ht="12.75">
      <c r="D312" s="86"/>
    </row>
    <row r="313" ht="12.75">
      <c r="D313" s="86"/>
    </row>
    <row r="314" ht="12.75">
      <c r="D314" s="86"/>
    </row>
    <row r="315" ht="12.75">
      <c r="D315" s="86"/>
    </row>
    <row r="316" ht="12.75">
      <c r="D316" s="86"/>
    </row>
    <row r="317" ht="12.75">
      <c r="D317" s="86"/>
    </row>
    <row r="318" ht="12.75">
      <c r="D318" s="86"/>
    </row>
    <row r="319" ht="12.75">
      <c r="D319" s="86"/>
    </row>
    <row r="320" ht="12.75">
      <c r="D320" s="86"/>
    </row>
    <row r="321" ht="12.75">
      <c r="D321" s="86"/>
    </row>
    <row r="322" ht="12.75">
      <c r="D322" s="86"/>
    </row>
    <row r="323" ht="12.75">
      <c r="D323" s="86"/>
    </row>
    <row r="324" ht="12.75">
      <c r="D324" s="86"/>
    </row>
    <row r="325" ht="12.75">
      <c r="D325" s="86"/>
    </row>
    <row r="326" ht="12.75">
      <c r="D326" s="86"/>
    </row>
    <row r="327" ht="12.75">
      <c r="D327" s="86"/>
    </row>
    <row r="328" ht="12.75">
      <c r="D328" s="86"/>
    </row>
    <row r="329" ht="12.75">
      <c r="D329" s="86"/>
    </row>
    <row r="330" ht="12.75">
      <c r="D330" s="86"/>
    </row>
    <row r="331" ht="12.75">
      <c r="D331" s="86"/>
    </row>
    <row r="332" ht="12.75">
      <c r="D332" s="86"/>
    </row>
    <row r="333" ht="12.75">
      <c r="D333" s="86"/>
    </row>
    <row r="334" ht="12.75">
      <c r="D334" s="86"/>
    </row>
    <row r="335" ht="12.75">
      <c r="D335" s="86"/>
    </row>
    <row r="336" ht="12.75">
      <c r="D336" s="86"/>
    </row>
    <row r="337" ht="12.75">
      <c r="D337" s="86"/>
    </row>
    <row r="338" ht="12.75">
      <c r="D338" s="86"/>
    </row>
    <row r="339" ht="12.75">
      <c r="D339" s="86"/>
    </row>
    <row r="340" ht="12.75">
      <c r="D340" s="86"/>
    </row>
    <row r="341" ht="12.75">
      <c r="D341" s="86"/>
    </row>
    <row r="342" ht="12.75">
      <c r="D342" s="86"/>
    </row>
    <row r="343" ht="12.75">
      <c r="D343" s="86"/>
    </row>
    <row r="344" ht="12.75">
      <c r="D344" s="86"/>
    </row>
    <row r="345" ht="12.75">
      <c r="D345" s="86"/>
    </row>
    <row r="346" ht="12.75">
      <c r="D346" s="86"/>
    </row>
    <row r="347" ht="12.75">
      <c r="D347" s="86"/>
    </row>
    <row r="348" ht="12.75">
      <c r="D348" s="86"/>
    </row>
    <row r="349" ht="12.75">
      <c r="D349" s="86"/>
    </row>
    <row r="350" ht="12.75">
      <c r="D350" s="86"/>
    </row>
    <row r="351" ht="12.75">
      <c r="D351" s="86"/>
    </row>
    <row r="352" ht="12.75">
      <c r="D352" s="86"/>
    </row>
    <row r="353" ht="12.75">
      <c r="D353" s="86"/>
    </row>
    <row r="354" ht="12.75">
      <c r="D354" s="86"/>
    </row>
    <row r="355" ht="12.75">
      <c r="D355" s="86"/>
    </row>
    <row r="356" ht="12.75">
      <c r="D356" s="86"/>
    </row>
    <row r="357" ht="12.75">
      <c r="D357" s="86"/>
    </row>
    <row r="358" ht="12.75">
      <c r="D358" s="86"/>
    </row>
    <row r="359" ht="12.75">
      <c r="D359" s="86"/>
    </row>
    <row r="360" ht="12.75">
      <c r="D360" s="86"/>
    </row>
    <row r="361" ht="12.75">
      <c r="D361" s="86"/>
    </row>
    <row r="362" ht="12.75">
      <c r="D362" s="86"/>
    </row>
    <row r="363" ht="12.75">
      <c r="D363" s="86"/>
    </row>
    <row r="364" ht="12.75">
      <c r="D364" s="86"/>
    </row>
    <row r="365" ht="12.75">
      <c r="D365" s="86"/>
    </row>
    <row r="366" ht="12.75">
      <c r="D366" s="86"/>
    </row>
    <row r="367" ht="12.75">
      <c r="D367" s="86"/>
    </row>
    <row r="368" ht="12.75">
      <c r="D368" s="86"/>
    </row>
    <row r="369" ht="12.75">
      <c r="D369" s="86"/>
    </row>
    <row r="370" ht="12.75">
      <c r="D370" s="86"/>
    </row>
    <row r="371" ht="12.75">
      <c r="D371" s="86"/>
    </row>
    <row r="372" ht="12.75">
      <c r="D372" s="86"/>
    </row>
    <row r="373" ht="12.75">
      <c r="D373" s="86"/>
    </row>
    <row r="374" ht="12.75">
      <c r="D374" s="86"/>
    </row>
    <row r="375" ht="12.75">
      <c r="D375" s="86"/>
    </row>
    <row r="376" ht="12.75">
      <c r="D376" s="86"/>
    </row>
    <row r="377" ht="12.75">
      <c r="D377" s="86"/>
    </row>
    <row r="378" ht="12.75">
      <c r="D378" s="86"/>
    </row>
    <row r="379" ht="12.75">
      <c r="D379" s="86"/>
    </row>
    <row r="380" ht="12.75">
      <c r="D380" s="86"/>
    </row>
    <row r="381" ht="12.75">
      <c r="D381" s="86"/>
    </row>
    <row r="382" ht="12.75">
      <c r="D382" s="86"/>
    </row>
    <row r="383" ht="12.75">
      <c r="D383" s="86"/>
    </row>
    <row r="384" ht="12.75">
      <c r="D384" s="86"/>
    </row>
    <row r="385" ht="12.75">
      <c r="D385" s="86"/>
    </row>
    <row r="386" ht="12.75">
      <c r="D386" s="86"/>
    </row>
    <row r="387" ht="12.75">
      <c r="D387" s="86"/>
    </row>
    <row r="388" ht="12.75">
      <c r="D388" s="86"/>
    </row>
    <row r="389" ht="12.75">
      <c r="D389" s="86"/>
    </row>
    <row r="390" ht="12.75">
      <c r="D390" s="86"/>
    </row>
    <row r="391" ht="12.75">
      <c r="D391" s="86"/>
    </row>
    <row r="392" ht="12.75">
      <c r="D392" s="86"/>
    </row>
    <row r="393" ht="12.75">
      <c r="D393" s="86"/>
    </row>
    <row r="394" ht="12.75">
      <c r="D394" s="86"/>
    </row>
    <row r="395" ht="12.75">
      <c r="D395" s="86"/>
    </row>
    <row r="396" ht="12.75">
      <c r="D396" s="86"/>
    </row>
    <row r="397" ht="12.75">
      <c r="D397" s="86"/>
    </row>
    <row r="398" ht="12.75">
      <c r="D398" s="86"/>
    </row>
    <row r="399" ht="12.75">
      <c r="D399" s="86"/>
    </row>
    <row r="400" ht="12.75">
      <c r="D400" s="86"/>
    </row>
    <row r="401" ht="12.75">
      <c r="D401" s="86"/>
    </row>
    <row r="402" ht="12.75">
      <c r="D402" s="86"/>
    </row>
    <row r="403" ht="12.75">
      <c r="D403" s="86"/>
    </row>
    <row r="404" ht="12.75">
      <c r="D404" s="86"/>
    </row>
    <row r="405" ht="12.75">
      <c r="D405" s="86"/>
    </row>
  </sheetData>
  <sheetProtection/>
  <autoFilter ref="A1:I82"/>
  <hyperlinks>
    <hyperlink ref="G83:G360" r:id="rId1" display="http://ec.europa.eu/growthandjobs/how-does-it-work/index_de"/>
    <hyperlink ref="G83:G384" r:id="rId2" display="http://ec.europa.eu/growthandjobs/how-does-it-work/index_de"/>
    <hyperlink ref="G83:G391" r:id="rId3" display="http://ec.europa.eu/growthandjobs/how-does-it-work/index_de"/>
    <hyperlink ref="G87" r:id="rId4" display="http://ec.europa.eu/growthandjobs/how-does-it-work/index_de"/>
    <hyperlink ref="G88:G406" r:id="rId5" display="http://ec.europa.eu/growthandjobs/how-does-it-work/index_de"/>
    <hyperlink ref="G83" r:id="rId6" display="http://ec.europa.eu/growthandjobs/how-does-it-work/index_de"/>
    <hyperlink ref="G84:G402" r:id="rId7" display="http://ec.europa.eu/growthandjobs/how-does-it-work/index_de"/>
    <hyperlink ref="G102" r:id="rId8" display="http://ec.europa.eu/growthandjobs/how-does-it-work/index_de"/>
    <hyperlink ref="G103:G421" r:id="rId9" display="http://ec.europa.eu/growthandjobs/how-does-it-work/index_de"/>
    <hyperlink ref="G107" r:id="rId10" display="http://ec.europa.eu/growthandjobs/how-does-it-work/index_de"/>
    <hyperlink ref="G108:G426" r:id="rId11" display="http://ec.europa.eu/growthandjobs/how-does-it-work/index_de"/>
    <hyperlink ref="G127" r:id="rId12" display="http://ec.europa.eu/growthandjobs/how-does-it-work/index_de"/>
    <hyperlink ref="G128:G446" r:id="rId13" display="http://ec.europa.eu/growthandjobs/how-does-it-work/index_de"/>
    <hyperlink ref="G5" r:id="rId14" display="http://ec.europa.eu/social/main.jsp?catId=685&amp;langId=hu&amp;intPageId=115"/>
    <hyperlink ref="G6:G10" r:id="rId15" display="http://ec.europa.eu/social/main.jsp?catId=685&amp;langId=hu&amp;intPageId=115"/>
    <hyperlink ref="G8" r:id="rId16" display="http://www.hier.iif.hu/hu/konf/Felsooktatasi_GYZ.pdf"/>
    <hyperlink ref="G17" r:id="rId17" display="http://www.hier.iif.hu/hu/konf/Felsooktatasi_GYZ.pdf"/>
    <hyperlink ref="G26" r:id="rId18" display="http://www.hier.iif.hu/hu/konf/Felsooktatasi_GYZ.pdf"/>
    <hyperlink ref="G35" r:id="rId19" display="http://www.hier.iif.hu/hu/konf/Felsooktatasi_GYZ.pdf"/>
    <hyperlink ref="G44" r:id="rId20" display="http://www.hier.iif.hu/hu/konf/Felsooktatasi_GYZ.pdf"/>
    <hyperlink ref="G53" r:id="rId21" display="http://www.hier.iif.hu/hu/konf/Felsooktatasi_GYZ.pdf"/>
    <hyperlink ref="G62" r:id="rId22" display="http://www.hier.iif.hu/hu/konf/Felsooktatasi_GYZ.pdf"/>
    <hyperlink ref="G71" r:id="rId23" display="http://www.hier.iif.hu/hu/konf/Felsooktatasi_GYZ.pdf"/>
    <hyperlink ref="G80" r:id="rId24" display="http://www.hier.iif.hu/hu/konf/Felsooktatasi_GYZ.pdf"/>
    <hyperlink ref="G10" r:id="rId25" display="http://www.hier.iif.hu/hu/konf/Felsooktatasi_GYZ.pdf"/>
    <hyperlink ref="G19" r:id="rId26" display="http://www.hier.iif.hu/hu/konf/Felsooktatasi_GYZ.pdf"/>
    <hyperlink ref="G28" r:id="rId27" display="http://www.hier.iif.hu/hu/konf/Felsooktatasi_GYZ.pdf"/>
    <hyperlink ref="G37" r:id="rId28" display="http://www.hier.iif.hu/hu/konf/Felsooktatasi_GYZ.pdf"/>
    <hyperlink ref="G46" r:id="rId29" display="http://www.hier.iif.hu/hu/konf/Felsooktatasi_GYZ.pdf"/>
    <hyperlink ref="G55" r:id="rId30" display="http://www.hier.iif.hu/hu/konf/Felsooktatasi_GYZ.pdf"/>
    <hyperlink ref="G64" r:id="rId31" display="http://www.hier.iif.hu/hu/konf/Felsooktatasi_GYZ.pdf"/>
    <hyperlink ref="G73" r:id="rId32" display="http://www.hier.iif.hu/hu/konf/Felsooktatasi_GYZ.pdf"/>
    <hyperlink ref="G82" r:id="rId33" display="http://www.hier.iif.hu/hu/konf/Felsooktatasi_GYZ.pdf"/>
    <hyperlink ref="G9" r:id="rId34" display="http://www.hier.iif.hu/hu/konf/Felsooktatasi_GYZ.pdf"/>
    <hyperlink ref="G18" r:id="rId35" display="http://www.hier.iif.hu/hu/konf/Felsooktatasi_GYZ.pdf"/>
    <hyperlink ref="G27" r:id="rId36" display="http://www.hier.iif.hu/hu/konf/Felsooktatasi_GYZ.pdf"/>
    <hyperlink ref="G36" r:id="rId37" display="http://www.hier.iif.hu/hu/konf/Felsooktatasi_GYZ.pdf"/>
    <hyperlink ref="G45" r:id="rId38" display="http://www.hier.iif.hu/hu/konf/Felsooktatasi_GYZ.pdf"/>
    <hyperlink ref="G54" r:id="rId39" display="http://www.hier.iif.hu/hu/konf/Felsooktatasi_GYZ.pdf"/>
    <hyperlink ref="G63" r:id="rId40" display="http://www.hier.iif.hu/hu/konf/Felsooktatasi_GYZ.pdf"/>
    <hyperlink ref="G72" r:id="rId41" display="http://www.hier.iif.hu/hu/konf/Felsooktatasi_GYZ.pdf"/>
    <hyperlink ref="G81" r:id="rId42" display="http://www.hier.iif.hu/hu/konf/Felsooktatasi_GYZ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Dóri</dc:creator>
  <cp:keywords/>
  <dc:description/>
  <cp:lastModifiedBy>pl2</cp:lastModifiedBy>
  <dcterms:created xsi:type="dcterms:W3CDTF">2010-06-24T20:56:36Z</dcterms:created>
  <dcterms:modified xsi:type="dcterms:W3CDTF">2010-08-01T12:56:04Z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