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19320" windowHeight="7995" activeTab="2"/>
  </bookViews>
  <sheets>
    <sheet name="Pivot" sheetId="6" r:id="rId1"/>
    <sheet name="Alapadatok" sheetId="1" r:id="rId2"/>
    <sheet name="coco" sheetId="3" r:id="rId3"/>
    <sheet name="Munka4" sheetId="4" r:id="rId4"/>
  </sheets>
  <definedNames>
    <definedName name="_xlnm._FilterDatabase" localSheetId="1" hidden="1">'Alapadatok'!$A$1:$F$138</definedName>
    <definedName name="solver_adj" localSheetId="2" hidden="1">'coco'!$B$38:$F$51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'coco'!$J$38:$N$50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'coco'!$I$70</definedName>
    <definedName name="solver_pre" localSheetId="2" hidden="1">0.000001</definedName>
    <definedName name="solver_rel1" localSheetId="2" hidden="1">3</definedName>
    <definedName name="solver_rhs1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<sst xmlns="http://schemas.openxmlformats.org/spreadsheetml/2006/main" count="419" uniqueCount="54">
  <si>
    <t>Objektum</t>
  </si>
  <si>
    <t>Tulajdonság</t>
  </si>
  <si>
    <t>Érték</t>
  </si>
  <si>
    <t>Mértékegység</t>
  </si>
  <si>
    <t>Év</t>
  </si>
  <si>
    <t>Forrás</t>
  </si>
  <si>
    <t>Magyarország</t>
  </si>
  <si>
    <t>Dánia</t>
  </si>
  <si>
    <t>Németország</t>
  </si>
  <si>
    <t>Foglalkoztatottság (nők)</t>
  </si>
  <si>
    <t>%</t>
  </si>
  <si>
    <t>http://epp.eurostat.ec.europa.eu/tgm/refreshTableAction.do?tab=table&amp;plugin=1&amp;pcode=tsiem010&amp;language=en</t>
  </si>
  <si>
    <t>Egy főre jutó GDP</t>
  </si>
  <si>
    <t>GDP-PPS</t>
  </si>
  <si>
    <t>http://epp.eurostat.ec.europa.eu/tgm/table.do?tab=table&amp;init=1&amp;plugin=1&amp;language=en&amp;pcode=tsieb010</t>
  </si>
  <si>
    <t>Születések száma</t>
  </si>
  <si>
    <t>http://epp.eurostat.ec.europa.eu/tgm/table.do?tab=table&amp;init=1&amp;language=en&amp;pcode=tps00112&amp;plugin=1</t>
  </si>
  <si>
    <t>CO2-egyenértékben</t>
  </si>
  <si>
    <t>http://epp.eurostat.ec.europa.eu/tgm/table.do?tab=table&amp;init=1&amp;language=en&amp;pcode=tsien010&amp;plugin=1</t>
  </si>
  <si>
    <t>Alkohol általi halál (nők)</t>
  </si>
  <si>
    <t>http://epp.eurostat.ec.europa.eu/tgm/refreshTableAction.do?tab=table&amp;plugin=1&amp;pcode=tps00140&amp;language=en</t>
  </si>
  <si>
    <t>Nők átlagéletkora</t>
  </si>
  <si>
    <t>http://epp.eurostat.ec.europa.eu/tgm/table.do?tab=table&amp;init=1&amp;language=en&amp;pcode=tsien180&amp;plugin=1</t>
  </si>
  <si>
    <t>Görögország</t>
  </si>
  <si>
    <t>Belgium</t>
  </si>
  <si>
    <t>Végösszeg</t>
  </si>
  <si>
    <t>Darab / Érték</t>
  </si>
  <si>
    <t>Összeg / Érték</t>
  </si>
  <si>
    <t>Alapadatok</t>
  </si>
  <si>
    <t>Rangsor</t>
  </si>
  <si>
    <t>Lépcső</t>
  </si>
  <si>
    <t>eredeti Y</t>
  </si>
  <si>
    <t>becsült Y</t>
  </si>
  <si>
    <t>Eltérés</t>
  </si>
  <si>
    <t>Fontosság</t>
  </si>
  <si>
    <t>Ítélet</t>
  </si>
  <si>
    <t>ÜHG kibocsátása</t>
  </si>
  <si>
    <t>Írország</t>
  </si>
  <si>
    <t>Spanyolország</t>
  </si>
  <si>
    <t>Olaszország</t>
  </si>
  <si>
    <t>Hollandia</t>
  </si>
  <si>
    <t>Ausztria</t>
  </si>
  <si>
    <t>Lengyelország</t>
  </si>
  <si>
    <t>Románia</t>
  </si>
  <si>
    <t>Portugália</t>
  </si>
  <si>
    <t>Szlovénia</t>
  </si>
  <si>
    <t>Sorrend</t>
  </si>
  <si>
    <t>Coco-tábla</t>
  </si>
  <si>
    <t>Eltérés %-os formában</t>
  </si>
  <si>
    <t>Érzékenység</t>
  </si>
  <si>
    <t>Összes eltérés</t>
  </si>
  <si>
    <t>Irány</t>
  </si>
  <si>
    <t>haláleset/100000 lakos</t>
  </si>
  <si>
    <t>gyermek/1000 lakos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</si>
</sst>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6" formatCode="0.00000E+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3"/>
      <color theme="1"/>
      <name val="Calibri"/>
      <family val="2"/>
      <scheme val="minor"/>
    </font>
    <font>
      <i/>
      <sz val="11"/>
      <color theme="6"/>
      <name val="Calibri"/>
      <family val="2"/>
      <scheme val="minor"/>
    </font>
    <font>
      <i/>
      <sz val="11"/>
      <color theme="8"/>
      <name val="Calibri"/>
      <family val="2"/>
      <scheme val="minor"/>
    </font>
    <font>
      <i/>
      <sz val="11"/>
      <color theme="9"/>
      <name val="Calibri"/>
      <family val="2"/>
      <scheme val="minor"/>
    </font>
    <font>
      <i/>
      <sz val="11"/>
      <color rgb="FFFF66CC"/>
      <name val="Calibri"/>
      <family val="2"/>
      <scheme val="minor"/>
    </font>
    <font>
      <i/>
      <sz val="11"/>
      <color rgb="FF92D05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2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4" fillId="0" borderId="0" xfId="0" applyFont="1"/>
    <xf numFmtId="0" fontId="5" fillId="0" borderId="0" xfId="0" applyFont="1"/>
    <xf numFmtId="0" fontId="0" fillId="2" borderId="0" xfId="0" applyFill="1"/>
    <xf numFmtId="0" fontId="0" fillId="3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4" borderId="0" xfId="0" applyFill="1"/>
    <xf numFmtId="164" fontId="0" fillId="4" borderId="0" xfId="0" applyNumberFormat="1" applyFill="1"/>
    <xf numFmtId="10" fontId="0" fillId="4" borderId="0" xfId="0" applyNumberFormat="1" applyFill="1"/>
    <xf numFmtId="0" fontId="0" fillId="5" borderId="0" xfId="0" applyFill="1"/>
    <xf numFmtId="0" fontId="0" fillId="6" borderId="0" xfId="0" applyFill="1"/>
    <xf numFmtId="0" fontId="9" fillId="0" borderId="0" xfId="0" applyFont="1"/>
    <xf numFmtId="165" fontId="0" fillId="4" borderId="0" xfId="0" applyNumberFormat="1" applyFill="1"/>
    <xf numFmtId="166" fontId="0" fillId="0" borderId="0" xfId="0" applyNumberFormat="1"/>
    <xf numFmtId="0" fontId="5" fillId="0" borderId="0" xfId="0" applyFont="1" applyAlignment="1">
      <alignment horizontal="center"/>
    </xf>
    <xf numFmtId="0" fontId="8" fillId="7" borderId="0" xfId="0" applyFont="1" applyFill="1"/>
    <xf numFmtId="0" fontId="0" fillId="7" borderId="0" xfId="0" applyFill="1"/>
    <xf numFmtId="164" fontId="0" fillId="7" borderId="0" xfId="0" applyNumberFormat="1" applyFill="1"/>
    <xf numFmtId="165" fontId="0" fillId="7" borderId="0" xfId="0" applyNumberFormat="1" applyFill="1"/>
    <xf numFmtId="10" fontId="0" fillId="7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vatkozá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84" refreshedBy="Judit" refreshedVersion="3">
  <cacheSource type="worksheet">
    <worksheetSource ref="A1:E85" sheet="Alapadatok"/>
  </cacheSource>
  <cacheFields count="5">
    <cacheField name="Objektum">
      <sharedItems containsMixedTypes="0" count="15">
        <s v="Ausztria"/>
        <s v="Belgium"/>
        <s v="Dánia"/>
        <s v="Görögország"/>
        <s v="Hollandia"/>
        <s v="Írország"/>
        <s v="Lengyelország"/>
        <s v="Magyarország"/>
        <s v="Németország"/>
        <s v="Olaszország"/>
        <s v="Portugália"/>
        <s v="Románia"/>
        <s v="Spanyolország"/>
        <s v="Szlovénia"/>
        <s v="Franciaország"/>
      </sharedItems>
    </cacheField>
    <cacheField name="Tulajdonság">
      <sharedItems containsMixedTypes="0" count="6">
        <s v="Foglalkoztatottság (nők)"/>
        <s v="Egy főre jutó GDP"/>
        <s v="Születések száma"/>
        <s v="ÜHG kibocsátása"/>
        <s v="Alkohol általi halál (nők)"/>
        <s v="Nők átlagéletkora"/>
      </sharedItems>
    </cacheField>
    <cacheField name="Érték">
      <sharedItems containsSemiMixedTypes="0" containsString="0" containsMixedTypes="0" containsNumber="1" containsInteger="1" count="0"/>
    </cacheField>
    <cacheField name="Mértékegység">
      <sharedItems containsMixedTypes="0" count="8">
        <s v="%"/>
        <s v="GDP-PPS"/>
        <s v="gyermek/1000 lakos"/>
        <s v="CO2-egyenértékben"/>
        <s v="haláleset/100000 lakos"/>
        <s v="Év"/>
        <s v="100000 lakos"/>
        <s v="1000 lakos"/>
      </sharedItems>
    </cacheField>
    <cacheField name="Év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x v="0"/>
    <n v="127"/>
    <x v="0"/>
    <n v="2004"/>
  </r>
  <r>
    <x v="1"/>
    <x v="0"/>
    <n v="60.3"/>
    <x v="0"/>
    <n v="2004"/>
  </r>
  <r>
    <x v="2"/>
    <x v="0"/>
    <n v="75.7"/>
    <x v="0"/>
    <n v="2004"/>
  </r>
  <r>
    <x v="3"/>
    <x v="0"/>
    <n v="59.4"/>
    <x v="0"/>
    <n v="2004"/>
  </r>
  <r>
    <x v="4"/>
    <x v="0"/>
    <n v="129"/>
    <x v="0"/>
    <n v="2004"/>
  </r>
  <r>
    <x v="5"/>
    <x v="0"/>
    <n v="142"/>
    <x v="0"/>
    <n v="2004"/>
  </r>
  <r>
    <x v="6"/>
    <x v="0"/>
    <n v="51"/>
    <x v="0"/>
    <n v="2004"/>
  </r>
  <r>
    <x v="7"/>
    <x v="0"/>
    <n v="56.8"/>
    <x v="0"/>
    <n v="2004"/>
  </r>
  <r>
    <x v="8"/>
    <x v="0"/>
    <n v="65"/>
    <x v="0"/>
    <n v="2004"/>
  </r>
  <r>
    <x v="9"/>
    <x v="0"/>
    <n v="107"/>
    <x v="0"/>
    <n v="2004"/>
  </r>
  <r>
    <x v="10"/>
    <x v="0"/>
    <n v="77"/>
    <x v="0"/>
    <n v="2004"/>
  </r>
  <r>
    <x v="11"/>
    <x v="0"/>
    <n v="34"/>
    <x v="0"/>
    <n v="2004"/>
  </r>
  <r>
    <x v="12"/>
    <x v="0"/>
    <n v="101"/>
    <x v="0"/>
    <n v="2004"/>
  </r>
  <r>
    <x v="13"/>
    <x v="0"/>
    <n v="86"/>
    <x v="0"/>
    <n v="2004"/>
  </r>
  <r>
    <x v="0"/>
    <x v="1"/>
    <n v="124"/>
    <x v="1"/>
    <n v="2005"/>
  </r>
  <r>
    <x v="1"/>
    <x v="1"/>
    <n v="120"/>
    <x v="1"/>
    <n v="2005"/>
  </r>
  <r>
    <x v="2"/>
    <x v="1"/>
    <n v="124"/>
    <x v="1"/>
    <n v="2005"/>
  </r>
  <r>
    <x v="3"/>
    <x v="1"/>
    <n v="92"/>
    <x v="1"/>
    <n v="2005"/>
  </r>
  <r>
    <x v="4"/>
    <x v="1"/>
    <n v="131"/>
    <x v="1"/>
    <n v="2005"/>
  </r>
  <r>
    <x v="5"/>
    <x v="1"/>
    <n v="144"/>
    <x v="1"/>
    <n v="2005"/>
  </r>
  <r>
    <x v="6"/>
    <x v="1"/>
    <n v="51"/>
    <x v="1"/>
    <n v="2005"/>
  </r>
  <r>
    <x v="7"/>
    <x v="1"/>
    <n v="63"/>
    <x v="1"/>
    <n v="2005"/>
  </r>
  <r>
    <x v="8"/>
    <x v="1"/>
    <n v="117"/>
    <x v="1"/>
    <n v="2005"/>
  </r>
  <r>
    <x v="9"/>
    <x v="1"/>
    <n v="105"/>
    <x v="1"/>
    <n v="2005"/>
  </r>
  <r>
    <x v="10"/>
    <x v="1"/>
    <n v="79"/>
    <x v="1"/>
    <n v="2005"/>
  </r>
  <r>
    <x v="11"/>
    <x v="1"/>
    <n v="35"/>
    <x v="1"/>
    <n v="2005"/>
  </r>
  <r>
    <x v="12"/>
    <x v="1"/>
    <n v="102"/>
    <x v="1"/>
    <n v="2005"/>
  </r>
  <r>
    <x v="13"/>
    <x v="1"/>
    <n v="88"/>
    <x v="1"/>
    <n v="2005"/>
  </r>
  <r>
    <x v="0"/>
    <x v="2"/>
    <n v="9.5"/>
    <x v="2"/>
    <n v="2005"/>
  </r>
  <r>
    <x v="1"/>
    <x v="2"/>
    <n v="11.4"/>
    <x v="2"/>
    <n v="2005"/>
  </r>
  <r>
    <x v="2"/>
    <x v="2"/>
    <n v="11.9"/>
    <x v="2"/>
    <n v="2005"/>
  </r>
  <r>
    <x v="3"/>
    <x v="2"/>
    <n v="9.7"/>
    <x v="2"/>
    <n v="2005"/>
  </r>
  <r>
    <x v="4"/>
    <x v="2"/>
    <n v="11.5"/>
    <x v="2"/>
    <n v="2005"/>
  </r>
  <r>
    <x v="5"/>
    <x v="2"/>
    <n v="14.8"/>
    <x v="2"/>
    <n v="2005"/>
  </r>
  <r>
    <x v="6"/>
    <x v="2"/>
    <n v="9.5"/>
    <x v="2"/>
    <n v="2005"/>
  </r>
  <r>
    <x v="7"/>
    <x v="2"/>
    <n v="9.7"/>
    <x v="2"/>
    <n v="2005"/>
  </r>
  <r>
    <x v="8"/>
    <x v="2"/>
    <n v="8.3"/>
    <x v="2"/>
    <n v="2005"/>
  </r>
  <r>
    <x v="9"/>
    <x v="2"/>
    <n v="9.5"/>
    <x v="2"/>
    <n v="2005"/>
  </r>
  <r>
    <x v="10"/>
    <x v="2"/>
    <n v="10.4"/>
    <x v="2"/>
    <n v="2005"/>
  </r>
  <r>
    <x v="11"/>
    <x v="2"/>
    <n v="10.2"/>
    <x v="2"/>
    <n v="2005"/>
  </r>
  <r>
    <x v="12"/>
    <x v="2"/>
    <n v="10.7"/>
    <x v="2"/>
    <n v="2005"/>
  </r>
  <r>
    <x v="13"/>
    <x v="2"/>
    <n v="9.1"/>
    <x v="2"/>
    <n v="2005"/>
  </r>
  <r>
    <x v="0"/>
    <x v="3"/>
    <n v="114.7"/>
    <x v="3"/>
    <n v="2006"/>
  </r>
  <r>
    <x v="1"/>
    <x v="3"/>
    <n v="95"/>
    <x v="3"/>
    <n v="2006"/>
  </r>
  <r>
    <x v="2"/>
    <x v="3"/>
    <n v="104"/>
    <x v="3"/>
    <n v="2006"/>
  </r>
  <r>
    <x v="3"/>
    <x v="3"/>
    <n v="124.6"/>
    <x v="3"/>
    <n v="2006"/>
  </r>
  <r>
    <x v="4"/>
    <x v="3"/>
    <n v="98.4"/>
    <x v="3"/>
    <n v="2006"/>
  </r>
  <r>
    <x v="5"/>
    <x v="3"/>
    <n v="124.6"/>
    <x v="3"/>
    <n v="2006"/>
  </r>
  <r>
    <x v="6"/>
    <x v="3"/>
    <n v="88.9"/>
    <x v="3"/>
    <n v="2006"/>
  </r>
  <r>
    <x v="7"/>
    <x v="3"/>
    <n v="80.3"/>
    <x v="3"/>
    <n v="2006"/>
  </r>
  <r>
    <x v="8"/>
    <x v="3"/>
    <n v="79.8"/>
    <x v="3"/>
    <n v="2006"/>
  </r>
  <r>
    <x v="9"/>
    <x v="3"/>
    <n v="108.7"/>
    <x v="3"/>
    <n v="2006"/>
  </r>
  <r>
    <x v="10"/>
    <x v="3"/>
    <n v="138.5"/>
    <x v="3"/>
    <n v="2006"/>
  </r>
  <r>
    <x v="11"/>
    <x v="3"/>
    <n v="63.7"/>
    <x v="3"/>
    <n v="2006"/>
  </r>
  <r>
    <x v="12"/>
    <x v="3"/>
    <n v="149.9"/>
    <x v="3"/>
    <n v="2006"/>
  </r>
  <r>
    <x v="13"/>
    <x v="3"/>
    <n v="110.6"/>
    <x v="3"/>
    <n v="2006"/>
  </r>
  <r>
    <x v="7"/>
    <x v="4"/>
    <n v="4.1"/>
    <x v="4"/>
    <n v="2004"/>
  </r>
  <r>
    <x v="0"/>
    <x v="4"/>
    <n v="1.2"/>
    <x v="4"/>
    <n v="2004"/>
  </r>
  <r>
    <x v="1"/>
    <x v="4"/>
    <n v="2.6"/>
    <x v="4"/>
    <n v="2004"/>
  </r>
  <r>
    <x v="2"/>
    <x v="4"/>
    <n v="11.9"/>
    <x v="4"/>
    <n v="2004"/>
  </r>
  <r>
    <x v="3"/>
    <x v="4"/>
    <n v="0.1"/>
    <x v="4"/>
    <n v="2004"/>
  </r>
  <r>
    <x v="4"/>
    <x v="4"/>
    <n v="0.4"/>
    <x v="4"/>
    <n v="2004"/>
  </r>
  <r>
    <x v="5"/>
    <x v="4"/>
    <n v="1.4"/>
    <x v="4"/>
    <n v="2004"/>
  </r>
  <r>
    <x v="6"/>
    <x v="4"/>
    <n v="0.7"/>
    <x v="4"/>
    <n v="2004"/>
  </r>
  <r>
    <x v="8"/>
    <x v="4"/>
    <n v="4.9"/>
    <x v="4"/>
    <n v="2004"/>
  </r>
  <r>
    <x v="9"/>
    <x v="4"/>
    <n v="0.1"/>
    <x v="4"/>
    <n v="2004"/>
  </r>
  <r>
    <x v="10"/>
    <x v="4"/>
    <n v="0.3"/>
    <x v="4"/>
    <n v="2004"/>
  </r>
  <r>
    <x v="11"/>
    <x v="4"/>
    <n v="1.3"/>
    <x v="4"/>
    <n v="2004"/>
  </r>
  <r>
    <x v="12"/>
    <x v="4"/>
    <n v="0.2"/>
    <x v="4"/>
    <n v="2004"/>
  </r>
  <r>
    <x v="13"/>
    <x v="4"/>
    <n v="1.8"/>
    <x v="4"/>
    <n v="2004"/>
  </r>
  <r>
    <x v="0"/>
    <x v="5"/>
    <n v="61.1"/>
    <x v="5"/>
    <n v="2007"/>
  </r>
  <r>
    <x v="1"/>
    <x v="5"/>
    <n v="63.7"/>
    <x v="5"/>
    <n v="2007"/>
  </r>
  <r>
    <x v="2"/>
    <x v="5"/>
    <n v="67.4"/>
    <x v="5"/>
    <n v="2007"/>
  </r>
  <r>
    <x v="3"/>
    <x v="5"/>
    <n v="67.1"/>
    <x v="5"/>
    <n v="2007"/>
  </r>
  <r>
    <x v="4"/>
    <x v="5"/>
    <n v="63.7"/>
    <x v="5"/>
    <n v="2007"/>
  </r>
  <r>
    <x v="5"/>
    <x v="5"/>
    <n v="65.3"/>
    <x v="5"/>
    <n v="2007"/>
  </r>
  <r>
    <x v="6"/>
    <x v="5"/>
    <n v="61.3"/>
    <x v="5"/>
    <n v="2007"/>
  </r>
  <r>
    <x v="7"/>
    <x v="5"/>
    <n v="57.6"/>
    <x v="5"/>
    <n v="2007"/>
  </r>
  <r>
    <x v="8"/>
    <x v="5"/>
    <n v="58.4"/>
    <x v="5"/>
    <n v="2007"/>
  </r>
  <r>
    <x v="9"/>
    <x v="5"/>
    <n v="62"/>
    <x v="5"/>
    <n v="2007"/>
  </r>
  <r>
    <x v="10"/>
    <x v="5"/>
    <n v="57.3"/>
    <x v="5"/>
    <n v="2007"/>
  </r>
  <r>
    <x v="11"/>
    <x v="5"/>
    <n v="62.4"/>
    <x v="5"/>
    <n v="2007"/>
  </r>
  <r>
    <x v="12"/>
    <x v="5"/>
    <n v="62.9"/>
    <x v="5"/>
    <n v="2007"/>
  </r>
  <r>
    <x v="13"/>
    <x v="5"/>
    <n v="62.3"/>
    <x v="5"/>
    <n v="2007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Kimutatás3" cacheId="0" applyNumberFormats="0" applyBorderFormats="0" applyFontFormats="0" applyPatternFormats="0" applyAlignmentFormats="0" applyWidthHeightFormats="1" dataCaption="Adatok" showMissing="1" preserveFormatting="1" useAutoFormatting="1" itemPrintTitles="1" compactData="0" createdVersion="3" updatedVersion="3" indent="0" gridDropZones="1" showMemberPropertyTips="0">
  <location ref="A24:H41" firstHeaderRow="1" firstDataRow="3" firstDataCol="1"/>
  <pivotFields count="5">
    <pivotField axis="axisRow" compact="0" outline="0" subtotalTop="0" showAll="0" includeNewItemsInFilter="1">
      <items count="16">
        <item x="0"/>
        <item x="1"/>
        <item x="2"/>
        <item m="1" x="14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 includeNewItemsInFilter="1" defaultSubtotal="0">
      <items count="6">
        <item x="4"/>
        <item x="1"/>
        <item x="0"/>
        <item x="2"/>
        <item x="3"/>
        <item x="5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9">
        <item x="0"/>
        <item m="1" x="7"/>
        <item m="1" x="6"/>
        <item x="3"/>
        <item x="5"/>
        <item x="1"/>
        <item x="2"/>
        <item x="4"/>
        <item t="default"/>
      </items>
    </pivotField>
    <pivotField compact="0" outline="0" subtotalTop="0" showAll="0" includeNewItemsInFilter="1"/>
  </pivotFields>
  <rowFields count="1">
    <field x="0"/>
  </rowFields>
  <rowItems count="15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1"/>
    <field x="3"/>
  </colFields>
  <colItems count="7">
    <i>
      <x/>
      <x v="7"/>
    </i>
    <i>
      <x v="1"/>
      <x v="5"/>
    </i>
    <i>
      <x v="2"/>
      <x/>
    </i>
    <i>
      <x v="3"/>
      <x v="6"/>
    </i>
    <i>
      <x v="4"/>
      <x v="3"/>
    </i>
    <i>
      <x v="5"/>
      <x v="4"/>
    </i>
    <i t="grand">
      <x/>
    </i>
  </colItems>
  <dataFields count="1">
    <dataField name="Darab / Érték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imutatás2" cacheId="0" applyNumberFormats="0" applyBorderFormats="0" applyFontFormats="0" applyPatternFormats="0" applyAlignmentFormats="0" applyWidthHeightFormats="1" dataCaption="Adatok" showMissing="1" preserveFormatting="1" useAutoFormatting="1" rowGrandTotals="0" colGrandTotals="0" itemPrintTitles="1" compactData="0" createdVersion="3" updatedVersion="3" indent="0" gridDropZones="1" showMemberPropertyTips="0">
  <location ref="A3:G19" firstHeaderRow="1" firstDataRow="3" firstDataCol="1"/>
  <pivotFields count="5">
    <pivotField axis="axisRow" compact="0" outline="0" subtotalTop="0" showAll="0" includeNewItemsInFilter="1">
      <items count="16">
        <item x="0"/>
        <item x="1"/>
        <item x="2"/>
        <item m="1" x="14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 includeNewItemsInFilter="1" defaultSubtotal="0">
      <items count="6">
        <item x="4"/>
        <item x="1"/>
        <item x="0"/>
        <item x="2"/>
        <item x="3"/>
        <item x="5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9">
        <item x="0"/>
        <item m="1" x="7"/>
        <item m="1" x="6"/>
        <item x="3"/>
        <item x="5"/>
        <item x="1"/>
        <item x="2"/>
        <item x="4"/>
        <item t="default"/>
      </items>
    </pivotField>
    <pivotField compact="0" outline="0" subtotalTop="0" showAll="0" includeNewItemsInFilter="1"/>
  </pivotFields>
  <rowFields count="1">
    <field x="0"/>
  </rowFields>
  <rowItems count="14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1"/>
    <field x="3"/>
  </colFields>
  <colItems count="6">
    <i>
      <x/>
      <x v="7"/>
    </i>
    <i>
      <x v="1"/>
      <x v="5"/>
    </i>
    <i>
      <x v="2"/>
      <x/>
    </i>
    <i>
      <x v="3"/>
      <x v="6"/>
    </i>
    <i>
      <x v="4"/>
      <x v="3"/>
    </i>
    <i>
      <x v="5"/>
      <x v="4"/>
    </i>
  </colItems>
  <dataFields count="1">
    <dataField name="Összeg / Érték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eb010" TargetMode="External" /><Relationship Id="rId2" Type="http://schemas.openxmlformats.org/officeDocument/2006/relationships/hyperlink" Target="http://epp.eurostat.ec.europa.eu/tgm/table.do?tab=table&amp;init=1&amp;plugin=1&amp;language=en&amp;pcode=tsieb010" TargetMode="External" /><Relationship Id="rId3" Type="http://schemas.openxmlformats.org/officeDocument/2006/relationships/hyperlink" Target="http://epp.eurostat.ec.europa.eu/tgm/table.do?tab=table&amp;init=1&amp;plugin=1&amp;language=en&amp;pcode=tsieb010" TargetMode="External" /><Relationship Id="rId4" Type="http://schemas.openxmlformats.org/officeDocument/2006/relationships/hyperlink" Target="http://epp.eurostat.ec.europa.eu/tgm/table.do?tab=table&amp;init=1&amp;plugin=1&amp;language=en&amp;pcode=tsieb010" TargetMode="External" /><Relationship Id="rId5" Type="http://schemas.openxmlformats.org/officeDocument/2006/relationships/hyperlink" Target="http://epp.eurostat.ec.europa.eu/tgm/table.do?tab=table&amp;init=1&amp;plugin=1&amp;language=en&amp;pcode=tsieb010" TargetMode="External" /><Relationship Id="rId6" Type="http://schemas.openxmlformats.org/officeDocument/2006/relationships/hyperlink" Target="http://epp.eurostat.ec.europa.eu/tgm/table.do?tab=table&amp;init=1&amp;plugin=1&amp;language=en&amp;pcode=tsieb010" TargetMode="External" /><Relationship Id="rId7" Type="http://schemas.openxmlformats.org/officeDocument/2006/relationships/hyperlink" Target="http://epp.eurostat.ec.europa.eu/tgm/table.do?tab=table&amp;init=1&amp;plugin=1&amp;language=en&amp;pcode=tsieb010" TargetMode="External" /><Relationship Id="rId8" Type="http://schemas.openxmlformats.org/officeDocument/2006/relationships/hyperlink" Target="http://epp.eurostat.ec.europa.eu/tgm/table.do?tab=table&amp;init=1&amp;plugin=1&amp;language=en&amp;pcode=tsieb010" TargetMode="External" /><Relationship Id="rId9" Type="http://schemas.openxmlformats.org/officeDocument/2006/relationships/hyperlink" Target="http://epp.eurostat.ec.europa.eu/tgm/table.do?tab=table&amp;init=1&amp;plugin=1&amp;language=en&amp;pcode=tsieb010" TargetMode="External" /><Relationship Id="rId10" Type="http://schemas.openxmlformats.org/officeDocument/2006/relationships/hyperlink" Target="http://epp.eurostat.ec.europa.eu/tgm/table.do?tab=table&amp;init=1&amp;plugin=1&amp;language=en&amp;pcode=tsieb010" TargetMode="External" /><Relationship Id="rId11" Type="http://schemas.openxmlformats.org/officeDocument/2006/relationships/hyperlink" Target="http://epp.eurostat.ec.europa.eu/tgm/table.do?tab=table&amp;init=1&amp;plugin=1&amp;language=en&amp;pcode=tsieb010" TargetMode="External" /><Relationship Id="rId12" Type="http://schemas.openxmlformats.org/officeDocument/2006/relationships/hyperlink" Target="http://epp.eurostat.ec.europa.eu/tgm/table.do?tab=table&amp;init=1&amp;plugin=1&amp;language=en&amp;pcode=tsieb010" TargetMode="External" /><Relationship Id="rId13" Type="http://schemas.openxmlformats.org/officeDocument/2006/relationships/hyperlink" Target="http://epp.eurostat.ec.europa.eu/tgm/table.do?tab=table&amp;init=1&amp;plugin=1&amp;language=en&amp;pcode=tsieb010" TargetMode="External" /><Relationship Id="rId14" Type="http://schemas.openxmlformats.org/officeDocument/2006/relationships/hyperlink" Target="http://epp.eurostat.ec.europa.eu/tgm/table.do?tab=table&amp;init=1&amp;plugin=1&amp;language=en&amp;pcode=tsieb010" TargetMode="External" /><Relationship Id="rId15" Type="http://schemas.openxmlformats.org/officeDocument/2006/relationships/hyperlink" Target="http://epp.eurostat.ec.europa.eu/tgm/table.do?tab=table&amp;init=1&amp;plugin=1&amp;language=en&amp;pcode=tsieb010" TargetMode="External" /><Relationship Id="rId16" Type="http://schemas.openxmlformats.org/officeDocument/2006/relationships/hyperlink" Target="http://epp.eurostat.ec.europa.eu/tgm/table.do?tab=table&amp;init=1&amp;plugin=1&amp;language=en&amp;pcode=tsieb010" TargetMode="External" /><Relationship Id="rId17" Type="http://schemas.openxmlformats.org/officeDocument/2006/relationships/hyperlink" Target="http://epp.eurostat.ec.europa.eu/tgm/table.do?tab=table&amp;init=1&amp;language=en&amp;pcode=tsien180&amp;plugin=1" TargetMode="External" /><Relationship Id="rId18" Type="http://schemas.openxmlformats.org/officeDocument/2006/relationships/hyperlink" Target="http://epp.eurostat.ec.europa.eu/tgm/table.do?tab=table&amp;init=1&amp;language=en&amp;pcode=tsien180&amp;plugin=1" TargetMode="External" /><Relationship Id="rId19" Type="http://schemas.openxmlformats.org/officeDocument/2006/relationships/hyperlink" Target="http://epp.eurostat.ec.europa.eu/tgm/table.do?tab=table&amp;init=1&amp;language=en&amp;pcode=tsien180&amp;plugin=1" TargetMode="External" /><Relationship Id="rId20" Type="http://schemas.openxmlformats.org/officeDocument/2006/relationships/hyperlink" Target="http://epp.eurostat.ec.europa.eu/tgm/table.do?tab=table&amp;init=1&amp;language=en&amp;pcode=tsien180&amp;plugin=1" TargetMode="External" /><Relationship Id="rId21" Type="http://schemas.openxmlformats.org/officeDocument/2006/relationships/hyperlink" Target="http://epp.eurostat.ec.europa.eu/tgm/table.do?tab=table&amp;init=1&amp;language=en&amp;pcode=tsien180&amp;plugin=1" TargetMode="External" /><Relationship Id="rId22" Type="http://schemas.openxmlformats.org/officeDocument/2006/relationships/hyperlink" Target="http://epp.eurostat.ec.europa.eu/tgm/table.do?tab=table&amp;init=1&amp;language=en&amp;pcode=tps00112&amp;plugin=1" TargetMode="External" /><Relationship Id="rId23" Type="http://schemas.openxmlformats.org/officeDocument/2006/relationships/hyperlink" Target="http://epp.eurostat.ec.europa.eu/tgm/table.do?tab=table&amp;init=1&amp;plugin=1&amp;language=en&amp;pcode=tsieb010" TargetMode="External" /><Relationship Id="rId24" Type="http://schemas.openxmlformats.org/officeDocument/2006/relationships/hyperlink" Target="http://epp.eurostat.ec.europa.eu/tgm/table.do?tab=table&amp;init=1&amp;plugin=1&amp;language=en&amp;pcode=tsieb010" TargetMode="External" /><Relationship Id="rId25" Type="http://schemas.openxmlformats.org/officeDocument/2006/relationships/hyperlink" Target="http://epp.eurostat.ec.europa.eu/tgm/table.do?tab=table&amp;init=1&amp;plugin=1&amp;language=en&amp;pcode=tsieb010" TargetMode="External" /><Relationship Id="rId26" Type="http://schemas.openxmlformats.org/officeDocument/2006/relationships/hyperlink" Target="http://epp.eurostat.ec.europa.eu/tgm/table.do?tab=table&amp;init=1&amp;plugin=1&amp;language=en&amp;pcode=tsieb010" TargetMode="External" /><Relationship Id="rId27" Type="http://schemas.openxmlformats.org/officeDocument/2006/relationships/hyperlink" Target="http://epp.eurostat.ec.europa.eu/tgm/table.do?tab=table&amp;init=1&amp;plugin=1&amp;language=en&amp;pcode=tsieb010" TargetMode="External" /><Relationship Id="rId28" Type="http://schemas.openxmlformats.org/officeDocument/2006/relationships/hyperlink" Target="http://epp.eurostat.ec.europa.eu/tgm/table.do?tab=table&amp;init=1&amp;plugin=1&amp;language=en&amp;pcode=tsieb010" TargetMode="External" /><Relationship Id="rId29" Type="http://schemas.openxmlformats.org/officeDocument/2006/relationships/hyperlink" Target="http://epp.eurostat.ec.europa.eu/tgm/table.do?tab=table&amp;init=1&amp;language=en&amp;pcode=tps00112&amp;plugin=1" TargetMode="External" /><Relationship Id="rId30" Type="http://schemas.openxmlformats.org/officeDocument/2006/relationships/hyperlink" Target="http://epp.eurostat.ec.europa.eu/tgm/table.do?tab=table&amp;init=1&amp;language=en&amp;pcode=tps00112&amp;plugin=1" TargetMode="External" /><Relationship Id="rId31" Type="http://schemas.openxmlformats.org/officeDocument/2006/relationships/hyperlink" Target="http://epp.eurostat.ec.europa.eu/tgm/table.do?tab=table&amp;init=1&amp;plugin=1&amp;language=en&amp;pcode=tsieb010" TargetMode="External" /><Relationship Id="rId32" Type="http://schemas.openxmlformats.org/officeDocument/2006/relationships/hyperlink" Target="http://epp.eurostat.ec.europa.eu/tgm/table.do?tab=table&amp;init=1&amp;plugin=1&amp;language=en&amp;pcode=tsieb010" TargetMode="External" /><Relationship Id="rId33" Type="http://schemas.openxmlformats.org/officeDocument/2006/relationships/hyperlink" Target="http://epp.eurostat.ec.europa.eu/tgm/table.do?tab=table&amp;init=1&amp;plugin=1&amp;language=en&amp;pcode=tsieb010" TargetMode="External" /><Relationship Id="rId34" Type="http://schemas.openxmlformats.org/officeDocument/2006/relationships/hyperlink" Target="http://epp.eurostat.ec.europa.eu/tgm/table.do?tab=table&amp;init=1&amp;plugin=1&amp;language=en&amp;pcode=tsieb010" TargetMode="External" /><Relationship Id="rId35" Type="http://schemas.openxmlformats.org/officeDocument/2006/relationships/hyperlink" Target="http://epp.eurostat.ec.europa.eu/tgm/table.do?tab=table&amp;init=1&amp;language=en&amp;pcode=tsien010&amp;plugin=1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1"/>
  <sheetViews>
    <sheetView workbookViewId="0" topLeftCell="A1">
      <selection activeCell="E31" sqref="E31"/>
    </sheetView>
  </sheetViews>
  <sheetFormatPr defaultColWidth="9.140625" defaultRowHeight="15"/>
  <cols>
    <col min="1" max="1" width="13.7109375" style="0" bestFit="1" customWidth="1"/>
    <col min="2" max="7" width="24.8515625" style="0" customWidth="1"/>
    <col min="8" max="8" width="10.28125" style="0" customWidth="1"/>
    <col min="9" max="9" width="26.00390625" style="0" bestFit="1" customWidth="1"/>
    <col min="10" max="10" width="18.421875" style="0" customWidth="1"/>
    <col min="11" max="11" width="25.7109375" style="0" bestFit="1" customWidth="1"/>
    <col min="12" max="12" width="19.140625" style="0" customWidth="1"/>
    <col min="13" max="13" width="24.57421875" style="0" bestFit="1" customWidth="1"/>
    <col min="14" max="14" width="10.28125" style="0" customWidth="1"/>
    <col min="15" max="15" width="10.28125" style="0" bestFit="1" customWidth="1"/>
    <col min="16" max="16" width="13.7109375" style="0" bestFit="1" customWidth="1"/>
    <col min="17" max="17" width="10.28125" style="0" bestFit="1" customWidth="1"/>
  </cols>
  <sheetData>
    <row r="3" spans="1:7" ht="15">
      <c r="A3" s="9" t="s">
        <v>27</v>
      </c>
      <c r="B3" s="9" t="s">
        <v>1</v>
      </c>
      <c r="C3" s="19" t="s">
        <v>3</v>
      </c>
      <c r="D3" s="6"/>
      <c r="E3" s="6"/>
      <c r="F3" s="6"/>
      <c r="G3" s="7"/>
    </row>
    <row r="4" spans="1:7" ht="15">
      <c r="A4" s="8"/>
      <c r="B4" s="5" t="s">
        <v>19</v>
      </c>
      <c r="C4" s="5" t="s">
        <v>12</v>
      </c>
      <c r="D4" s="5" t="s">
        <v>9</v>
      </c>
      <c r="E4" s="5" t="s">
        <v>15</v>
      </c>
      <c r="F4" s="5" t="s">
        <v>36</v>
      </c>
      <c r="G4" s="10" t="s">
        <v>21</v>
      </c>
    </row>
    <row r="5" spans="1:7" ht="15">
      <c r="A5" s="9" t="s">
        <v>0</v>
      </c>
      <c r="B5" s="5" t="s">
        <v>52</v>
      </c>
      <c r="C5" s="5" t="s">
        <v>13</v>
      </c>
      <c r="D5" s="5" t="s">
        <v>10</v>
      </c>
      <c r="E5" s="5" t="s">
        <v>53</v>
      </c>
      <c r="F5" s="5" t="s">
        <v>17</v>
      </c>
      <c r="G5" s="10" t="s">
        <v>4</v>
      </c>
    </row>
    <row r="6" spans="1:7" ht="15">
      <c r="A6" s="5" t="s">
        <v>41</v>
      </c>
      <c r="B6" s="13">
        <v>1.2</v>
      </c>
      <c r="C6" s="13">
        <v>124</v>
      </c>
      <c r="D6" s="13">
        <v>127</v>
      </c>
      <c r="E6" s="13">
        <v>9.5</v>
      </c>
      <c r="F6" s="13">
        <v>114.7</v>
      </c>
      <c r="G6" s="14">
        <v>61.1</v>
      </c>
    </row>
    <row r="7" spans="1:7" ht="15">
      <c r="A7" s="11" t="s">
        <v>24</v>
      </c>
      <c r="B7" s="15">
        <v>2.6</v>
      </c>
      <c r="C7" s="15">
        <v>120</v>
      </c>
      <c r="D7" s="15">
        <v>60.3</v>
      </c>
      <c r="E7" s="15">
        <v>11.4</v>
      </c>
      <c r="F7" s="15">
        <v>95</v>
      </c>
      <c r="G7" s="16">
        <v>63.7</v>
      </c>
    </row>
    <row r="8" spans="1:7" ht="15">
      <c r="A8" s="11" t="s">
        <v>7</v>
      </c>
      <c r="B8" s="15">
        <v>11.9</v>
      </c>
      <c r="C8" s="15">
        <v>124</v>
      </c>
      <c r="D8" s="15">
        <v>75.7</v>
      </c>
      <c r="E8" s="15">
        <v>11.9</v>
      </c>
      <c r="F8" s="15">
        <v>104</v>
      </c>
      <c r="G8" s="16">
        <v>67.4</v>
      </c>
    </row>
    <row r="9" spans="1:7" ht="15">
      <c r="A9" s="11" t="s">
        <v>23</v>
      </c>
      <c r="B9" s="15">
        <v>0.1</v>
      </c>
      <c r="C9" s="15">
        <v>92</v>
      </c>
      <c r="D9" s="15">
        <v>59.4</v>
      </c>
      <c r="E9" s="15">
        <v>9.7</v>
      </c>
      <c r="F9" s="15">
        <v>124.6</v>
      </c>
      <c r="G9" s="16">
        <v>67.1</v>
      </c>
    </row>
    <row r="10" spans="1:7" ht="15">
      <c r="A10" s="11" t="s">
        <v>40</v>
      </c>
      <c r="B10" s="15">
        <v>0.4</v>
      </c>
      <c r="C10" s="15">
        <v>131</v>
      </c>
      <c r="D10" s="15">
        <v>129</v>
      </c>
      <c r="E10" s="15">
        <v>11.5</v>
      </c>
      <c r="F10" s="15">
        <v>98.4</v>
      </c>
      <c r="G10" s="16">
        <v>63.7</v>
      </c>
    </row>
    <row r="11" spans="1:7" ht="15">
      <c r="A11" s="11" t="s">
        <v>37</v>
      </c>
      <c r="B11" s="15">
        <v>1.4</v>
      </c>
      <c r="C11" s="15">
        <v>144</v>
      </c>
      <c r="D11" s="15">
        <v>142</v>
      </c>
      <c r="E11" s="15">
        <v>14.8</v>
      </c>
      <c r="F11" s="15">
        <v>124.6</v>
      </c>
      <c r="G11" s="16">
        <v>65.3</v>
      </c>
    </row>
    <row r="12" spans="1:7" ht="15">
      <c r="A12" s="11" t="s">
        <v>42</v>
      </c>
      <c r="B12" s="15">
        <v>0.7</v>
      </c>
      <c r="C12" s="15">
        <v>51</v>
      </c>
      <c r="D12" s="15">
        <v>51</v>
      </c>
      <c r="E12" s="15">
        <v>9.5</v>
      </c>
      <c r="F12" s="15">
        <v>88.9</v>
      </c>
      <c r="G12" s="16">
        <v>61.3</v>
      </c>
    </row>
    <row r="13" spans="1:7" ht="15">
      <c r="A13" s="11" t="s">
        <v>6</v>
      </c>
      <c r="B13" s="15">
        <v>4.1</v>
      </c>
      <c r="C13" s="15">
        <v>63</v>
      </c>
      <c r="D13" s="15">
        <v>56.8</v>
      </c>
      <c r="E13" s="15">
        <v>9.7</v>
      </c>
      <c r="F13" s="15">
        <v>80.3</v>
      </c>
      <c r="G13" s="16">
        <v>57.6</v>
      </c>
    </row>
    <row r="14" spans="1:7" ht="15">
      <c r="A14" s="11" t="s">
        <v>8</v>
      </c>
      <c r="B14" s="15">
        <v>4.9</v>
      </c>
      <c r="C14" s="15">
        <v>117</v>
      </c>
      <c r="D14" s="15">
        <v>65</v>
      </c>
      <c r="E14" s="15">
        <v>8.3</v>
      </c>
      <c r="F14" s="15">
        <v>79.8</v>
      </c>
      <c r="G14" s="16">
        <v>58.4</v>
      </c>
    </row>
    <row r="15" spans="1:7" ht="15">
      <c r="A15" s="11" t="s">
        <v>39</v>
      </c>
      <c r="B15" s="15">
        <v>0.1</v>
      </c>
      <c r="C15" s="15">
        <v>105</v>
      </c>
      <c r="D15" s="15">
        <v>107</v>
      </c>
      <c r="E15" s="15">
        <v>9.5</v>
      </c>
      <c r="F15" s="15">
        <v>108.7</v>
      </c>
      <c r="G15" s="16">
        <v>62</v>
      </c>
    </row>
    <row r="16" spans="1:7" ht="15">
      <c r="A16" s="11" t="s">
        <v>44</v>
      </c>
      <c r="B16" s="15">
        <v>0.3</v>
      </c>
      <c r="C16" s="15">
        <v>79</v>
      </c>
      <c r="D16" s="15">
        <v>77</v>
      </c>
      <c r="E16" s="15">
        <v>10.4</v>
      </c>
      <c r="F16" s="15">
        <v>138.5</v>
      </c>
      <c r="G16" s="16">
        <v>57.3</v>
      </c>
    </row>
    <row r="17" spans="1:7" ht="15">
      <c r="A17" s="11" t="s">
        <v>43</v>
      </c>
      <c r="B17" s="15">
        <v>1.3</v>
      </c>
      <c r="C17" s="15">
        <v>35</v>
      </c>
      <c r="D17" s="15">
        <v>34</v>
      </c>
      <c r="E17" s="15">
        <v>10.2</v>
      </c>
      <c r="F17" s="15">
        <v>63.7</v>
      </c>
      <c r="G17" s="16">
        <v>62.4</v>
      </c>
    </row>
    <row r="18" spans="1:7" ht="15">
      <c r="A18" s="11" t="s">
        <v>38</v>
      </c>
      <c r="B18" s="15">
        <v>0.2</v>
      </c>
      <c r="C18" s="15">
        <v>102</v>
      </c>
      <c r="D18" s="15">
        <v>101</v>
      </c>
      <c r="E18" s="15">
        <v>10.7</v>
      </c>
      <c r="F18" s="15">
        <v>149.9</v>
      </c>
      <c r="G18" s="16">
        <v>62.9</v>
      </c>
    </row>
    <row r="19" spans="1:7" ht="15">
      <c r="A19" s="21" t="s">
        <v>45</v>
      </c>
      <c r="B19" s="22">
        <v>1.8</v>
      </c>
      <c r="C19" s="22">
        <v>88</v>
      </c>
      <c r="D19" s="22">
        <v>86</v>
      </c>
      <c r="E19" s="22">
        <v>9.1</v>
      </c>
      <c r="F19" s="22">
        <v>110.6</v>
      </c>
      <c r="G19" s="23">
        <v>62.3</v>
      </c>
    </row>
    <row r="24" spans="1:8" ht="15">
      <c r="A24" s="9" t="s">
        <v>26</v>
      </c>
      <c r="B24" s="9" t="s">
        <v>1</v>
      </c>
      <c r="C24" s="19" t="s">
        <v>3</v>
      </c>
      <c r="D24" s="6"/>
      <c r="E24" s="6"/>
      <c r="F24" s="6"/>
      <c r="G24" s="6"/>
      <c r="H24" s="7"/>
    </row>
    <row r="25" spans="1:8" ht="15">
      <c r="A25" s="8"/>
      <c r="B25" s="5" t="s">
        <v>19</v>
      </c>
      <c r="C25" s="5" t="s">
        <v>12</v>
      </c>
      <c r="D25" s="5" t="s">
        <v>9</v>
      </c>
      <c r="E25" s="5" t="s">
        <v>15</v>
      </c>
      <c r="F25" s="5" t="s">
        <v>36</v>
      </c>
      <c r="G25" s="5" t="s">
        <v>21</v>
      </c>
      <c r="H25" s="10" t="s">
        <v>25</v>
      </c>
    </row>
    <row r="26" spans="1:8" ht="15">
      <c r="A26" s="9" t="s">
        <v>0</v>
      </c>
      <c r="B26" s="5" t="s">
        <v>52</v>
      </c>
      <c r="C26" s="5" t="s">
        <v>13</v>
      </c>
      <c r="D26" s="5" t="s">
        <v>10</v>
      </c>
      <c r="E26" s="5" t="s">
        <v>53</v>
      </c>
      <c r="F26" s="5" t="s">
        <v>17</v>
      </c>
      <c r="G26" s="5" t="s">
        <v>4</v>
      </c>
      <c r="H26" s="20"/>
    </row>
    <row r="27" spans="1:8" ht="15">
      <c r="A27" s="5" t="s">
        <v>41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4">
        <v>6</v>
      </c>
    </row>
    <row r="28" spans="1:8" ht="15">
      <c r="A28" s="11" t="s">
        <v>24</v>
      </c>
      <c r="B28" s="15">
        <v>1</v>
      </c>
      <c r="C28" s="15">
        <v>1</v>
      </c>
      <c r="D28" s="15">
        <v>1</v>
      </c>
      <c r="E28" s="15">
        <v>1</v>
      </c>
      <c r="F28" s="15">
        <v>1</v>
      </c>
      <c r="G28" s="15">
        <v>1</v>
      </c>
      <c r="H28" s="16">
        <v>6</v>
      </c>
    </row>
    <row r="29" spans="1:8" ht="15">
      <c r="A29" s="11" t="s">
        <v>7</v>
      </c>
      <c r="B29" s="15">
        <v>1</v>
      </c>
      <c r="C29" s="15">
        <v>1</v>
      </c>
      <c r="D29" s="15">
        <v>1</v>
      </c>
      <c r="E29" s="15">
        <v>1</v>
      </c>
      <c r="F29" s="15">
        <v>1</v>
      </c>
      <c r="G29" s="15">
        <v>1</v>
      </c>
      <c r="H29" s="16">
        <v>6</v>
      </c>
    </row>
    <row r="30" spans="1:8" ht="15">
      <c r="A30" s="11" t="s">
        <v>23</v>
      </c>
      <c r="B30" s="15">
        <v>1</v>
      </c>
      <c r="C30" s="15">
        <v>1</v>
      </c>
      <c r="D30" s="15">
        <v>1</v>
      </c>
      <c r="E30" s="15">
        <v>1</v>
      </c>
      <c r="F30" s="15">
        <v>1</v>
      </c>
      <c r="G30" s="15">
        <v>1</v>
      </c>
      <c r="H30" s="16">
        <v>6</v>
      </c>
    </row>
    <row r="31" spans="1:8" ht="15">
      <c r="A31" s="11" t="s">
        <v>40</v>
      </c>
      <c r="B31" s="15">
        <v>1</v>
      </c>
      <c r="C31" s="15">
        <v>1</v>
      </c>
      <c r="D31" s="15">
        <v>1</v>
      </c>
      <c r="E31" s="15">
        <v>1</v>
      </c>
      <c r="F31" s="15">
        <v>1</v>
      </c>
      <c r="G31" s="15">
        <v>1</v>
      </c>
      <c r="H31" s="16">
        <v>6</v>
      </c>
    </row>
    <row r="32" spans="1:8" ht="15">
      <c r="A32" s="11" t="s">
        <v>37</v>
      </c>
      <c r="B32" s="15">
        <v>1</v>
      </c>
      <c r="C32" s="15">
        <v>1</v>
      </c>
      <c r="D32" s="15">
        <v>1</v>
      </c>
      <c r="E32" s="15">
        <v>1</v>
      </c>
      <c r="F32" s="15">
        <v>1</v>
      </c>
      <c r="G32" s="15">
        <v>1</v>
      </c>
      <c r="H32" s="16">
        <v>6</v>
      </c>
    </row>
    <row r="33" spans="1:8" ht="15">
      <c r="A33" s="11" t="s">
        <v>42</v>
      </c>
      <c r="B33" s="15">
        <v>1</v>
      </c>
      <c r="C33" s="15">
        <v>1</v>
      </c>
      <c r="D33" s="15">
        <v>1</v>
      </c>
      <c r="E33" s="15">
        <v>1</v>
      </c>
      <c r="F33" s="15">
        <v>1</v>
      </c>
      <c r="G33" s="15">
        <v>1</v>
      </c>
      <c r="H33" s="16">
        <v>6</v>
      </c>
    </row>
    <row r="34" spans="1:8" ht="15">
      <c r="A34" s="11" t="s">
        <v>6</v>
      </c>
      <c r="B34" s="15">
        <v>1</v>
      </c>
      <c r="C34" s="15">
        <v>1</v>
      </c>
      <c r="D34" s="15">
        <v>1</v>
      </c>
      <c r="E34" s="15">
        <v>1</v>
      </c>
      <c r="F34" s="15">
        <v>1</v>
      </c>
      <c r="G34" s="15">
        <v>1</v>
      </c>
      <c r="H34" s="16">
        <v>6</v>
      </c>
    </row>
    <row r="35" spans="1:8" ht="15">
      <c r="A35" s="11" t="s">
        <v>8</v>
      </c>
      <c r="B35" s="15">
        <v>1</v>
      </c>
      <c r="C35" s="15">
        <v>1</v>
      </c>
      <c r="D35" s="15">
        <v>1</v>
      </c>
      <c r="E35" s="15">
        <v>1</v>
      </c>
      <c r="F35" s="15">
        <v>1</v>
      </c>
      <c r="G35" s="15">
        <v>1</v>
      </c>
      <c r="H35" s="16">
        <v>6</v>
      </c>
    </row>
    <row r="36" spans="1:8" ht="15">
      <c r="A36" s="11" t="s">
        <v>39</v>
      </c>
      <c r="B36" s="15">
        <v>1</v>
      </c>
      <c r="C36" s="15">
        <v>1</v>
      </c>
      <c r="D36" s="15">
        <v>1</v>
      </c>
      <c r="E36" s="15">
        <v>1</v>
      </c>
      <c r="F36" s="15">
        <v>1</v>
      </c>
      <c r="G36" s="15">
        <v>1</v>
      </c>
      <c r="H36" s="16">
        <v>6</v>
      </c>
    </row>
    <row r="37" spans="1:8" ht="15">
      <c r="A37" s="11" t="s">
        <v>44</v>
      </c>
      <c r="B37" s="15">
        <v>1</v>
      </c>
      <c r="C37" s="15">
        <v>1</v>
      </c>
      <c r="D37" s="15">
        <v>1</v>
      </c>
      <c r="E37" s="15">
        <v>1</v>
      </c>
      <c r="F37" s="15">
        <v>1</v>
      </c>
      <c r="G37" s="15">
        <v>1</v>
      </c>
      <c r="H37" s="16">
        <v>6</v>
      </c>
    </row>
    <row r="38" spans="1:8" ht="15">
      <c r="A38" s="11" t="s">
        <v>43</v>
      </c>
      <c r="B38" s="15">
        <v>1</v>
      </c>
      <c r="C38" s="15">
        <v>1</v>
      </c>
      <c r="D38" s="15">
        <v>1</v>
      </c>
      <c r="E38" s="15">
        <v>1</v>
      </c>
      <c r="F38" s="15">
        <v>1</v>
      </c>
      <c r="G38" s="15">
        <v>1</v>
      </c>
      <c r="H38" s="16">
        <v>6</v>
      </c>
    </row>
    <row r="39" spans="1:8" ht="15">
      <c r="A39" s="11" t="s">
        <v>38</v>
      </c>
      <c r="B39" s="15">
        <v>1</v>
      </c>
      <c r="C39" s="15">
        <v>1</v>
      </c>
      <c r="D39" s="15">
        <v>1</v>
      </c>
      <c r="E39" s="15">
        <v>1</v>
      </c>
      <c r="F39" s="15">
        <v>1</v>
      </c>
      <c r="G39" s="15">
        <v>1</v>
      </c>
      <c r="H39" s="16">
        <v>6</v>
      </c>
    </row>
    <row r="40" spans="1:8" ht="15">
      <c r="A40" s="11" t="s">
        <v>45</v>
      </c>
      <c r="B40" s="15">
        <v>1</v>
      </c>
      <c r="C40" s="15">
        <v>1</v>
      </c>
      <c r="D40" s="15">
        <v>1</v>
      </c>
      <c r="E40" s="15">
        <v>1</v>
      </c>
      <c r="F40" s="15">
        <v>1</v>
      </c>
      <c r="G40" s="15">
        <v>1</v>
      </c>
      <c r="H40" s="16">
        <v>6</v>
      </c>
    </row>
    <row r="41" spans="1:8" ht="15">
      <c r="A41" s="12" t="s">
        <v>25</v>
      </c>
      <c r="B41" s="17">
        <v>14</v>
      </c>
      <c r="C41" s="17">
        <v>14</v>
      </c>
      <c r="D41" s="17">
        <v>14</v>
      </c>
      <c r="E41" s="17">
        <v>14</v>
      </c>
      <c r="F41" s="17">
        <v>14</v>
      </c>
      <c r="G41" s="17">
        <v>14</v>
      </c>
      <c r="H41" s="18">
        <v>84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">
      <selection activeCell="A2" sqref="A2"/>
    </sheetView>
  </sheetViews>
  <sheetFormatPr defaultColWidth="9.140625" defaultRowHeight="15"/>
  <cols>
    <col min="1" max="1" width="14.421875" style="0" bestFit="1" customWidth="1"/>
    <col min="2" max="2" width="23.00390625" style="0" bestFit="1" customWidth="1"/>
    <col min="3" max="3" width="12.57421875" style="1" bestFit="1" customWidth="1"/>
    <col min="4" max="4" width="21.421875" style="1" bestFit="1" customWidth="1"/>
    <col min="5" max="5" width="7.57421875" style="0" bestFit="1" customWidth="1"/>
    <col min="6" max="6" width="139.7109375" style="0" bestFit="1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5">
      <c r="A2" t="s">
        <v>41</v>
      </c>
      <c r="B2" s="1" t="s">
        <v>9</v>
      </c>
      <c r="C2" s="1">
        <v>127</v>
      </c>
      <c r="D2" s="1" t="s">
        <v>10</v>
      </c>
      <c r="E2" s="1">
        <v>2004</v>
      </c>
      <c r="F2" t="s">
        <v>11</v>
      </c>
    </row>
    <row r="3" spans="1:6" ht="15">
      <c r="A3" t="s">
        <v>24</v>
      </c>
      <c r="B3" s="1" t="s">
        <v>9</v>
      </c>
      <c r="C3" s="1">
        <v>60.3</v>
      </c>
      <c r="D3" s="1" t="s">
        <v>10</v>
      </c>
      <c r="E3" s="1">
        <v>2004</v>
      </c>
      <c r="F3" t="s">
        <v>11</v>
      </c>
    </row>
    <row r="4" spans="1:6" ht="15">
      <c r="A4" t="s">
        <v>7</v>
      </c>
      <c r="B4" s="1" t="s">
        <v>9</v>
      </c>
      <c r="C4" s="1">
        <v>75.7</v>
      </c>
      <c r="D4" s="1" t="s">
        <v>10</v>
      </c>
      <c r="E4" s="1">
        <v>2004</v>
      </c>
      <c r="F4" t="s">
        <v>11</v>
      </c>
    </row>
    <row r="5" spans="1:6" ht="15">
      <c r="A5" t="s">
        <v>23</v>
      </c>
      <c r="B5" s="1" t="s">
        <v>9</v>
      </c>
      <c r="C5" s="1">
        <v>59.4</v>
      </c>
      <c r="D5" s="1" t="s">
        <v>10</v>
      </c>
      <c r="E5" s="1">
        <v>2004</v>
      </c>
      <c r="F5" t="s">
        <v>11</v>
      </c>
    </row>
    <row r="6" spans="1:6" ht="15">
      <c r="A6" t="s">
        <v>40</v>
      </c>
      <c r="B6" s="1" t="s">
        <v>9</v>
      </c>
      <c r="C6" s="1">
        <v>129</v>
      </c>
      <c r="D6" s="1" t="s">
        <v>10</v>
      </c>
      <c r="E6" s="1">
        <v>2004</v>
      </c>
      <c r="F6" t="s">
        <v>11</v>
      </c>
    </row>
    <row r="7" spans="1:6" ht="15">
      <c r="A7" t="s">
        <v>37</v>
      </c>
      <c r="B7" s="1" t="s">
        <v>9</v>
      </c>
      <c r="C7" s="1">
        <v>142</v>
      </c>
      <c r="D7" s="1" t="s">
        <v>10</v>
      </c>
      <c r="E7" s="1">
        <v>2004</v>
      </c>
      <c r="F7" t="s">
        <v>11</v>
      </c>
    </row>
    <row r="8" spans="1:6" ht="15">
      <c r="A8" t="s">
        <v>42</v>
      </c>
      <c r="B8" s="1" t="s">
        <v>9</v>
      </c>
      <c r="C8" s="1">
        <v>51</v>
      </c>
      <c r="D8" s="1" t="s">
        <v>10</v>
      </c>
      <c r="E8" s="1">
        <v>2004</v>
      </c>
      <c r="F8" t="s">
        <v>11</v>
      </c>
    </row>
    <row r="9" spans="1:6" ht="15">
      <c r="A9" t="s">
        <v>6</v>
      </c>
      <c r="B9" s="1" t="s">
        <v>9</v>
      </c>
      <c r="C9" s="1">
        <v>56.8</v>
      </c>
      <c r="D9" s="1" t="s">
        <v>10</v>
      </c>
      <c r="E9" s="1">
        <v>2004</v>
      </c>
      <c r="F9" s="3" t="s">
        <v>11</v>
      </c>
    </row>
    <row r="10" spans="1:6" ht="15">
      <c r="A10" t="s">
        <v>8</v>
      </c>
      <c r="B10" s="1" t="s">
        <v>9</v>
      </c>
      <c r="C10" s="1">
        <v>65</v>
      </c>
      <c r="D10" s="1" t="s">
        <v>10</v>
      </c>
      <c r="E10" s="1">
        <v>2004</v>
      </c>
      <c r="F10" t="s">
        <v>11</v>
      </c>
    </row>
    <row r="11" spans="1:6" ht="15">
      <c r="A11" t="s">
        <v>39</v>
      </c>
      <c r="B11" s="1" t="s">
        <v>9</v>
      </c>
      <c r="C11" s="1">
        <v>107</v>
      </c>
      <c r="D11" s="1" t="s">
        <v>10</v>
      </c>
      <c r="E11" s="1">
        <v>2004</v>
      </c>
      <c r="F11" t="s">
        <v>11</v>
      </c>
    </row>
    <row r="12" spans="1:6" ht="15">
      <c r="A12" t="s">
        <v>44</v>
      </c>
      <c r="B12" s="1" t="s">
        <v>9</v>
      </c>
      <c r="C12" s="2">
        <v>77</v>
      </c>
      <c r="D12" s="1" t="s">
        <v>10</v>
      </c>
      <c r="E12" s="1">
        <v>2004</v>
      </c>
      <c r="F12" t="s">
        <v>11</v>
      </c>
    </row>
    <row r="13" spans="1:6" ht="15">
      <c r="A13" t="s">
        <v>43</v>
      </c>
      <c r="B13" s="1" t="s">
        <v>9</v>
      </c>
      <c r="C13" s="1">
        <v>34</v>
      </c>
      <c r="D13" s="1" t="s">
        <v>10</v>
      </c>
      <c r="E13" s="1">
        <v>2004</v>
      </c>
      <c r="F13" t="s">
        <v>11</v>
      </c>
    </row>
    <row r="14" spans="1:6" ht="15">
      <c r="A14" t="s">
        <v>38</v>
      </c>
      <c r="B14" s="1" t="s">
        <v>9</v>
      </c>
      <c r="C14" s="1">
        <v>101</v>
      </c>
      <c r="D14" s="1" t="s">
        <v>10</v>
      </c>
      <c r="E14" s="1">
        <v>2004</v>
      </c>
      <c r="F14" t="s">
        <v>11</v>
      </c>
    </row>
    <row r="15" spans="1:6" ht="15">
      <c r="A15" t="s">
        <v>45</v>
      </c>
      <c r="B15" s="1" t="s">
        <v>9</v>
      </c>
      <c r="C15" s="1">
        <v>86</v>
      </c>
      <c r="D15" s="1" t="s">
        <v>10</v>
      </c>
      <c r="E15" s="1">
        <v>2004</v>
      </c>
      <c r="F15" t="s">
        <v>11</v>
      </c>
    </row>
    <row r="16" spans="1:6" ht="15">
      <c r="A16" t="s">
        <v>41</v>
      </c>
      <c r="B16" s="1" t="s">
        <v>12</v>
      </c>
      <c r="C16" s="1">
        <v>124</v>
      </c>
      <c r="D16" s="1" t="s">
        <v>13</v>
      </c>
      <c r="E16" s="1">
        <v>2005</v>
      </c>
      <c r="F16" s="3" t="s">
        <v>14</v>
      </c>
    </row>
    <row r="17" spans="1:6" ht="15">
      <c r="A17" t="s">
        <v>24</v>
      </c>
      <c r="B17" s="1" t="s">
        <v>12</v>
      </c>
      <c r="C17" s="1">
        <v>120</v>
      </c>
      <c r="D17" s="1" t="s">
        <v>13</v>
      </c>
      <c r="E17" s="1">
        <v>2005</v>
      </c>
      <c r="F17" s="3" t="s">
        <v>14</v>
      </c>
    </row>
    <row r="18" spans="1:6" ht="15">
      <c r="A18" t="s">
        <v>7</v>
      </c>
      <c r="B18" s="1" t="s">
        <v>12</v>
      </c>
      <c r="C18" s="1">
        <v>124</v>
      </c>
      <c r="D18" s="1" t="s">
        <v>13</v>
      </c>
      <c r="E18" s="1">
        <v>2005</v>
      </c>
      <c r="F18" s="3" t="s">
        <v>14</v>
      </c>
    </row>
    <row r="19" spans="1:6" ht="15">
      <c r="A19" t="s">
        <v>23</v>
      </c>
      <c r="B19" s="1" t="s">
        <v>12</v>
      </c>
      <c r="C19" s="1">
        <v>92</v>
      </c>
      <c r="D19" s="1" t="s">
        <v>13</v>
      </c>
      <c r="E19" s="1">
        <v>2005</v>
      </c>
      <c r="F19" s="3" t="s">
        <v>14</v>
      </c>
    </row>
    <row r="20" spans="1:6" ht="15">
      <c r="A20" t="s">
        <v>40</v>
      </c>
      <c r="B20" s="1" t="s">
        <v>12</v>
      </c>
      <c r="C20" s="1">
        <v>131</v>
      </c>
      <c r="D20" s="1" t="s">
        <v>13</v>
      </c>
      <c r="E20" s="1">
        <v>2005</v>
      </c>
      <c r="F20" s="3" t="s">
        <v>14</v>
      </c>
    </row>
    <row r="21" spans="1:6" ht="15">
      <c r="A21" t="s">
        <v>37</v>
      </c>
      <c r="B21" s="1" t="s">
        <v>12</v>
      </c>
      <c r="C21" s="1">
        <v>144</v>
      </c>
      <c r="D21" s="1" t="s">
        <v>13</v>
      </c>
      <c r="E21" s="1">
        <v>2005</v>
      </c>
      <c r="F21" s="3" t="s">
        <v>14</v>
      </c>
    </row>
    <row r="22" spans="1:6" ht="15">
      <c r="A22" t="s">
        <v>42</v>
      </c>
      <c r="B22" s="1" t="s">
        <v>12</v>
      </c>
      <c r="C22" s="1">
        <v>51</v>
      </c>
      <c r="D22" s="1" t="s">
        <v>13</v>
      </c>
      <c r="E22" s="1">
        <v>2005</v>
      </c>
      <c r="F22" s="3" t="s">
        <v>14</v>
      </c>
    </row>
    <row r="23" spans="1:6" ht="15">
      <c r="A23" t="s">
        <v>6</v>
      </c>
      <c r="B23" s="1" t="s">
        <v>12</v>
      </c>
      <c r="C23" s="1">
        <v>63</v>
      </c>
      <c r="D23" s="1" t="s">
        <v>13</v>
      </c>
      <c r="E23" s="1">
        <v>2005</v>
      </c>
      <c r="F23" s="3" t="s">
        <v>14</v>
      </c>
    </row>
    <row r="24" spans="1:6" ht="15">
      <c r="A24" t="s">
        <v>8</v>
      </c>
      <c r="B24" s="1" t="s">
        <v>12</v>
      </c>
      <c r="C24" s="1">
        <v>117</v>
      </c>
      <c r="D24" s="1" t="s">
        <v>13</v>
      </c>
      <c r="E24" s="1">
        <v>2005</v>
      </c>
      <c r="F24" s="3" t="s">
        <v>14</v>
      </c>
    </row>
    <row r="25" spans="1:6" ht="15">
      <c r="A25" t="s">
        <v>39</v>
      </c>
      <c r="B25" s="1" t="s">
        <v>12</v>
      </c>
      <c r="C25" s="1">
        <v>105</v>
      </c>
      <c r="D25" s="1" t="s">
        <v>13</v>
      </c>
      <c r="E25" s="1">
        <v>2005</v>
      </c>
      <c r="F25" s="3" t="s">
        <v>14</v>
      </c>
    </row>
    <row r="26" spans="1:6" ht="15">
      <c r="A26" t="s">
        <v>44</v>
      </c>
      <c r="B26" s="1" t="s">
        <v>12</v>
      </c>
      <c r="C26" s="1">
        <v>79</v>
      </c>
      <c r="D26" s="1" t="s">
        <v>13</v>
      </c>
      <c r="E26" s="1">
        <v>2005</v>
      </c>
      <c r="F26" s="3" t="s">
        <v>14</v>
      </c>
    </row>
    <row r="27" spans="1:6" ht="15">
      <c r="A27" t="s">
        <v>43</v>
      </c>
      <c r="B27" s="1" t="s">
        <v>12</v>
      </c>
      <c r="C27" s="1">
        <v>35</v>
      </c>
      <c r="D27" s="1" t="s">
        <v>13</v>
      </c>
      <c r="E27" s="1">
        <v>2005</v>
      </c>
      <c r="F27" s="3" t="s">
        <v>14</v>
      </c>
    </row>
    <row r="28" spans="1:6" ht="15">
      <c r="A28" t="s">
        <v>38</v>
      </c>
      <c r="B28" s="1" t="s">
        <v>12</v>
      </c>
      <c r="C28" s="1">
        <v>102</v>
      </c>
      <c r="D28" s="1" t="s">
        <v>13</v>
      </c>
      <c r="E28" s="1">
        <v>2005</v>
      </c>
      <c r="F28" s="3" t="s">
        <v>14</v>
      </c>
    </row>
    <row r="29" spans="1:6" ht="15">
      <c r="A29" t="s">
        <v>45</v>
      </c>
      <c r="B29" s="1" t="s">
        <v>12</v>
      </c>
      <c r="C29" s="1">
        <v>88</v>
      </c>
      <c r="D29" s="1" t="s">
        <v>13</v>
      </c>
      <c r="E29" s="1">
        <v>2005</v>
      </c>
      <c r="F29" s="3" t="s">
        <v>14</v>
      </c>
    </row>
    <row r="30" spans="1:6" ht="15">
      <c r="A30" t="s">
        <v>41</v>
      </c>
      <c r="B30" s="1" t="s">
        <v>15</v>
      </c>
      <c r="C30" s="1">
        <v>9.5</v>
      </c>
      <c r="D30" s="1" t="s">
        <v>53</v>
      </c>
      <c r="E30" s="1">
        <v>2005</v>
      </c>
      <c r="F30" s="3" t="s">
        <v>16</v>
      </c>
    </row>
    <row r="31" spans="1:6" ht="15">
      <c r="A31" t="s">
        <v>24</v>
      </c>
      <c r="B31" s="1" t="s">
        <v>15</v>
      </c>
      <c r="C31" s="1">
        <v>11.4</v>
      </c>
      <c r="D31" s="1" t="s">
        <v>53</v>
      </c>
      <c r="E31" s="1">
        <v>2005</v>
      </c>
      <c r="F31" s="3" t="s">
        <v>16</v>
      </c>
    </row>
    <row r="32" spans="1:6" ht="15">
      <c r="A32" t="s">
        <v>7</v>
      </c>
      <c r="B32" s="1" t="s">
        <v>15</v>
      </c>
      <c r="C32" s="1">
        <v>11.9</v>
      </c>
      <c r="D32" s="1" t="s">
        <v>53</v>
      </c>
      <c r="E32" s="1">
        <v>2005</v>
      </c>
      <c r="F32" s="3" t="s">
        <v>16</v>
      </c>
    </row>
    <row r="33" spans="1:6" ht="15">
      <c r="A33" t="s">
        <v>23</v>
      </c>
      <c r="B33" s="1" t="s">
        <v>15</v>
      </c>
      <c r="C33" s="1">
        <v>9.7</v>
      </c>
      <c r="D33" s="1" t="s">
        <v>53</v>
      </c>
      <c r="E33" s="1">
        <v>2005</v>
      </c>
      <c r="F33" s="3" t="s">
        <v>16</v>
      </c>
    </row>
    <row r="34" spans="1:6" ht="15">
      <c r="A34" t="s">
        <v>40</v>
      </c>
      <c r="B34" s="1" t="s">
        <v>15</v>
      </c>
      <c r="C34" s="1">
        <v>11.5</v>
      </c>
      <c r="D34" s="1" t="s">
        <v>53</v>
      </c>
      <c r="E34" s="1">
        <v>2005</v>
      </c>
      <c r="F34" s="3" t="s">
        <v>16</v>
      </c>
    </row>
    <row r="35" spans="1:6" ht="15">
      <c r="A35" t="s">
        <v>37</v>
      </c>
      <c r="B35" s="1" t="s">
        <v>15</v>
      </c>
      <c r="C35" s="1">
        <v>14.8</v>
      </c>
      <c r="D35" s="1" t="s">
        <v>53</v>
      </c>
      <c r="E35" s="1">
        <v>2005</v>
      </c>
      <c r="F35" s="3" t="s">
        <v>16</v>
      </c>
    </row>
    <row r="36" spans="1:6" ht="15">
      <c r="A36" t="s">
        <v>42</v>
      </c>
      <c r="B36" s="1" t="s">
        <v>15</v>
      </c>
      <c r="C36" s="1">
        <v>9.5</v>
      </c>
      <c r="D36" s="1" t="s">
        <v>53</v>
      </c>
      <c r="E36" s="1">
        <v>2005</v>
      </c>
      <c r="F36" s="3" t="s">
        <v>16</v>
      </c>
    </row>
    <row r="37" spans="1:6" ht="15">
      <c r="A37" t="s">
        <v>6</v>
      </c>
      <c r="B37" s="1" t="s">
        <v>15</v>
      </c>
      <c r="C37" s="1">
        <v>9.7</v>
      </c>
      <c r="D37" s="1" t="s">
        <v>53</v>
      </c>
      <c r="E37" s="1">
        <v>2005</v>
      </c>
      <c r="F37" s="3" t="s">
        <v>16</v>
      </c>
    </row>
    <row r="38" spans="1:6" ht="15">
      <c r="A38" t="s">
        <v>8</v>
      </c>
      <c r="B38" s="1" t="s">
        <v>15</v>
      </c>
      <c r="C38" s="1">
        <v>8.3</v>
      </c>
      <c r="D38" s="1" t="s">
        <v>53</v>
      </c>
      <c r="E38" s="1">
        <v>2005</v>
      </c>
      <c r="F38" s="3" t="s">
        <v>16</v>
      </c>
    </row>
    <row r="39" spans="1:6" ht="15">
      <c r="A39" t="s">
        <v>39</v>
      </c>
      <c r="B39" s="1" t="s">
        <v>15</v>
      </c>
      <c r="C39" s="1">
        <v>9.5</v>
      </c>
      <c r="D39" s="1" t="s">
        <v>53</v>
      </c>
      <c r="E39" s="1">
        <v>2005</v>
      </c>
      <c r="F39" s="3" t="s">
        <v>16</v>
      </c>
    </row>
    <row r="40" spans="1:6" ht="15">
      <c r="A40" t="s">
        <v>44</v>
      </c>
      <c r="B40" s="1" t="s">
        <v>15</v>
      </c>
      <c r="C40" s="1">
        <v>10.4</v>
      </c>
      <c r="D40" s="1" t="s">
        <v>53</v>
      </c>
      <c r="E40" s="1">
        <v>2005</v>
      </c>
      <c r="F40" s="3" t="s">
        <v>16</v>
      </c>
    </row>
    <row r="41" spans="1:6" ht="15">
      <c r="A41" t="s">
        <v>43</v>
      </c>
      <c r="B41" s="1" t="s">
        <v>15</v>
      </c>
      <c r="C41" s="1">
        <v>10.2</v>
      </c>
      <c r="D41" s="1" t="s">
        <v>53</v>
      </c>
      <c r="E41" s="1">
        <v>2005</v>
      </c>
      <c r="F41" s="3" t="s">
        <v>16</v>
      </c>
    </row>
    <row r="42" spans="1:6" ht="15">
      <c r="A42" t="s">
        <v>38</v>
      </c>
      <c r="B42" s="1" t="s">
        <v>15</v>
      </c>
      <c r="C42" s="1">
        <v>10.7</v>
      </c>
      <c r="D42" s="1" t="s">
        <v>53</v>
      </c>
      <c r="E42" s="1">
        <v>2005</v>
      </c>
      <c r="F42" s="3" t="s">
        <v>16</v>
      </c>
    </row>
    <row r="43" spans="1:6" ht="15">
      <c r="A43" t="s">
        <v>45</v>
      </c>
      <c r="B43" s="1" t="s">
        <v>15</v>
      </c>
      <c r="C43" s="1">
        <v>9.1</v>
      </c>
      <c r="D43" s="1" t="s">
        <v>53</v>
      </c>
      <c r="E43" s="1">
        <v>2005</v>
      </c>
      <c r="F43" s="3" t="s">
        <v>16</v>
      </c>
    </row>
    <row r="44" spans="1:6" ht="15">
      <c r="A44" t="s">
        <v>41</v>
      </c>
      <c r="B44" s="1" t="s">
        <v>36</v>
      </c>
      <c r="C44" s="1">
        <v>114.7</v>
      </c>
      <c r="D44" s="1" t="s">
        <v>17</v>
      </c>
      <c r="E44" s="1">
        <v>2006</v>
      </c>
      <c r="F44" s="3" t="s">
        <v>18</v>
      </c>
    </row>
    <row r="45" spans="1:6" ht="15">
      <c r="A45" t="s">
        <v>24</v>
      </c>
      <c r="B45" s="1" t="s">
        <v>36</v>
      </c>
      <c r="C45" s="1">
        <v>95</v>
      </c>
      <c r="D45" s="1" t="s">
        <v>17</v>
      </c>
      <c r="E45" s="1">
        <v>2006</v>
      </c>
      <c r="F45" s="3" t="s">
        <v>18</v>
      </c>
    </row>
    <row r="46" spans="1:6" ht="15">
      <c r="A46" t="s">
        <v>7</v>
      </c>
      <c r="B46" s="1" t="s">
        <v>36</v>
      </c>
      <c r="C46" s="1">
        <v>104</v>
      </c>
      <c r="D46" s="1" t="s">
        <v>17</v>
      </c>
      <c r="E46" s="1">
        <v>2006</v>
      </c>
      <c r="F46" s="3" t="s">
        <v>18</v>
      </c>
    </row>
    <row r="47" spans="1:6" ht="15">
      <c r="A47" t="s">
        <v>23</v>
      </c>
      <c r="B47" s="1" t="s">
        <v>36</v>
      </c>
      <c r="C47" s="1">
        <v>124.6</v>
      </c>
      <c r="D47" s="1" t="s">
        <v>17</v>
      </c>
      <c r="E47" s="1">
        <v>2006</v>
      </c>
      <c r="F47" s="3" t="s">
        <v>18</v>
      </c>
    </row>
    <row r="48" spans="1:6" ht="15">
      <c r="A48" t="s">
        <v>40</v>
      </c>
      <c r="B48" s="1" t="s">
        <v>36</v>
      </c>
      <c r="C48" s="1">
        <v>98.4</v>
      </c>
      <c r="D48" s="1" t="s">
        <v>17</v>
      </c>
      <c r="E48" s="1">
        <v>2006</v>
      </c>
      <c r="F48" s="3" t="s">
        <v>18</v>
      </c>
    </row>
    <row r="49" spans="1:6" ht="15">
      <c r="A49" t="s">
        <v>37</v>
      </c>
      <c r="B49" s="1" t="s">
        <v>36</v>
      </c>
      <c r="C49" s="1">
        <v>124.6</v>
      </c>
      <c r="D49" s="1" t="s">
        <v>17</v>
      </c>
      <c r="E49" s="1">
        <v>2006</v>
      </c>
      <c r="F49" s="3" t="s">
        <v>18</v>
      </c>
    </row>
    <row r="50" spans="1:6" ht="15">
      <c r="A50" t="s">
        <v>42</v>
      </c>
      <c r="B50" s="1" t="s">
        <v>36</v>
      </c>
      <c r="C50" s="1">
        <v>88.9</v>
      </c>
      <c r="D50" s="1" t="s">
        <v>17</v>
      </c>
      <c r="E50" s="1">
        <v>2006</v>
      </c>
      <c r="F50" s="3" t="s">
        <v>18</v>
      </c>
    </row>
    <row r="51" spans="1:6" ht="15">
      <c r="A51" t="s">
        <v>6</v>
      </c>
      <c r="B51" s="1" t="s">
        <v>36</v>
      </c>
      <c r="C51" s="1">
        <v>80.3</v>
      </c>
      <c r="D51" s="1" t="s">
        <v>17</v>
      </c>
      <c r="E51" s="1">
        <v>2006</v>
      </c>
      <c r="F51" s="3" t="s">
        <v>18</v>
      </c>
    </row>
    <row r="52" spans="1:6" ht="15">
      <c r="A52" t="s">
        <v>8</v>
      </c>
      <c r="B52" s="1" t="s">
        <v>36</v>
      </c>
      <c r="C52" s="1">
        <v>79.8</v>
      </c>
      <c r="D52" s="1" t="s">
        <v>17</v>
      </c>
      <c r="E52" s="1">
        <v>2006</v>
      </c>
      <c r="F52" s="3" t="s">
        <v>18</v>
      </c>
    </row>
    <row r="53" spans="1:6" ht="15">
      <c r="A53" t="s">
        <v>39</v>
      </c>
      <c r="B53" s="1" t="s">
        <v>36</v>
      </c>
      <c r="C53" s="1">
        <v>108.7</v>
      </c>
      <c r="D53" s="1" t="s">
        <v>17</v>
      </c>
      <c r="E53" s="1">
        <v>2006</v>
      </c>
      <c r="F53" s="3" t="s">
        <v>18</v>
      </c>
    </row>
    <row r="54" spans="1:6" ht="15">
      <c r="A54" t="s">
        <v>44</v>
      </c>
      <c r="B54" s="1" t="s">
        <v>36</v>
      </c>
      <c r="C54" s="1">
        <v>138.5</v>
      </c>
      <c r="D54" s="1" t="s">
        <v>17</v>
      </c>
      <c r="E54" s="1">
        <v>2006</v>
      </c>
      <c r="F54" s="3" t="s">
        <v>18</v>
      </c>
    </row>
    <row r="55" spans="1:6" ht="15">
      <c r="A55" t="s">
        <v>43</v>
      </c>
      <c r="B55" s="1" t="s">
        <v>36</v>
      </c>
      <c r="C55" s="1">
        <v>63.7</v>
      </c>
      <c r="D55" s="1" t="s">
        <v>17</v>
      </c>
      <c r="E55" s="1">
        <v>2006</v>
      </c>
      <c r="F55" s="3" t="s">
        <v>18</v>
      </c>
    </row>
    <row r="56" spans="1:6" ht="15">
      <c r="A56" t="s">
        <v>38</v>
      </c>
      <c r="B56" s="1" t="s">
        <v>36</v>
      </c>
      <c r="C56" s="1">
        <v>149.9</v>
      </c>
      <c r="D56" s="1" t="s">
        <v>17</v>
      </c>
      <c r="E56" s="1">
        <v>2006</v>
      </c>
      <c r="F56" s="3" t="s">
        <v>18</v>
      </c>
    </row>
    <row r="57" spans="1:6" ht="15">
      <c r="A57" t="s">
        <v>45</v>
      </c>
      <c r="B57" s="1" t="s">
        <v>36</v>
      </c>
      <c r="C57" s="1">
        <v>110.6</v>
      </c>
      <c r="D57" s="1" t="s">
        <v>17</v>
      </c>
      <c r="E57" s="1">
        <v>2006</v>
      </c>
      <c r="F57" s="3" t="s">
        <v>18</v>
      </c>
    </row>
    <row r="58" spans="1:6" ht="15">
      <c r="A58" t="s">
        <v>6</v>
      </c>
      <c r="B58" s="1" t="s">
        <v>19</v>
      </c>
      <c r="C58" s="1">
        <v>4.1</v>
      </c>
      <c r="D58" s="1" t="s">
        <v>52</v>
      </c>
      <c r="E58" s="1">
        <v>2004</v>
      </c>
      <c r="F58" s="3" t="s">
        <v>20</v>
      </c>
    </row>
    <row r="59" spans="1:6" ht="15">
      <c r="A59" t="s">
        <v>41</v>
      </c>
      <c r="B59" s="1" t="s">
        <v>19</v>
      </c>
      <c r="C59" s="1">
        <v>1.2</v>
      </c>
      <c r="D59" s="1" t="s">
        <v>52</v>
      </c>
      <c r="E59" s="1">
        <v>2004</v>
      </c>
      <c r="F59" t="s">
        <v>20</v>
      </c>
    </row>
    <row r="60" spans="1:6" ht="15">
      <c r="A60" t="s">
        <v>24</v>
      </c>
      <c r="B60" s="1" t="s">
        <v>19</v>
      </c>
      <c r="C60" s="1">
        <v>2.6</v>
      </c>
      <c r="D60" s="1" t="s">
        <v>52</v>
      </c>
      <c r="E60" s="1">
        <v>2004</v>
      </c>
      <c r="F60" t="s">
        <v>20</v>
      </c>
    </row>
    <row r="61" spans="1:6" ht="15">
      <c r="A61" t="s">
        <v>7</v>
      </c>
      <c r="B61" s="1" t="s">
        <v>19</v>
      </c>
      <c r="C61" s="1">
        <v>11.9</v>
      </c>
      <c r="D61" s="1" t="s">
        <v>52</v>
      </c>
      <c r="E61" s="1">
        <v>2004</v>
      </c>
      <c r="F61" t="s">
        <v>20</v>
      </c>
    </row>
    <row r="62" spans="1:6" ht="15">
      <c r="A62" t="s">
        <v>23</v>
      </c>
      <c r="B62" s="1" t="s">
        <v>19</v>
      </c>
      <c r="C62" s="1">
        <v>0.1</v>
      </c>
      <c r="D62" s="1" t="s">
        <v>52</v>
      </c>
      <c r="E62" s="1">
        <v>2004</v>
      </c>
      <c r="F62" t="s">
        <v>20</v>
      </c>
    </row>
    <row r="63" spans="1:6" ht="15">
      <c r="A63" t="s">
        <v>40</v>
      </c>
      <c r="B63" s="1" t="s">
        <v>19</v>
      </c>
      <c r="C63" s="1">
        <v>0.4</v>
      </c>
      <c r="D63" s="1" t="s">
        <v>52</v>
      </c>
      <c r="E63" s="1">
        <v>2004</v>
      </c>
      <c r="F63" t="s">
        <v>20</v>
      </c>
    </row>
    <row r="64" spans="1:6" ht="15">
      <c r="A64" t="s">
        <v>37</v>
      </c>
      <c r="B64" s="1" t="s">
        <v>19</v>
      </c>
      <c r="C64" s="1">
        <v>1.4</v>
      </c>
      <c r="D64" s="1" t="s">
        <v>52</v>
      </c>
      <c r="E64" s="1">
        <v>2004</v>
      </c>
      <c r="F64" t="s">
        <v>20</v>
      </c>
    </row>
    <row r="65" spans="1:6" ht="15">
      <c r="A65" t="s">
        <v>42</v>
      </c>
      <c r="B65" s="1" t="s">
        <v>19</v>
      </c>
      <c r="C65" s="1">
        <v>0.7</v>
      </c>
      <c r="D65" s="1" t="s">
        <v>52</v>
      </c>
      <c r="E65" s="1">
        <v>2004</v>
      </c>
      <c r="F65" t="s">
        <v>20</v>
      </c>
    </row>
    <row r="66" spans="1:6" ht="15">
      <c r="A66" t="s">
        <v>8</v>
      </c>
      <c r="B66" s="1" t="s">
        <v>19</v>
      </c>
      <c r="C66" s="1">
        <v>4.9</v>
      </c>
      <c r="D66" s="1" t="s">
        <v>52</v>
      </c>
      <c r="E66" s="1">
        <v>2004</v>
      </c>
      <c r="F66" t="s">
        <v>20</v>
      </c>
    </row>
    <row r="67" spans="1:6" ht="15">
      <c r="A67" t="s">
        <v>39</v>
      </c>
      <c r="B67" s="1" t="s">
        <v>19</v>
      </c>
      <c r="C67" s="1">
        <v>0.1</v>
      </c>
      <c r="D67" s="1" t="s">
        <v>52</v>
      </c>
      <c r="E67" s="1">
        <v>2004</v>
      </c>
      <c r="F67" t="s">
        <v>20</v>
      </c>
    </row>
    <row r="68" spans="1:6" ht="15">
      <c r="A68" t="s">
        <v>44</v>
      </c>
      <c r="B68" s="1" t="s">
        <v>19</v>
      </c>
      <c r="C68" s="1">
        <v>0.3</v>
      </c>
      <c r="D68" s="1" t="s">
        <v>52</v>
      </c>
      <c r="E68" s="1">
        <v>2004</v>
      </c>
      <c r="F68" t="s">
        <v>20</v>
      </c>
    </row>
    <row r="69" spans="1:6" ht="15">
      <c r="A69" t="s">
        <v>43</v>
      </c>
      <c r="B69" s="1" t="s">
        <v>19</v>
      </c>
      <c r="C69" s="1">
        <v>1.3</v>
      </c>
      <c r="D69" s="1" t="s">
        <v>52</v>
      </c>
      <c r="E69" s="1">
        <v>2004</v>
      </c>
      <c r="F69" t="s">
        <v>20</v>
      </c>
    </row>
    <row r="70" spans="1:6" ht="15">
      <c r="A70" t="s">
        <v>38</v>
      </c>
      <c r="B70" s="1" t="s">
        <v>19</v>
      </c>
      <c r="C70" s="1">
        <v>0.2</v>
      </c>
      <c r="D70" s="1" t="s">
        <v>52</v>
      </c>
      <c r="E70" s="1">
        <v>2004</v>
      </c>
      <c r="F70" t="s">
        <v>20</v>
      </c>
    </row>
    <row r="71" spans="1:6" ht="15">
      <c r="A71" t="s">
        <v>45</v>
      </c>
      <c r="B71" s="1" t="s">
        <v>19</v>
      </c>
      <c r="C71" s="1">
        <v>1.8</v>
      </c>
      <c r="D71" s="1" t="s">
        <v>52</v>
      </c>
      <c r="E71" s="1">
        <v>2004</v>
      </c>
      <c r="F71" t="s">
        <v>20</v>
      </c>
    </row>
    <row r="72" spans="1:6" ht="15">
      <c r="A72" t="s">
        <v>41</v>
      </c>
      <c r="B72" s="1" t="s">
        <v>21</v>
      </c>
      <c r="C72" s="1">
        <v>61.1</v>
      </c>
      <c r="D72" s="1" t="s">
        <v>4</v>
      </c>
      <c r="E72" s="1">
        <v>2007</v>
      </c>
      <c r="F72" t="s">
        <v>22</v>
      </c>
    </row>
    <row r="73" spans="1:6" ht="15">
      <c r="A73" t="s">
        <v>24</v>
      </c>
      <c r="B73" s="1" t="s">
        <v>21</v>
      </c>
      <c r="C73" s="1">
        <v>63.7</v>
      </c>
      <c r="D73" s="1" t="s">
        <v>4</v>
      </c>
      <c r="E73" s="1">
        <v>2007</v>
      </c>
      <c r="F73" t="s">
        <v>22</v>
      </c>
    </row>
    <row r="74" spans="1:6" ht="15">
      <c r="A74" t="s">
        <v>7</v>
      </c>
      <c r="B74" s="1" t="s">
        <v>21</v>
      </c>
      <c r="C74" s="1">
        <v>67.4</v>
      </c>
      <c r="D74" s="1" t="s">
        <v>4</v>
      </c>
      <c r="E74" s="1">
        <v>2007</v>
      </c>
      <c r="F74" s="3" t="s">
        <v>22</v>
      </c>
    </row>
    <row r="75" spans="1:6" ht="15">
      <c r="A75" t="s">
        <v>23</v>
      </c>
      <c r="B75" s="1" t="s">
        <v>21</v>
      </c>
      <c r="C75" s="1">
        <v>67.1</v>
      </c>
      <c r="D75" s="1" t="s">
        <v>4</v>
      </c>
      <c r="E75" s="1">
        <v>2007</v>
      </c>
      <c r="F75" s="3" t="s">
        <v>22</v>
      </c>
    </row>
    <row r="76" spans="1:6" ht="15">
      <c r="A76" t="s">
        <v>40</v>
      </c>
      <c r="B76" s="1" t="s">
        <v>21</v>
      </c>
      <c r="C76" s="1">
        <v>63.7</v>
      </c>
      <c r="D76" s="1" t="s">
        <v>4</v>
      </c>
      <c r="E76" s="1">
        <v>2007</v>
      </c>
      <c r="F76" s="3" t="s">
        <v>22</v>
      </c>
    </row>
    <row r="77" spans="1:6" ht="15">
      <c r="A77" t="s">
        <v>37</v>
      </c>
      <c r="B77" s="1" t="s">
        <v>21</v>
      </c>
      <c r="C77" s="1">
        <v>65.3</v>
      </c>
      <c r="D77" s="1" t="s">
        <v>4</v>
      </c>
      <c r="E77" s="1">
        <v>2007</v>
      </c>
      <c r="F77" t="s">
        <v>22</v>
      </c>
    </row>
    <row r="78" spans="1:6" ht="15">
      <c r="A78" t="s">
        <v>42</v>
      </c>
      <c r="B78" s="1" t="s">
        <v>21</v>
      </c>
      <c r="C78" s="1">
        <v>61.3</v>
      </c>
      <c r="D78" s="1" t="s">
        <v>4</v>
      </c>
      <c r="E78" s="1">
        <v>2007</v>
      </c>
      <c r="F78" s="3" t="s">
        <v>22</v>
      </c>
    </row>
    <row r="79" spans="1:6" ht="15">
      <c r="A79" t="s">
        <v>6</v>
      </c>
      <c r="B79" s="1" t="s">
        <v>21</v>
      </c>
      <c r="C79" s="1">
        <v>57.6</v>
      </c>
      <c r="D79" s="1" t="s">
        <v>4</v>
      </c>
      <c r="E79" s="1">
        <v>2007</v>
      </c>
      <c r="F79" s="3" t="s">
        <v>22</v>
      </c>
    </row>
    <row r="80" spans="1:6" ht="15">
      <c r="A80" t="s">
        <v>8</v>
      </c>
      <c r="B80" s="1" t="s">
        <v>21</v>
      </c>
      <c r="C80" s="1">
        <v>58.4</v>
      </c>
      <c r="D80" s="1" t="s">
        <v>4</v>
      </c>
      <c r="E80" s="1">
        <v>2007</v>
      </c>
      <c r="F80" t="s">
        <v>22</v>
      </c>
    </row>
    <row r="81" spans="1:6" ht="15">
      <c r="A81" t="s">
        <v>39</v>
      </c>
      <c r="B81" s="1" t="s">
        <v>21</v>
      </c>
      <c r="C81" s="1">
        <v>62</v>
      </c>
      <c r="D81" s="1" t="s">
        <v>4</v>
      </c>
      <c r="E81" s="1">
        <v>2007</v>
      </c>
      <c r="F81" t="s">
        <v>22</v>
      </c>
    </row>
    <row r="82" spans="1:6" ht="15">
      <c r="A82" t="s">
        <v>44</v>
      </c>
      <c r="B82" s="1" t="s">
        <v>21</v>
      </c>
      <c r="C82" s="1">
        <v>57.3</v>
      </c>
      <c r="D82" s="1" t="s">
        <v>4</v>
      </c>
      <c r="E82" s="1">
        <v>2007</v>
      </c>
      <c r="F82" s="3" t="s">
        <v>22</v>
      </c>
    </row>
    <row r="83" spans="1:6" ht="15">
      <c r="A83" t="s">
        <v>43</v>
      </c>
      <c r="B83" s="1" t="s">
        <v>21</v>
      </c>
      <c r="C83" s="1">
        <v>62.4</v>
      </c>
      <c r="D83" s="1" t="s">
        <v>4</v>
      </c>
      <c r="E83" s="1">
        <v>2007</v>
      </c>
      <c r="F83" t="s">
        <v>22</v>
      </c>
    </row>
    <row r="84" spans="1:6" ht="15">
      <c r="A84" t="s">
        <v>38</v>
      </c>
      <c r="B84" s="1" t="s">
        <v>21</v>
      </c>
      <c r="C84" s="1">
        <v>62.9</v>
      </c>
      <c r="D84" s="1" t="s">
        <v>4</v>
      </c>
      <c r="E84" s="1">
        <v>2007</v>
      </c>
      <c r="F84" s="3" t="s">
        <v>22</v>
      </c>
    </row>
    <row r="85" spans="1:6" ht="15">
      <c r="A85" t="s">
        <v>45</v>
      </c>
      <c r="B85" s="1" t="s">
        <v>21</v>
      </c>
      <c r="C85" s="1">
        <v>62.3</v>
      </c>
      <c r="D85" s="1" t="s">
        <v>4</v>
      </c>
      <c r="E85" s="1">
        <v>2007</v>
      </c>
      <c r="F85" t="s">
        <v>22</v>
      </c>
    </row>
    <row r="91" spans="2:6" ht="15">
      <c r="B91" s="1"/>
      <c r="E91" s="1"/>
      <c r="F91" s="3"/>
    </row>
    <row r="92" spans="2:5" ht="15">
      <c r="B92" s="1"/>
      <c r="E92" s="1"/>
    </row>
    <row r="93" spans="2:5" ht="15">
      <c r="B93" s="1"/>
      <c r="E93" s="1"/>
    </row>
    <row r="94" spans="2:5" ht="15">
      <c r="B94" s="1"/>
      <c r="E94" s="1"/>
    </row>
    <row r="95" spans="2:5" ht="15">
      <c r="B95" s="1"/>
      <c r="E95" s="1"/>
    </row>
    <row r="96" spans="2:5" ht="15">
      <c r="B96" s="1"/>
      <c r="E96" s="1"/>
    </row>
    <row r="97" spans="2:5" ht="15">
      <c r="B97" s="1"/>
      <c r="E97" s="1"/>
    </row>
    <row r="98" spans="2:5" ht="15">
      <c r="B98" s="1"/>
      <c r="E98" s="1"/>
    </row>
    <row r="99" spans="2:5" ht="15">
      <c r="B99" s="1"/>
      <c r="E99" s="1"/>
    </row>
    <row r="100" spans="2:5" ht="15">
      <c r="B100" s="1"/>
      <c r="E100" s="1"/>
    </row>
    <row r="101" spans="2:5" ht="15">
      <c r="B101" s="1"/>
      <c r="E101" s="1"/>
    </row>
    <row r="102" spans="2:5" ht="15">
      <c r="B102" s="1"/>
      <c r="E102" s="1"/>
    </row>
    <row r="103" spans="2:5" ht="15">
      <c r="B103" s="1"/>
      <c r="C103" s="2"/>
      <c r="E103" s="1"/>
    </row>
    <row r="104" spans="2:5" ht="15">
      <c r="B104" s="1"/>
      <c r="E104" s="1"/>
    </row>
    <row r="105" spans="2:5" ht="15">
      <c r="B105" s="1"/>
      <c r="E105" s="1"/>
    </row>
    <row r="106" spans="2:5" ht="15">
      <c r="B106" s="1"/>
      <c r="E106" s="1"/>
    </row>
    <row r="107" spans="2:5" ht="15">
      <c r="B107" s="1"/>
      <c r="E107" s="1"/>
    </row>
    <row r="108" spans="2:5" ht="15">
      <c r="B108" s="1"/>
      <c r="E108" s="1"/>
    </row>
    <row r="109" spans="2:5" ht="15">
      <c r="B109" s="1"/>
      <c r="E109" s="1"/>
    </row>
    <row r="110" spans="2:5" ht="15">
      <c r="B110" s="1"/>
      <c r="C110" s="2"/>
      <c r="E110" s="1"/>
    </row>
    <row r="111" spans="2:5" ht="15">
      <c r="B111" s="1"/>
      <c r="C111" s="2"/>
      <c r="E111" s="1"/>
    </row>
    <row r="112" spans="2:5" ht="15">
      <c r="B112" s="1"/>
      <c r="E112" s="1"/>
    </row>
    <row r="113" spans="2:5" ht="15">
      <c r="B113" s="1"/>
      <c r="E113" s="1"/>
    </row>
    <row r="114" spans="2:5" ht="15">
      <c r="B114" s="1"/>
      <c r="E114" s="1"/>
    </row>
    <row r="115" spans="2:6" ht="15">
      <c r="B115" s="1"/>
      <c r="E115" s="1"/>
      <c r="F115" s="3"/>
    </row>
    <row r="116" spans="2:5" ht="15">
      <c r="B116" s="1"/>
      <c r="E116" s="1"/>
    </row>
    <row r="117" spans="2:6" ht="15">
      <c r="B117" s="1"/>
      <c r="E117" s="1"/>
      <c r="F117" s="3"/>
    </row>
    <row r="118" spans="2:5" ht="15">
      <c r="B118" s="1"/>
      <c r="C118" s="2"/>
      <c r="E118" s="1"/>
    </row>
    <row r="119" spans="2:6" ht="15">
      <c r="B119" s="1"/>
      <c r="E119" s="1"/>
      <c r="F119" s="3"/>
    </row>
    <row r="120" spans="2:5" ht="15">
      <c r="B120" s="1"/>
      <c r="E120" s="1"/>
    </row>
    <row r="121" spans="2:6" ht="15">
      <c r="B121" s="1"/>
      <c r="E121" s="1"/>
      <c r="F121" s="3"/>
    </row>
    <row r="122" spans="2:5" ht="15">
      <c r="B122" s="1"/>
      <c r="E122" s="1"/>
    </row>
    <row r="123" spans="2:6" ht="15">
      <c r="B123" s="1"/>
      <c r="E123" s="1"/>
      <c r="F123" s="3"/>
    </row>
    <row r="124" spans="2:5" ht="15">
      <c r="B124" s="1"/>
      <c r="E124" s="1"/>
    </row>
    <row r="125" spans="2:6" ht="15">
      <c r="B125" s="1"/>
      <c r="E125" s="1"/>
      <c r="F125" s="3"/>
    </row>
    <row r="126" spans="2:5" ht="15">
      <c r="B126" s="1"/>
      <c r="E126" s="1"/>
    </row>
    <row r="127" spans="2:6" ht="15">
      <c r="B127" s="1"/>
      <c r="E127" s="1"/>
      <c r="F127" s="3"/>
    </row>
    <row r="128" spans="2:5" ht="15">
      <c r="B128" s="1"/>
      <c r="E128" s="1"/>
    </row>
    <row r="129" spans="2:6" ht="15">
      <c r="B129" s="1"/>
      <c r="E129" s="1"/>
      <c r="F129" s="3"/>
    </row>
    <row r="130" spans="2:5" ht="15">
      <c r="B130" s="1"/>
      <c r="E130" s="1"/>
    </row>
    <row r="131" spans="2:6" ht="15">
      <c r="B131" s="1"/>
      <c r="E131" s="1"/>
      <c r="F131" s="3"/>
    </row>
    <row r="132" spans="2:5" ht="15">
      <c r="B132" s="1"/>
      <c r="E132" s="1"/>
    </row>
    <row r="133" spans="2:6" ht="15">
      <c r="B133" s="1"/>
      <c r="E133" s="1"/>
      <c r="F133" s="3"/>
    </row>
    <row r="134" spans="2:5" ht="15">
      <c r="B134" s="1"/>
      <c r="E134" s="1"/>
    </row>
    <row r="135" spans="2:6" ht="15">
      <c r="B135" s="1"/>
      <c r="E135" s="1"/>
      <c r="F135" s="3"/>
    </row>
    <row r="136" spans="2:5" ht="15">
      <c r="B136" s="1"/>
      <c r="E136" s="1"/>
    </row>
    <row r="137" spans="2:6" ht="15">
      <c r="B137" s="1"/>
      <c r="E137" s="1"/>
      <c r="F137" s="3"/>
    </row>
    <row r="138" spans="2:5" ht="15">
      <c r="B138" s="1"/>
      <c r="E138" s="1"/>
    </row>
  </sheetData>
  <autoFilter ref="A1:F138"/>
  <hyperlinks>
    <hyperlink ref="F9" r:id="rId1" display="http://epp.eurostat.ec.europa.eu/tgm/table.do?tab=table&amp;init=1&amp;plugin=1&amp;language=en&amp;pcode=tsieb010"/>
    <hyperlink ref="F23" r:id="rId2" display="http://epp.eurostat.ec.europa.eu/tgm/table.do?tab=table&amp;init=1&amp;plugin=1&amp;language=en&amp;pcode=tsieb010"/>
    <hyperlink ref="F18" r:id="rId3" display="http://epp.eurostat.ec.europa.eu/tgm/table.do?tab=table&amp;init=1&amp;plugin=1&amp;language=en&amp;pcode=tsieb010"/>
    <hyperlink ref="F19" r:id="rId4" display="http://epp.eurostat.ec.europa.eu/tgm/table.do?tab=table&amp;init=1&amp;plugin=1&amp;language=en&amp;pcode=tsieb010"/>
    <hyperlink ref="F21" r:id="rId5" display="http://epp.eurostat.ec.europa.eu/tgm/table.do?tab=table&amp;init=1&amp;plugin=1&amp;language=en&amp;pcode=tsieb010"/>
    <hyperlink ref="F25" r:id="rId6" display="http://epp.eurostat.ec.europa.eu/tgm/table.do?tab=table&amp;init=1&amp;plugin=1&amp;language=en&amp;pcode=tsieb010"/>
    <hyperlink ref="F16" r:id="rId7" display="http://epp.eurostat.ec.europa.eu/tgm/table.do?tab=table&amp;init=1&amp;plugin=1&amp;language=en&amp;pcode=tsieb010"/>
    <hyperlink ref="F27" r:id="rId8" display="http://epp.eurostat.ec.europa.eu/tgm/table.do?tab=table&amp;init=1&amp;plugin=1&amp;language=en&amp;pcode=tsieb010"/>
    <hyperlink ref="F29" r:id="rId9" display="http://epp.eurostat.ec.europa.eu/tgm/table.do?tab=table&amp;init=1&amp;plugin=1&amp;language=en&amp;pcode=tsieb010"/>
    <hyperlink ref="F24" r:id="rId10" display="http://epp.eurostat.ec.europa.eu/tgm/table.do?tab=table&amp;init=1&amp;plugin=1&amp;language=en&amp;pcode=tsieb010"/>
    <hyperlink ref="F17" r:id="rId11" display="http://epp.eurostat.ec.europa.eu/tgm/table.do?tab=table&amp;init=1&amp;plugin=1&amp;language=en&amp;pcode=tsieb010"/>
    <hyperlink ref="F28" r:id="rId12" display="http://epp.eurostat.ec.europa.eu/tgm/table.do?tab=table&amp;init=1&amp;plugin=1&amp;language=en&amp;pcode=tsieb010"/>
    <hyperlink ref="F20" r:id="rId13" display="http://epp.eurostat.ec.europa.eu/tgm/table.do?tab=table&amp;init=1&amp;plugin=1&amp;language=en&amp;pcode=tsieb010"/>
    <hyperlink ref="F22" r:id="rId14" display="http://epp.eurostat.ec.europa.eu/tgm/table.do?tab=table&amp;init=1&amp;plugin=1&amp;language=en&amp;pcode=tsieb010"/>
    <hyperlink ref="F26" r:id="rId15" display="http://epp.eurostat.ec.europa.eu/tgm/table.do?tab=table&amp;init=1&amp;plugin=1&amp;language=en&amp;pcode=tsieb010"/>
    <hyperlink ref="F54" r:id="rId16" display="http://epp.eurostat.ec.europa.eu/tgm/table.do?tab=table&amp;init=1&amp;plugin=1&amp;language=en&amp;pcode=tsieb010"/>
    <hyperlink ref="F84" r:id="rId17" display="http://epp.eurostat.ec.europa.eu/tgm/table.do?tab=table&amp;init=1&amp;language=en&amp;pcode=tsien180&amp;plugin=1"/>
    <hyperlink ref="F76" r:id="rId18" display="http://epp.eurostat.ec.europa.eu/tgm/table.do?tab=table&amp;init=1&amp;language=en&amp;pcode=tsien180&amp;plugin=1"/>
    <hyperlink ref="F78" r:id="rId19" display="http://epp.eurostat.ec.europa.eu/tgm/table.do?tab=table&amp;init=1&amp;language=en&amp;pcode=tsien180&amp;plugin=1"/>
    <hyperlink ref="F82" r:id="rId20" display="http://epp.eurostat.ec.europa.eu/tgm/table.do?tab=table&amp;init=1&amp;language=en&amp;pcode=tsien180&amp;plugin=1"/>
    <hyperlink ref="F79" r:id="rId21" display="http://epp.eurostat.ec.europa.eu/tgm/table.do?tab=table&amp;init=1&amp;language=en&amp;pcode=tsien180&amp;plugin=1"/>
    <hyperlink ref="F74" r:id="rId22" display="http://epp.eurostat.ec.europa.eu/tgm/table.do?tab=table&amp;init=1&amp;language=en&amp;pcode=tps00112&amp;plugin=1"/>
    <hyperlink ref="F75" r:id="rId23" display="http://epp.eurostat.ec.europa.eu/tgm/table.do?tab=table&amp;init=1&amp;plugin=1&amp;language=en&amp;pcode=tsieb010"/>
    <hyperlink ref="F56" r:id="rId24" display="http://epp.eurostat.ec.europa.eu/tgm/table.do?tab=table&amp;init=1&amp;plugin=1&amp;language=en&amp;pcode=tsieb010"/>
    <hyperlink ref="F48" r:id="rId25" display="http://epp.eurostat.ec.europa.eu/tgm/table.do?tab=table&amp;init=1&amp;plugin=1&amp;language=en&amp;pcode=tsieb010"/>
    <hyperlink ref="F50" r:id="rId26" display="http://epp.eurostat.ec.europa.eu/tgm/table.do?tab=table&amp;init=1&amp;plugin=1&amp;language=en&amp;pcode=tsieb010"/>
    <hyperlink ref="F49" r:id="rId27" display="http://epp.eurostat.ec.europa.eu/tgm/table.do?tab=table&amp;init=1&amp;plugin=1&amp;language=en&amp;pcode=tsieb010"/>
    <hyperlink ref="F53" r:id="rId28" display="http://epp.eurostat.ec.europa.eu/tgm/table.do?tab=table&amp;init=1&amp;plugin=1&amp;language=en&amp;pcode=tsieb010"/>
    <hyperlink ref="F31" r:id="rId29" display="http://epp.eurostat.ec.europa.eu/tgm/table.do?tab=table&amp;init=1&amp;language=en&amp;pcode=tps00112&amp;plugin=1"/>
    <hyperlink ref="F33" r:id="rId30" display="http://epp.eurostat.ec.europa.eu/tgm/table.do?tab=table&amp;init=1&amp;language=en&amp;pcode=tps00112&amp;plugin=1"/>
    <hyperlink ref="F57" r:id="rId31" display="http://epp.eurostat.ec.europa.eu/tgm/table.do?tab=table&amp;init=1&amp;plugin=1&amp;language=en&amp;pcode=tsieb010"/>
    <hyperlink ref="F55" r:id="rId32" display="http://epp.eurostat.ec.europa.eu/tgm/table.do?tab=table&amp;init=1&amp;plugin=1&amp;language=en&amp;pcode=tsieb010"/>
    <hyperlink ref="F44" r:id="rId33" display="http://epp.eurostat.ec.europa.eu/tgm/table.do?tab=table&amp;init=1&amp;plugin=1&amp;language=en&amp;pcode=tsieb010"/>
    <hyperlink ref="F51" r:id="rId34" display="http://epp.eurostat.ec.europa.eu/tgm/table.do?tab=table&amp;init=1&amp;plugin=1&amp;language=en&amp;pcode=tsieb010"/>
    <hyperlink ref="F46" r:id="rId35" display="http://epp.eurostat.ec.europa.eu/tgm/table.do?tab=table&amp;init=1&amp;language=en&amp;pcode=tsien010&amp;plugin=1"/>
  </hyperlinks>
  <printOptions/>
  <pageMargins left="0.7" right="0.7" top="0.75" bottom="0.75" header="0.3" footer="0.3"/>
  <pageSetup horizontalDpi="300" verticalDpi="300" orientation="portrait" paperSize="9" r:id="rId36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51">
      <selection activeCell="A63" sqref="A63:K63"/>
    </sheetView>
  </sheetViews>
  <sheetFormatPr defaultColWidth="9.140625" defaultRowHeight="15"/>
  <cols>
    <col min="1" max="1" width="14.00390625" style="0" bestFit="1" customWidth="1"/>
    <col min="2" max="2" width="23.00390625" style="0" bestFit="1" customWidth="1"/>
    <col min="3" max="3" width="16.421875" style="0" bestFit="1" customWidth="1"/>
    <col min="4" max="4" width="22.7109375" style="0" bestFit="1" customWidth="1"/>
    <col min="5" max="5" width="19.28125" style="0" bestFit="1" customWidth="1"/>
    <col min="6" max="6" width="19.140625" style="0" bestFit="1" customWidth="1"/>
    <col min="7" max="8" width="16.8515625" style="0" bestFit="1" customWidth="1"/>
    <col min="10" max="10" width="23.00390625" style="0" bestFit="1" customWidth="1"/>
    <col min="11" max="11" width="16.421875" style="0" bestFit="1" customWidth="1"/>
    <col min="12" max="12" width="22.7109375" style="0" bestFit="1" customWidth="1"/>
    <col min="13" max="13" width="16.57421875" style="0" bestFit="1" customWidth="1"/>
    <col min="14" max="14" width="15.57421875" style="0" bestFit="1" customWidth="1"/>
  </cols>
  <sheetData>
    <row r="1" spans="1:7" ht="17.25">
      <c r="A1" s="24" t="s">
        <v>28</v>
      </c>
      <c r="B1" s="25" t="str">
        <f>Pivot!B25</f>
        <v>Alkohol általi halál (nők)</v>
      </c>
      <c r="C1" s="25" t="str">
        <f>Pivot!C25</f>
        <v>Egy főre jutó GDP</v>
      </c>
      <c r="D1" s="25" t="str">
        <f>Pivot!D25</f>
        <v>Foglalkoztatottság (nők)</v>
      </c>
      <c r="E1" s="25" t="str">
        <f>Pivot!E25</f>
        <v>Születések száma</v>
      </c>
      <c r="F1" s="25" t="str">
        <f>Pivot!F25</f>
        <v>ÜHG kibocsátása</v>
      </c>
      <c r="G1" s="25" t="str">
        <f>Pivot!G25</f>
        <v>Nők átlagéletkora</v>
      </c>
    </row>
    <row r="2" spans="1:7" ht="15">
      <c r="A2" s="25" t="s">
        <v>3</v>
      </c>
      <c r="B2" s="39" t="str">
        <f>Pivot!B5</f>
        <v>haláleset/100000 lakos</v>
      </c>
      <c r="C2" s="39" t="str">
        <f>Pivot!C5</f>
        <v>GDP-PPS</v>
      </c>
      <c r="D2" s="39" t="str">
        <f>Pivot!D5</f>
        <v>%</v>
      </c>
      <c r="E2" s="39" t="str">
        <f>Pivot!E5</f>
        <v>gyermek/1000 lakos</v>
      </c>
      <c r="F2" s="39" t="str">
        <f>Pivot!F5</f>
        <v>CO2-egyenértékben</v>
      </c>
      <c r="G2" s="39" t="str">
        <f>Pivot!G5</f>
        <v>Év</v>
      </c>
    </row>
    <row r="3" spans="1:7" ht="15">
      <c r="A3" s="25" t="str">
        <f>Pivot!A6</f>
        <v>Ausztria</v>
      </c>
      <c r="B3" s="26">
        <f>Alapadatok!C58</f>
        <v>4.1</v>
      </c>
      <c r="C3" s="26">
        <f>Alapadatok!C16</f>
        <v>124</v>
      </c>
      <c r="D3" s="26">
        <f>Alapadatok!C2</f>
        <v>127</v>
      </c>
      <c r="E3" s="26">
        <f>Alapadatok!C30</f>
        <v>9.5</v>
      </c>
      <c r="F3" s="26">
        <f>Alapadatok!C44</f>
        <v>114.7</v>
      </c>
      <c r="G3" s="26">
        <f>GETPIVOTDATA("Érték",Pivot!$A$3,"Objektum","Ausztria","Tulajdonság","Nők átlagéletkora","Mértékegység","Év")</f>
        <v>61.1</v>
      </c>
    </row>
    <row r="4" spans="1:7" ht="15">
      <c r="A4" s="25" t="str">
        <f>Pivot!A7</f>
        <v>Belgium</v>
      </c>
      <c r="B4" s="26">
        <f>Alapadatok!C59</f>
        <v>1.2</v>
      </c>
      <c r="C4" s="26">
        <f>Alapadatok!C17</f>
        <v>120</v>
      </c>
      <c r="D4" s="26">
        <f>Alapadatok!C3</f>
        <v>60.3</v>
      </c>
      <c r="E4" s="26">
        <f>Alapadatok!C31</f>
        <v>11.4</v>
      </c>
      <c r="F4" s="26">
        <f>Alapadatok!C45</f>
        <v>95</v>
      </c>
      <c r="G4" s="26">
        <f>Alapadatok!C73</f>
        <v>63.7</v>
      </c>
    </row>
    <row r="5" spans="1:7" ht="15">
      <c r="A5" s="25" t="str">
        <f>Pivot!A8</f>
        <v>Dánia</v>
      </c>
      <c r="B5" s="26">
        <f>Alapadatok!C60</f>
        <v>2.6</v>
      </c>
      <c r="C5" s="26">
        <f>Alapadatok!C18</f>
        <v>124</v>
      </c>
      <c r="D5" s="26">
        <f>Alapadatok!C4</f>
        <v>75.7</v>
      </c>
      <c r="E5" s="26">
        <f>Alapadatok!C32</f>
        <v>11.9</v>
      </c>
      <c r="F5" s="26">
        <f>Alapadatok!C46</f>
        <v>104</v>
      </c>
      <c r="G5" s="26">
        <f>Alapadatok!C74</f>
        <v>67.4</v>
      </c>
    </row>
    <row r="6" spans="1:7" ht="15">
      <c r="A6" s="25" t="str">
        <f>Pivot!A9</f>
        <v>Görögország</v>
      </c>
      <c r="B6" s="26">
        <f>Alapadatok!C61</f>
        <v>11.9</v>
      </c>
      <c r="C6" s="26">
        <f>Alapadatok!C19</f>
        <v>92</v>
      </c>
      <c r="D6" s="26">
        <f>Alapadatok!C5</f>
        <v>59.4</v>
      </c>
      <c r="E6" s="26">
        <f>Alapadatok!C33</f>
        <v>9.7</v>
      </c>
      <c r="F6" s="26">
        <f>Alapadatok!C47</f>
        <v>124.6</v>
      </c>
      <c r="G6" s="26">
        <f>Alapadatok!C75</f>
        <v>67.1</v>
      </c>
    </row>
    <row r="7" spans="1:7" ht="15">
      <c r="A7" s="25" t="str">
        <f>Pivot!A10</f>
        <v>Hollandia</v>
      </c>
      <c r="B7" s="26">
        <f>Alapadatok!C63</f>
        <v>0.4</v>
      </c>
      <c r="C7" s="26">
        <f>Alapadatok!C20</f>
        <v>131</v>
      </c>
      <c r="D7" s="26">
        <f>Alapadatok!C6</f>
        <v>129</v>
      </c>
      <c r="E7" s="26">
        <f>Alapadatok!C34</f>
        <v>11.5</v>
      </c>
      <c r="F7" s="26">
        <f>Alapadatok!C48</f>
        <v>98.4</v>
      </c>
      <c r="G7" s="26">
        <f>Alapadatok!C76</f>
        <v>63.7</v>
      </c>
    </row>
    <row r="8" spans="1:7" ht="15">
      <c r="A8" s="25" t="str">
        <f>Pivot!A11</f>
        <v>Írország</v>
      </c>
      <c r="B8" s="26">
        <f>Alapadatok!C64</f>
        <v>1.4</v>
      </c>
      <c r="C8" s="26">
        <f>Alapadatok!C21</f>
        <v>144</v>
      </c>
      <c r="D8" s="26">
        <f>Alapadatok!C7</f>
        <v>142</v>
      </c>
      <c r="E8" s="26">
        <f>Alapadatok!C35</f>
        <v>14.8</v>
      </c>
      <c r="F8" s="26">
        <f>Alapadatok!C49</f>
        <v>124.6</v>
      </c>
      <c r="G8" s="26">
        <f>Alapadatok!C77</f>
        <v>65.3</v>
      </c>
    </row>
    <row r="9" spans="1:7" ht="15">
      <c r="A9" s="25" t="str">
        <f>Pivot!A12</f>
        <v>Lengyelország</v>
      </c>
      <c r="B9" s="26">
        <f>Alapadatok!C65</f>
        <v>0.7</v>
      </c>
      <c r="C9" s="26">
        <f>Alapadatok!C22</f>
        <v>51</v>
      </c>
      <c r="D9" s="26">
        <f>Alapadatok!C8</f>
        <v>51</v>
      </c>
      <c r="E9" s="26">
        <f>Alapadatok!C36</f>
        <v>9.5</v>
      </c>
      <c r="F9" s="26">
        <f>Alapadatok!C50</f>
        <v>88.9</v>
      </c>
      <c r="G9" s="26">
        <f>Alapadatok!C78</f>
        <v>61.3</v>
      </c>
    </row>
    <row r="10" spans="1:7" ht="15">
      <c r="A10" s="25" t="str">
        <f>Pivot!A13</f>
        <v>Magyarország</v>
      </c>
      <c r="B10" s="26">
        <f>Alapadatok!C58</f>
        <v>4.1</v>
      </c>
      <c r="C10" s="26">
        <f>Alapadatok!C23</f>
        <v>63</v>
      </c>
      <c r="D10" s="26">
        <f>Alapadatok!C9</f>
        <v>56.8</v>
      </c>
      <c r="E10" s="26">
        <f>Alapadatok!C37</f>
        <v>9.7</v>
      </c>
      <c r="F10" s="26">
        <f>Alapadatok!C51</f>
        <v>80.3</v>
      </c>
      <c r="G10" s="26">
        <f>Alapadatok!C79</f>
        <v>57.6</v>
      </c>
    </row>
    <row r="11" spans="1:7" ht="15">
      <c r="A11" s="25" t="str">
        <f>Pivot!A14</f>
        <v>Németország</v>
      </c>
      <c r="B11" s="26">
        <f>Alapadatok!C66</f>
        <v>4.9</v>
      </c>
      <c r="C11" s="26">
        <f>Alapadatok!C24</f>
        <v>117</v>
      </c>
      <c r="D11" s="26">
        <f>Alapadatok!C10</f>
        <v>65</v>
      </c>
      <c r="E11" s="26">
        <f>Alapadatok!C38</f>
        <v>8.3</v>
      </c>
      <c r="F11" s="26">
        <f>Alapadatok!C52</f>
        <v>79.8</v>
      </c>
      <c r="G11" s="26">
        <f>Alapadatok!C80</f>
        <v>58.4</v>
      </c>
    </row>
    <row r="12" spans="1:7" ht="15">
      <c r="A12" s="25" t="str">
        <f>Pivot!A15</f>
        <v>Olaszország</v>
      </c>
      <c r="B12" s="26">
        <f>Alapadatok!C67</f>
        <v>0.1</v>
      </c>
      <c r="C12" s="26">
        <f>Alapadatok!C25</f>
        <v>105</v>
      </c>
      <c r="D12" s="26">
        <f>Alapadatok!C11</f>
        <v>107</v>
      </c>
      <c r="E12" s="26">
        <f>Alapadatok!C39</f>
        <v>9.5</v>
      </c>
      <c r="F12" s="26">
        <f>Alapadatok!C53</f>
        <v>108.7</v>
      </c>
      <c r="G12" s="26">
        <f>Alapadatok!C81</f>
        <v>62</v>
      </c>
    </row>
    <row r="13" spans="1:7" ht="15">
      <c r="A13" s="25" t="str">
        <f>Pivot!A16</f>
        <v>Portugália</v>
      </c>
      <c r="B13" s="26">
        <f>Alapadatok!C68</f>
        <v>0.3</v>
      </c>
      <c r="C13" s="26">
        <f>Alapadatok!C26</f>
        <v>79</v>
      </c>
      <c r="D13" s="26">
        <f>Alapadatok!C12</f>
        <v>77</v>
      </c>
      <c r="E13" s="26">
        <f>Alapadatok!C40</f>
        <v>10.4</v>
      </c>
      <c r="F13" s="26">
        <f>Alapadatok!C54</f>
        <v>138.5</v>
      </c>
      <c r="G13" s="26">
        <f>Alapadatok!C82</f>
        <v>57.3</v>
      </c>
    </row>
    <row r="14" spans="1:7" ht="15">
      <c r="A14" s="25" t="str">
        <f>Pivot!A17</f>
        <v>Románia</v>
      </c>
      <c r="B14" s="26">
        <f>Alapadatok!C69</f>
        <v>1.3</v>
      </c>
      <c r="C14" s="26">
        <f>Alapadatok!C27</f>
        <v>35</v>
      </c>
      <c r="D14" s="26">
        <f>Alapadatok!C13</f>
        <v>34</v>
      </c>
      <c r="E14" s="26">
        <f>Alapadatok!C41</f>
        <v>10.2</v>
      </c>
      <c r="F14" s="26">
        <f>Alapadatok!C55</f>
        <v>63.7</v>
      </c>
      <c r="G14" s="26">
        <f>Alapadatok!C83</f>
        <v>62.4</v>
      </c>
    </row>
    <row r="15" spans="1:7" ht="15">
      <c r="A15" s="25" t="str">
        <f>Pivot!A18</f>
        <v>Spanyolország</v>
      </c>
      <c r="B15" s="26">
        <f>Alapadatok!C70</f>
        <v>0.2</v>
      </c>
      <c r="C15" s="26">
        <f>Alapadatok!C28</f>
        <v>102</v>
      </c>
      <c r="D15" s="26">
        <f>Alapadatok!C14</f>
        <v>101</v>
      </c>
      <c r="E15" s="26">
        <f>Alapadatok!C42</f>
        <v>10.7</v>
      </c>
      <c r="F15" s="26">
        <f>Alapadatok!C56</f>
        <v>149.9</v>
      </c>
      <c r="G15" s="26">
        <f>Alapadatok!C84</f>
        <v>62.9</v>
      </c>
    </row>
    <row r="16" spans="1:7" ht="15">
      <c r="A16" s="25" t="str">
        <f>Pivot!A19</f>
        <v>Szlovénia</v>
      </c>
      <c r="B16" s="26">
        <f>Alapadatok!C71</f>
        <v>1.8</v>
      </c>
      <c r="C16" s="26">
        <f>Alapadatok!C29</f>
        <v>88</v>
      </c>
      <c r="D16" s="26">
        <f>Alapadatok!C15</f>
        <v>86</v>
      </c>
      <c r="E16" s="26">
        <f>Alapadatok!C43</f>
        <v>9.1</v>
      </c>
      <c r="F16" s="26">
        <f>Alapadatok!C57</f>
        <v>110.6</v>
      </c>
      <c r="G16" s="26">
        <f>Alapadatok!C85</f>
        <v>62.3</v>
      </c>
    </row>
    <row r="18" spans="1:6" ht="17.25">
      <c r="A18" s="24" t="s">
        <v>51</v>
      </c>
      <c r="B18">
        <v>1</v>
      </c>
      <c r="C18">
        <v>0</v>
      </c>
      <c r="D18">
        <v>0</v>
      </c>
      <c r="E18">
        <v>0</v>
      </c>
      <c r="F18">
        <v>1</v>
      </c>
    </row>
    <row r="20" spans="1:7" ht="17.25">
      <c r="A20" s="24" t="s">
        <v>29</v>
      </c>
      <c r="B20" s="29" t="str">
        <f>B1</f>
        <v>Alkohol általi halál (nők)</v>
      </c>
      <c r="C20" s="29" t="str">
        <f aca="true" t="shared" si="0" ref="C20:G20">C1</f>
        <v>Egy főre jutó GDP</v>
      </c>
      <c r="D20" s="29" t="str">
        <f t="shared" si="0"/>
        <v>Foglalkoztatottság (nők)</v>
      </c>
      <c r="E20" s="29" t="str">
        <f t="shared" si="0"/>
        <v>Születések száma</v>
      </c>
      <c r="F20" s="29" t="str">
        <f t="shared" si="0"/>
        <v>ÜHG kibocsátása</v>
      </c>
      <c r="G20" s="29" t="str">
        <f t="shared" si="0"/>
        <v>Nők átlagéletkora</v>
      </c>
    </row>
    <row r="21" spans="1:7" ht="15">
      <c r="A21" s="29" t="str">
        <f>A3</f>
        <v>Ausztria</v>
      </c>
      <c r="B21" s="27">
        <f>RANK(B3,B$3:B$16,0)</f>
        <v>3</v>
      </c>
      <c r="C21" s="27">
        <f aca="true" t="shared" si="1" ref="C21:F21">RANK(C3,C$3:C$16,0)</f>
        <v>3</v>
      </c>
      <c r="D21" s="27">
        <f t="shared" si="1"/>
        <v>3</v>
      </c>
      <c r="E21" s="27">
        <f t="shared" si="1"/>
        <v>10</v>
      </c>
      <c r="F21" s="27">
        <f t="shared" si="1"/>
        <v>5</v>
      </c>
      <c r="G21" s="27">
        <f>G3</f>
        <v>61.1</v>
      </c>
    </row>
    <row r="22" spans="1:7" ht="15">
      <c r="A22" s="29" t="str">
        <f aca="true" t="shared" si="2" ref="A22:A34">A4</f>
        <v>Belgium</v>
      </c>
      <c r="B22" s="27">
        <f aca="true" t="shared" si="3" ref="B22:F34">RANK(B4,B$3:B$16,0)</f>
        <v>9</v>
      </c>
      <c r="C22" s="27">
        <f t="shared" si="3"/>
        <v>5</v>
      </c>
      <c r="D22" s="27">
        <f t="shared" si="3"/>
        <v>10</v>
      </c>
      <c r="E22" s="27">
        <f t="shared" si="3"/>
        <v>4</v>
      </c>
      <c r="F22" s="27">
        <f t="shared" si="3"/>
        <v>10</v>
      </c>
      <c r="G22" s="27">
        <f aca="true" t="shared" si="4" ref="G22:G34">G4</f>
        <v>63.7</v>
      </c>
    </row>
    <row r="23" spans="1:7" ht="15">
      <c r="A23" s="29" t="str">
        <f t="shared" si="2"/>
        <v>Dánia</v>
      </c>
      <c r="B23" s="27">
        <f t="shared" si="3"/>
        <v>5</v>
      </c>
      <c r="C23" s="27">
        <f t="shared" si="3"/>
        <v>3</v>
      </c>
      <c r="D23" s="27">
        <f t="shared" si="3"/>
        <v>8</v>
      </c>
      <c r="E23" s="27">
        <f t="shared" si="3"/>
        <v>2</v>
      </c>
      <c r="F23" s="27">
        <f t="shared" si="3"/>
        <v>8</v>
      </c>
      <c r="G23" s="27">
        <f t="shared" si="4"/>
        <v>67.4</v>
      </c>
    </row>
    <row r="24" spans="1:7" ht="15">
      <c r="A24" s="29" t="str">
        <f t="shared" si="2"/>
        <v>Görögország</v>
      </c>
      <c r="B24" s="27">
        <f t="shared" si="3"/>
        <v>1</v>
      </c>
      <c r="C24" s="27">
        <f t="shared" si="3"/>
        <v>9</v>
      </c>
      <c r="D24" s="27">
        <f t="shared" si="3"/>
        <v>11</v>
      </c>
      <c r="E24" s="27">
        <f t="shared" si="3"/>
        <v>8</v>
      </c>
      <c r="F24" s="27">
        <f t="shared" si="3"/>
        <v>3</v>
      </c>
      <c r="G24" s="27">
        <f t="shared" si="4"/>
        <v>67.1</v>
      </c>
    </row>
    <row r="25" spans="1:7" ht="15">
      <c r="A25" s="29" t="str">
        <f t="shared" si="2"/>
        <v>Hollandia</v>
      </c>
      <c r="B25" s="27">
        <f t="shared" si="3"/>
        <v>11</v>
      </c>
      <c r="C25" s="27">
        <f t="shared" si="3"/>
        <v>2</v>
      </c>
      <c r="D25" s="27">
        <f t="shared" si="3"/>
        <v>2</v>
      </c>
      <c r="E25" s="27">
        <f t="shared" si="3"/>
        <v>3</v>
      </c>
      <c r="F25" s="27">
        <f t="shared" si="3"/>
        <v>9</v>
      </c>
      <c r="G25" s="27">
        <f t="shared" si="4"/>
        <v>63.7</v>
      </c>
    </row>
    <row r="26" spans="1:7" ht="15">
      <c r="A26" s="29" t="str">
        <f t="shared" si="2"/>
        <v>Írország</v>
      </c>
      <c r="B26" s="27">
        <f t="shared" si="3"/>
        <v>7</v>
      </c>
      <c r="C26" s="27">
        <f t="shared" si="3"/>
        <v>1</v>
      </c>
      <c r="D26" s="27">
        <f t="shared" si="3"/>
        <v>1</v>
      </c>
      <c r="E26" s="27">
        <f t="shared" si="3"/>
        <v>1</v>
      </c>
      <c r="F26" s="27">
        <f t="shared" si="3"/>
        <v>3</v>
      </c>
      <c r="G26" s="27">
        <f t="shared" si="4"/>
        <v>65.3</v>
      </c>
    </row>
    <row r="27" spans="1:7" ht="15">
      <c r="A27" s="29" t="str">
        <f t="shared" si="2"/>
        <v>Lengyelország</v>
      </c>
      <c r="B27" s="27">
        <f t="shared" si="3"/>
        <v>10</v>
      </c>
      <c r="C27" s="27">
        <f t="shared" si="3"/>
        <v>13</v>
      </c>
      <c r="D27" s="27">
        <f t="shared" si="3"/>
        <v>13</v>
      </c>
      <c r="E27" s="27">
        <f t="shared" si="3"/>
        <v>10</v>
      </c>
      <c r="F27" s="27">
        <f t="shared" si="3"/>
        <v>11</v>
      </c>
      <c r="G27" s="27">
        <f t="shared" si="4"/>
        <v>61.3</v>
      </c>
    </row>
    <row r="28" spans="1:7" ht="15">
      <c r="A28" s="29" t="str">
        <f t="shared" si="2"/>
        <v>Magyarország</v>
      </c>
      <c r="B28" s="27">
        <f t="shared" si="3"/>
        <v>3</v>
      </c>
      <c r="C28" s="27">
        <f t="shared" si="3"/>
        <v>12</v>
      </c>
      <c r="D28" s="27">
        <f t="shared" si="3"/>
        <v>12</v>
      </c>
      <c r="E28" s="27">
        <f t="shared" si="3"/>
        <v>8</v>
      </c>
      <c r="F28" s="27">
        <f t="shared" si="3"/>
        <v>12</v>
      </c>
      <c r="G28" s="27">
        <f t="shared" si="4"/>
        <v>57.6</v>
      </c>
    </row>
    <row r="29" spans="1:7" ht="15">
      <c r="A29" s="29" t="str">
        <f t="shared" si="2"/>
        <v>Németország</v>
      </c>
      <c r="B29" s="27">
        <f t="shared" si="3"/>
        <v>2</v>
      </c>
      <c r="C29" s="27">
        <f t="shared" si="3"/>
        <v>6</v>
      </c>
      <c r="D29" s="27">
        <f t="shared" si="3"/>
        <v>9</v>
      </c>
      <c r="E29" s="27">
        <f t="shared" si="3"/>
        <v>14</v>
      </c>
      <c r="F29" s="27">
        <f t="shared" si="3"/>
        <v>13</v>
      </c>
      <c r="G29" s="27">
        <f t="shared" si="4"/>
        <v>58.4</v>
      </c>
    </row>
    <row r="30" spans="1:7" ht="15">
      <c r="A30" s="29" t="str">
        <f t="shared" si="2"/>
        <v>Olaszország</v>
      </c>
      <c r="B30" s="27">
        <f t="shared" si="3"/>
        <v>14</v>
      </c>
      <c r="C30" s="27">
        <f t="shared" si="3"/>
        <v>7</v>
      </c>
      <c r="D30" s="27">
        <f t="shared" si="3"/>
        <v>4</v>
      </c>
      <c r="E30" s="27">
        <f t="shared" si="3"/>
        <v>10</v>
      </c>
      <c r="F30" s="27">
        <f t="shared" si="3"/>
        <v>7</v>
      </c>
      <c r="G30" s="27">
        <f t="shared" si="4"/>
        <v>62</v>
      </c>
    </row>
    <row r="31" spans="1:7" ht="15">
      <c r="A31" s="29" t="str">
        <f t="shared" si="2"/>
        <v>Portugália</v>
      </c>
      <c r="B31" s="27">
        <f t="shared" si="3"/>
        <v>12</v>
      </c>
      <c r="C31" s="27">
        <f t="shared" si="3"/>
        <v>11</v>
      </c>
      <c r="D31" s="27">
        <f t="shared" si="3"/>
        <v>7</v>
      </c>
      <c r="E31" s="27">
        <f t="shared" si="3"/>
        <v>6</v>
      </c>
      <c r="F31" s="27">
        <f t="shared" si="3"/>
        <v>2</v>
      </c>
      <c r="G31" s="27">
        <f t="shared" si="4"/>
        <v>57.3</v>
      </c>
    </row>
    <row r="32" spans="1:7" ht="15">
      <c r="A32" s="29" t="str">
        <f t="shared" si="2"/>
        <v>Románia</v>
      </c>
      <c r="B32" s="27">
        <f t="shared" si="3"/>
        <v>8</v>
      </c>
      <c r="C32" s="27">
        <f t="shared" si="3"/>
        <v>14</v>
      </c>
      <c r="D32" s="27">
        <f t="shared" si="3"/>
        <v>14</v>
      </c>
      <c r="E32" s="27">
        <f t="shared" si="3"/>
        <v>7</v>
      </c>
      <c r="F32" s="27">
        <f t="shared" si="3"/>
        <v>14</v>
      </c>
      <c r="G32" s="27">
        <f t="shared" si="4"/>
        <v>62.4</v>
      </c>
    </row>
    <row r="33" spans="1:7" ht="15">
      <c r="A33" s="29" t="str">
        <f t="shared" si="2"/>
        <v>Spanyolország</v>
      </c>
      <c r="B33" s="27">
        <f t="shared" si="3"/>
        <v>13</v>
      </c>
      <c r="C33" s="27">
        <f t="shared" si="3"/>
        <v>8</v>
      </c>
      <c r="D33" s="27">
        <f t="shared" si="3"/>
        <v>5</v>
      </c>
      <c r="E33" s="27">
        <f t="shared" si="3"/>
        <v>5</v>
      </c>
      <c r="F33" s="27">
        <f t="shared" si="3"/>
        <v>1</v>
      </c>
      <c r="G33" s="27">
        <f t="shared" si="4"/>
        <v>62.9</v>
      </c>
    </row>
    <row r="34" spans="1:7" ht="15">
      <c r="A34" s="29" t="str">
        <f t="shared" si="2"/>
        <v>Szlovénia</v>
      </c>
      <c r="B34" s="27">
        <f t="shared" si="3"/>
        <v>6</v>
      </c>
      <c r="C34" s="27">
        <f t="shared" si="3"/>
        <v>10</v>
      </c>
      <c r="D34" s="27">
        <f t="shared" si="3"/>
        <v>6</v>
      </c>
      <c r="E34" s="27">
        <f t="shared" si="3"/>
        <v>13</v>
      </c>
      <c r="F34" s="27">
        <f t="shared" si="3"/>
        <v>6</v>
      </c>
      <c r="G34" s="27">
        <f t="shared" si="4"/>
        <v>62.3</v>
      </c>
    </row>
    <row r="37" spans="1:14" ht="17.25">
      <c r="A37" s="24" t="s">
        <v>30</v>
      </c>
      <c r="B37" s="28" t="str">
        <f>B20</f>
        <v>Alkohol általi halál (nők)</v>
      </c>
      <c r="C37" s="28" t="str">
        <f aca="true" t="shared" si="5" ref="C37:F37">C20</f>
        <v>Egy főre jutó GDP</v>
      </c>
      <c r="D37" s="28" t="str">
        <f t="shared" si="5"/>
        <v>Foglalkoztatottság (nők)</v>
      </c>
      <c r="E37" s="28" t="str">
        <f t="shared" si="5"/>
        <v>Születések száma</v>
      </c>
      <c r="F37" s="28" t="str">
        <f t="shared" si="5"/>
        <v>ÜHG kibocsátása</v>
      </c>
      <c r="I37" s="24" t="s">
        <v>46</v>
      </c>
      <c r="J37" s="36" t="str">
        <f>B37</f>
        <v>Alkohol általi halál (nők)</v>
      </c>
      <c r="K37" s="36" t="str">
        <f aca="true" t="shared" si="6" ref="K37:N37">C37</f>
        <v>Egy főre jutó GDP</v>
      </c>
      <c r="L37" s="36" t="str">
        <f t="shared" si="6"/>
        <v>Foglalkoztatottság (nők)</v>
      </c>
      <c r="M37" s="36" t="str">
        <f t="shared" si="6"/>
        <v>Születések száma</v>
      </c>
      <c r="N37" s="36" t="str">
        <f t="shared" si="6"/>
        <v>ÜHG kibocsátása</v>
      </c>
    </row>
    <row r="38" spans="1:14" ht="15">
      <c r="A38" s="28">
        <v>1</v>
      </c>
      <c r="B38" s="35">
        <v>15.82527228521109</v>
      </c>
      <c r="C38" s="35">
        <v>13.676117885524036</v>
      </c>
      <c r="D38" s="35">
        <v>13.259348508520116</v>
      </c>
      <c r="E38" s="35">
        <v>16.011999131931404</v>
      </c>
      <c r="F38" s="35">
        <v>13.384837167776725</v>
      </c>
      <c r="J38" s="34">
        <f>B38-B39</f>
        <v>4.615116999985766</v>
      </c>
      <c r="K38" s="34">
        <f aca="true" t="shared" si="7" ref="K38:N50">C38-C39</f>
        <v>0</v>
      </c>
      <c r="L38" s="34">
        <f t="shared" si="7"/>
        <v>0</v>
      </c>
      <c r="M38" s="34">
        <f t="shared" si="7"/>
        <v>0</v>
      </c>
      <c r="N38" s="34">
        <f t="shared" si="7"/>
        <v>1.1935003958788464</v>
      </c>
    </row>
    <row r="39" spans="1:14" ht="15">
      <c r="A39" s="28">
        <v>2</v>
      </c>
      <c r="B39" s="35">
        <v>11.210155285225325</v>
      </c>
      <c r="C39" s="35">
        <v>13.676117885524036</v>
      </c>
      <c r="D39" s="35">
        <v>13.259348508520116</v>
      </c>
      <c r="E39" s="35">
        <v>16.011999131931397</v>
      </c>
      <c r="F39" s="35">
        <v>12.191336771897879</v>
      </c>
      <c r="J39" s="34">
        <f aca="true" t="shared" si="8" ref="J39:J50">B39-B40</f>
        <v>0</v>
      </c>
      <c r="K39" s="34">
        <f t="shared" si="7"/>
        <v>0</v>
      </c>
      <c r="L39" s="34">
        <f t="shared" si="7"/>
        <v>0</v>
      </c>
      <c r="M39" s="34">
        <f t="shared" si="7"/>
        <v>2.4954523988132227</v>
      </c>
      <c r="N39" s="34">
        <f t="shared" si="7"/>
        <v>0</v>
      </c>
    </row>
    <row r="40" spans="1:14" ht="15">
      <c r="A40" s="28">
        <v>3</v>
      </c>
      <c r="B40" s="35">
        <v>11.210155285225325</v>
      </c>
      <c r="C40" s="35">
        <v>13.676117885524034</v>
      </c>
      <c r="D40" s="35">
        <v>13.259348508520116</v>
      </c>
      <c r="E40" s="35">
        <v>13.516546733118174</v>
      </c>
      <c r="F40" s="35">
        <v>12.191336771897879</v>
      </c>
      <c r="J40" s="34">
        <f t="shared" si="8"/>
        <v>0</v>
      </c>
      <c r="K40" s="34">
        <f t="shared" si="7"/>
        <v>0</v>
      </c>
      <c r="L40" s="34">
        <f t="shared" si="7"/>
        <v>0</v>
      </c>
      <c r="M40" s="34">
        <f t="shared" si="7"/>
        <v>0</v>
      </c>
      <c r="N40" s="34">
        <f t="shared" si="7"/>
        <v>0</v>
      </c>
    </row>
    <row r="41" spans="1:14" ht="15">
      <c r="A41" s="28">
        <v>4</v>
      </c>
      <c r="B41" s="35">
        <v>11.210155285225325</v>
      </c>
      <c r="C41" s="35">
        <v>13.676117885524034</v>
      </c>
      <c r="D41" s="35">
        <v>13.259348508520116</v>
      </c>
      <c r="E41" s="35">
        <v>13.516546733118176</v>
      </c>
      <c r="F41" s="35">
        <v>12.191336771897879</v>
      </c>
      <c r="J41" s="34">
        <f t="shared" si="8"/>
        <v>0</v>
      </c>
      <c r="K41" s="34">
        <f t="shared" si="7"/>
        <v>0</v>
      </c>
      <c r="L41" s="34">
        <f t="shared" si="7"/>
        <v>0</v>
      </c>
      <c r="M41" s="34">
        <f t="shared" si="7"/>
        <v>0</v>
      </c>
      <c r="N41" s="34">
        <f t="shared" si="7"/>
        <v>0</v>
      </c>
    </row>
    <row r="42" spans="1:14" ht="15">
      <c r="A42" s="28">
        <v>5</v>
      </c>
      <c r="B42" s="35">
        <v>11.210155285225325</v>
      </c>
      <c r="C42" s="35">
        <v>13.676117885524036</v>
      </c>
      <c r="D42" s="35">
        <v>13.259348508520116</v>
      </c>
      <c r="E42" s="35">
        <v>13.516546733118174</v>
      </c>
      <c r="F42" s="35">
        <v>12.191336771897879</v>
      </c>
      <c r="J42" s="34">
        <f t="shared" si="8"/>
        <v>0</v>
      </c>
      <c r="K42" s="34">
        <f t="shared" si="7"/>
        <v>0</v>
      </c>
      <c r="L42" s="34">
        <f t="shared" si="7"/>
        <v>0</v>
      </c>
      <c r="M42" s="34">
        <f t="shared" si="7"/>
        <v>0</v>
      </c>
      <c r="N42" s="34">
        <f t="shared" si="7"/>
        <v>0</v>
      </c>
    </row>
    <row r="43" spans="1:14" ht="15">
      <c r="A43" s="28">
        <v>6</v>
      </c>
      <c r="B43" s="35">
        <v>11.210155285225325</v>
      </c>
      <c r="C43" s="35">
        <v>13.676117885524036</v>
      </c>
      <c r="D43" s="35">
        <v>13.259348508520116</v>
      </c>
      <c r="E43" s="35">
        <v>13.516546733118174</v>
      </c>
      <c r="F43" s="35">
        <v>12.191336771897879</v>
      </c>
      <c r="J43" s="34">
        <f t="shared" si="8"/>
        <v>0</v>
      </c>
      <c r="K43" s="34">
        <f t="shared" si="7"/>
        <v>0</v>
      </c>
      <c r="L43" s="34">
        <f t="shared" si="7"/>
        <v>0</v>
      </c>
      <c r="M43" s="34">
        <f t="shared" si="7"/>
        <v>0</v>
      </c>
      <c r="N43" s="34">
        <f t="shared" si="7"/>
        <v>0</v>
      </c>
    </row>
    <row r="44" spans="1:14" ht="15">
      <c r="A44" s="28">
        <v>7</v>
      </c>
      <c r="B44" s="35">
        <v>11.210155285225325</v>
      </c>
      <c r="C44" s="35">
        <v>13.676117885524038</v>
      </c>
      <c r="D44" s="35">
        <v>13.259348508520116</v>
      </c>
      <c r="E44" s="35">
        <v>13.516546733118169</v>
      </c>
      <c r="F44" s="35">
        <v>12.191336771897879</v>
      </c>
      <c r="J44" s="34">
        <f t="shared" si="8"/>
        <v>0</v>
      </c>
      <c r="K44" s="34">
        <f t="shared" si="7"/>
        <v>0.018375599282467903</v>
      </c>
      <c r="L44" s="34">
        <f t="shared" si="7"/>
        <v>0</v>
      </c>
      <c r="M44" s="34">
        <f t="shared" si="7"/>
        <v>1.3137809124889976</v>
      </c>
      <c r="N44" s="34">
        <f t="shared" si="7"/>
        <v>0</v>
      </c>
    </row>
    <row r="45" spans="1:14" ht="15">
      <c r="A45" s="28">
        <v>8</v>
      </c>
      <c r="B45" s="35">
        <v>11.210155285225325</v>
      </c>
      <c r="C45" s="35">
        <v>13.65774228624157</v>
      </c>
      <c r="D45" s="35">
        <v>13.259348508520116</v>
      </c>
      <c r="E45" s="35">
        <v>12.202765820629171</v>
      </c>
      <c r="F45" s="35">
        <v>12.191336771897875</v>
      </c>
      <c r="J45" s="34">
        <f t="shared" si="8"/>
        <v>0</v>
      </c>
      <c r="K45" s="34">
        <f t="shared" si="7"/>
        <v>0.036020083870067054</v>
      </c>
      <c r="L45" s="34">
        <f t="shared" si="7"/>
        <v>0</v>
      </c>
      <c r="M45" s="34">
        <f t="shared" si="7"/>
        <v>0</v>
      </c>
      <c r="N45" s="34">
        <f t="shared" si="7"/>
        <v>0</v>
      </c>
    </row>
    <row r="46" spans="1:14" ht="15">
      <c r="A46" s="28">
        <v>9</v>
      </c>
      <c r="B46" s="35">
        <v>11.210155285225325</v>
      </c>
      <c r="C46" s="35">
        <v>13.621722202371503</v>
      </c>
      <c r="D46" s="35">
        <v>13.259348508520116</v>
      </c>
      <c r="E46" s="35">
        <v>12.202765820629171</v>
      </c>
      <c r="F46" s="35">
        <v>12.191336771897875</v>
      </c>
      <c r="J46" s="34">
        <f t="shared" si="8"/>
        <v>0</v>
      </c>
      <c r="K46" s="34">
        <f t="shared" si="7"/>
        <v>0.058454099750948174</v>
      </c>
      <c r="L46" s="34">
        <f t="shared" si="7"/>
        <v>0</v>
      </c>
      <c r="M46" s="34">
        <f t="shared" si="7"/>
        <v>0</v>
      </c>
      <c r="N46" s="34">
        <f t="shared" si="7"/>
        <v>0</v>
      </c>
    </row>
    <row r="47" spans="1:14" ht="15">
      <c r="A47" s="28">
        <v>10</v>
      </c>
      <c r="B47" s="35">
        <v>11.210155285225326</v>
      </c>
      <c r="C47" s="35">
        <v>13.563268102620555</v>
      </c>
      <c r="D47" s="35">
        <v>13.259348508520116</v>
      </c>
      <c r="E47" s="35">
        <v>12.202765820629175</v>
      </c>
      <c r="F47" s="35">
        <v>12.191336771897875</v>
      </c>
      <c r="J47" s="34">
        <f t="shared" si="8"/>
        <v>0.15310204735173194</v>
      </c>
      <c r="K47" s="34">
        <f t="shared" si="7"/>
        <v>2.719780137467911</v>
      </c>
      <c r="L47" s="34">
        <f t="shared" si="7"/>
        <v>0</v>
      </c>
      <c r="M47" s="34">
        <f t="shared" si="7"/>
        <v>0.0470908696844905</v>
      </c>
      <c r="N47" s="34">
        <f t="shared" si="7"/>
        <v>0</v>
      </c>
    </row>
    <row r="48" spans="1:14" ht="15">
      <c r="A48" s="28">
        <v>11</v>
      </c>
      <c r="B48" s="35">
        <v>11.057053237873594</v>
      </c>
      <c r="C48" s="35">
        <v>10.843487965152644</v>
      </c>
      <c r="D48" s="35">
        <v>13.259348508520114</v>
      </c>
      <c r="E48" s="35">
        <v>12.155674950944684</v>
      </c>
      <c r="F48" s="35">
        <v>12.19133677189787</v>
      </c>
      <c r="J48" s="34">
        <f t="shared" si="8"/>
        <v>1.9770629656525749</v>
      </c>
      <c r="K48" s="34">
        <f t="shared" si="7"/>
        <v>0</v>
      </c>
      <c r="L48" s="34">
        <f t="shared" si="7"/>
        <v>0</v>
      </c>
      <c r="M48" s="34">
        <f t="shared" si="7"/>
        <v>0.006382004655792528</v>
      </c>
      <c r="N48" s="34">
        <f t="shared" si="7"/>
        <v>0.3628279521810782</v>
      </c>
    </row>
    <row r="49" spans="1:14" ht="15">
      <c r="A49" s="28">
        <v>12</v>
      </c>
      <c r="B49" s="35">
        <v>9.07999027222102</v>
      </c>
      <c r="C49" s="35">
        <v>10.843487965152644</v>
      </c>
      <c r="D49" s="35">
        <v>13.259348508520114</v>
      </c>
      <c r="E49" s="35">
        <v>12.149292946288892</v>
      </c>
      <c r="F49" s="35">
        <v>11.828508819716792</v>
      </c>
      <c r="J49" s="34">
        <f t="shared" si="8"/>
        <v>0</v>
      </c>
      <c r="K49" s="34">
        <f t="shared" si="7"/>
        <v>0</v>
      </c>
      <c r="L49" s="34">
        <f t="shared" si="7"/>
        <v>0</v>
      </c>
      <c r="M49" s="34">
        <f t="shared" si="7"/>
        <v>0.07288403903148932</v>
      </c>
      <c r="N49" s="34">
        <f t="shared" si="7"/>
        <v>0</v>
      </c>
    </row>
    <row r="50" spans="1:14" ht="15">
      <c r="A50" s="28">
        <v>13</v>
      </c>
      <c r="B50" s="35">
        <v>9.07999027222102</v>
      </c>
      <c r="C50" s="35">
        <v>10.843487965152644</v>
      </c>
      <c r="D50" s="35">
        <v>13.259348508520114</v>
      </c>
      <c r="E50" s="35">
        <v>12.076408907257402</v>
      </c>
      <c r="F50" s="35">
        <v>11.828508819716792</v>
      </c>
      <c r="J50" s="34">
        <f t="shared" si="8"/>
        <v>0</v>
      </c>
      <c r="K50" s="34">
        <f t="shared" si="7"/>
        <v>0</v>
      </c>
      <c r="L50" s="34">
        <f t="shared" si="7"/>
        <v>0</v>
      </c>
      <c r="M50" s="34">
        <f t="shared" si="7"/>
        <v>3.651674374401411</v>
      </c>
      <c r="N50" s="34">
        <f t="shared" si="7"/>
        <v>0</v>
      </c>
    </row>
    <row r="51" spans="1:6" ht="15">
      <c r="A51" s="28">
        <v>14</v>
      </c>
      <c r="B51" s="35">
        <v>9.07999027222102</v>
      </c>
      <c r="C51" s="35">
        <v>10.843487965152645</v>
      </c>
      <c r="D51" s="35">
        <v>13.259348508520121</v>
      </c>
      <c r="E51" s="35">
        <v>8.424734532855991</v>
      </c>
      <c r="F51" s="35">
        <v>11.828508819716799</v>
      </c>
    </row>
    <row r="53" spans="2:6" ht="15">
      <c r="B53">
        <v>2</v>
      </c>
      <c r="C53">
        <v>3</v>
      </c>
      <c r="D53">
        <v>4</v>
      </c>
      <c r="E53">
        <v>5</v>
      </c>
      <c r="F53">
        <v>6</v>
      </c>
    </row>
    <row r="54" spans="7:8" ht="15">
      <c r="G54" s="30" t="s">
        <v>31</v>
      </c>
      <c r="H54" s="30" t="s">
        <v>32</v>
      </c>
    </row>
    <row r="55" spans="1:11" ht="17.25">
      <c r="A55" s="24" t="s">
        <v>47</v>
      </c>
      <c r="B55" s="30" t="str">
        <f>B37</f>
        <v>Alkohol általi halál (nők)</v>
      </c>
      <c r="C55" s="30" t="str">
        <f aca="true" t="shared" si="9" ref="C55:F55">C37</f>
        <v>Egy főre jutó GDP</v>
      </c>
      <c r="D55" s="30" t="str">
        <f t="shared" si="9"/>
        <v>Foglalkoztatottság (nők)</v>
      </c>
      <c r="E55" s="30" t="str">
        <f t="shared" si="9"/>
        <v>Születések száma</v>
      </c>
      <c r="F55" s="30" t="str">
        <f t="shared" si="9"/>
        <v>ÜHG kibocsátása</v>
      </c>
      <c r="G55" s="30" t="str">
        <f>G20</f>
        <v>Nők átlagéletkora</v>
      </c>
      <c r="H55" s="30" t="str">
        <f>G55</f>
        <v>Nők átlagéletkora</v>
      </c>
      <c r="I55" s="30" t="s">
        <v>33</v>
      </c>
      <c r="J55" s="30" t="s">
        <v>48</v>
      </c>
      <c r="K55" s="30" t="s">
        <v>35</v>
      </c>
    </row>
    <row r="56" spans="1:11" ht="15">
      <c r="A56" s="30" t="str">
        <f>A21</f>
        <v>Ausztria</v>
      </c>
      <c r="B56" s="31">
        <f>VLOOKUP(B21,$A$38:$F$51,B$53,0)</f>
        <v>11.210155285225325</v>
      </c>
      <c r="C56" s="31">
        <f aca="true" t="shared" si="10" ref="C56:F56">VLOOKUP(C21,$A$38:$F$51,C$53,0)</f>
        <v>13.676117885524034</v>
      </c>
      <c r="D56" s="31">
        <f t="shared" si="10"/>
        <v>13.259348508520116</v>
      </c>
      <c r="E56" s="31">
        <f t="shared" si="10"/>
        <v>12.202765820629175</v>
      </c>
      <c r="F56" s="31">
        <f t="shared" si="10"/>
        <v>12.191336771897879</v>
      </c>
      <c r="G56" s="31">
        <f>G21</f>
        <v>61.1</v>
      </c>
      <c r="H56" s="32">
        <f>SUM(B56:F56)</f>
        <v>62.53972427179653</v>
      </c>
      <c r="I56" s="37">
        <f>H56-G56</f>
        <v>1.4397242717965284</v>
      </c>
      <c r="J56" s="33">
        <f>I56/G56</f>
        <v>0.023563408703707503</v>
      </c>
      <c r="K56" s="31" t="str">
        <f>IF(ABS(J56)&lt;0.07%,"semleges",IF(J56&gt;=0.07%,"alulteljesített","felülteljesített"))</f>
        <v>alulteljesített</v>
      </c>
    </row>
    <row r="57" spans="1:11" ht="15">
      <c r="A57" s="30" t="str">
        <f aca="true" t="shared" si="11" ref="A57:A69">A22</f>
        <v>Belgium</v>
      </c>
      <c r="B57" s="31">
        <f aca="true" t="shared" si="12" ref="B57:F69">VLOOKUP(B22,$A$38:$F$51,B$53,0)</f>
        <v>11.210155285225325</v>
      </c>
      <c r="C57" s="31">
        <f t="shared" si="12"/>
        <v>13.676117885524036</v>
      </c>
      <c r="D57" s="31">
        <f t="shared" si="12"/>
        <v>13.259348508520116</v>
      </c>
      <c r="E57" s="31">
        <f t="shared" si="12"/>
        <v>13.516546733118176</v>
      </c>
      <c r="F57" s="31">
        <f t="shared" si="12"/>
        <v>12.191336771897875</v>
      </c>
      <c r="G57" s="31">
        <f aca="true" t="shared" si="13" ref="G57:G69">G22</f>
        <v>63.7</v>
      </c>
      <c r="H57" s="32">
        <f aca="true" t="shared" si="14" ref="H57:H69">SUM(B57:F57)</f>
        <v>63.85350518428553</v>
      </c>
      <c r="I57" s="37">
        <f aca="true" t="shared" si="15" ref="I57:I69">H57-G57</f>
        <v>0.15350518428552817</v>
      </c>
      <c r="J57" s="33">
        <f aca="true" t="shared" si="16" ref="J57:J69">I57/G57</f>
        <v>0.002409814509976894</v>
      </c>
      <c r="K57" s="31" t="str">
        <f aca="true" t="shared" si="17" ref="K57:K69">IF(ABS(J57)&lt;0.07%,"semleges",IF(J57&gt;=0.07%,"alulteljesített","felülteljesített"))</f>
        <v>alulteljesített</v>
      </c>
    </row>
    <row r="58" spans="1:11" ht="15">
      <c r="A58" s="30" t="str">
        <f t="shared" si="11"/>
        <v>Dánia</v>
      </c>
      <c r="B58" s="31">
        <f t="shared" si="12"/>
        <v>11.210155285225325</v>
      </c>
      <c r="C58" s="31">
        <f t="shared" si="12"/>
        <v>13.676117885524034</v>
      </c>
      <c r="D58" s="31">
        <f t="shared" si="12"/>
        <v>13.259348508520116</v>
      </c>
      <c r="E58" s="31">
        <f t="shared" si="12"/>
        <v>16.011999131931397</v>
      </c>
      <c r="F58" s="31">
        <f t="shared" si="12"/>
        <v>12.191336771897875</v>
      </c>
      <c r="G58" s="31">
        <f t="shared" si="13"/>
        <v>67.4</v>
      </c>
      <c r="H58" s="32">
        <f t="shared" si="14"/>
        <v>66.34895758309875</v>
      </c>
      <c r="I58" s="37">
        <f t="shared" si="15"/>
        <v>-1.0510424169012538</v>
      </c>
      <c r="J58" s="33">
        <f t="shared" si="16"/>
        <v>-0.015594101140968156</v>
      </c>
      <c r="K58" s="31" t="str">
        <f t="shared" si="17"/>
        <v>felülteljesített</v>
      </c>
    </row>
    <row r="59" spans="1:11" ht="15">
      <c r="A59" s="30" t="str">
        <f t="shared" si="11"/>
        <v>Görögország</v>
      </c>
      <c r="B59" s="31">
        <f t="shared" si="12"/>
        <v>15.82527228521109</v>
      </c>
      <c r="C59" s="31">
        <f t="shared" si="12"/>
        <v>13.621722202371503</v>
      </c>
      <c r="D59" s="31">
        <f t="shared" si="12"/>
        <v>13.259348508520114</v>
      </c>
      <c r="E59" s="31">
        <f t="shared" si="12"/>
        <v>12.202765820629171</v>
      </c>
      <c r="F59" s="31">
        <f t="shared" si="12"/>
        <v>12.191336771897879</v>
      </c>
      <c r="G59" s="31">
        <f t="shared" si="13"/>
        <v>67.1</v>
      </c>
      <c r="H59" s="32">
        <f t="shared" si="14"/>
        <v>67.10044558862975</v>
      </c>
      <c r="I59" s="37">
        <f t="shared" si="15"/>
        <v>0.000445588629759186</v>
      </c>
      <c r="J59" s="33">
        <f t="shared" si="16"/>
        <v>6.640665123087721E-06</v>
      </c>
      <c r="K59" s="31" t="str">
        <f t="shared" si="17"/>
        <v>semleges</v>
      </c>
    </row>
    <row r="60" spans="1:11" ht="15">
      <c r="A60" s="30" t="str">
        <f t="shared" si="11"/>
        <v>Hollandia</v>
      </c>
      <c r="B60" s="31">
        <f t="shared" si="12"/>
        <v>11.057053237873594</v>
      </c>
      <c r="C60" s="31">
        <f t="shared" si="12"/>
        <v>13.676117885524036</v>
      </c>
      <c r="D60" s="31">
        <f t="shared" si="12"/>
        <v>13.259348508520116</v>
      </c>
      <c r="E60" s="31">
        <f t="shared" si="12"/>
        <v>13.516546733118174</v>
      </c>
      <c r="F60" s="31">
        <f t="shared" si="12"/>
        <v>12.191336771897875</v>
      </c>
      <c r="G60" s="31">
        <f t="shared" si="13"/>
        <v>63.7</v>
      </c>
      <c r="H60" s="32">
        <f t="shared" si="14"/>
        <v>63.700403136933794</v>
      </c>
      <c r="I60" s="37">
        <f t="shared" si="15"/>
        <v>0.0004031369337909041</v>
      </c>
      <c r="J60" s="33">
        <f t="shared" si="16"/>
        <v>6.328680279292058E-06</v>
      </c>
      <c r="K60" s="31" t="str">
        <f t="shared" si="17"/>
        <v>semleges</v>
      </c>
    </row>
    <row r="61" spans="1:11" ht="15">
      <c r="A61" s="30" t="str">
        <f t="shared" si="11"/>
        <v>Írország</v>
      </c>
      <c r="B61" s="31">
        <f t="shared" si="12"/>
        <v>11.210155285225325</v>
      </c>
      <c r="C61" s="31">
        <f t="shared" si="12"/>
        <v>13.676117885524036</v>
      </c>
      <c r="D61" s="31">
        <f t="shared" si="12"/>
        <v>13.259348508520116</v>
      </c>
      <c r="E61" s="31">
        <f t="shared" si="12"/>
        <v>16.011999131931404</v>
      </c>
      <c r="F61" s="31">
        <f t="shared" si="12"/>
        <v>12.191336771897879</v>
      </c>
      <c r="G61" s="31">
        <f t="shared" si="13"/>
        <v>65.3</v>
      </c>
      <c r="H61" s="32">
        <f t="shared" si="14"/>
        <v>66.34895758309877</v>
      </c>
      <c r="I61" s="37">
        <f t="shared" si="15"/>
        <v>1.048957583098769</v>
      </c>
      <c r="J61" s="33">
        <f t="shared" si="16"/>
        <v>0.016063668960164916</v>
      </c>
      <c r="K61" s="31" t="str">
        <f t="shared" si="17"/>
        <v>alulteljesített</v>
      </c>
    </row>
    <row r="62" spans="1:11" ht="15">
      <c r="A62" s="30" t="str">
        <f t="shared" si="11"/>
        <v>Lengyelország</v>
      </c>
      <c r="B62" s="31">
        <f t="shared" si="12"/>
        <v>11.210155285225326</v>
      </c>
      <c r="C62" s="31">
        <f t="shared" si="12"/>
        <v>10.843487965152644</v>
      </c>
      <c r="D62" s="31">
        <f t="shared" si="12"/>
        <v>13.259348508520114</v>
      </c>
      <c r="E62" s="31">
        <f t="shared" si="12"/>
        <v>12.202765820629175</v>
      </c>
      <c r="F62" s="31">
        <f t="shared" si="12"/>
        <v>12.19133677189787</v>
      </c>
      <c r="G62" s="31">
        <f t="shared" si="13"/>
        <v>61.3</v>
      </c>
      <c r="H62" s="32">
        <f t="shared" si="14"/>
        <v>59.70709435142513</v>
      </c>
      <c r="I62" s="37">
        <f t="shared" si="15"/>
        <v>-1.5929056485748703</v>
      </c>
      <c r="J62" s="33">
        <f t="shared" si="16"/>
        <v>-0.025985410254076188</v>
      </c>
      <c r="K62" s="31" t="str">
        <f t="shared" si="17"/>
        <v>felülteljesített</v>
      </c>
    </row>
    <row r="63" spans="1:11" ht="15">
      <c r="A63" s="40" t="str">
        <f t="shared" si="11"/>
        <v>Magyarország</v>
      </c>
      <c r="B63" s="41">
        <f t="shared" si="12"/>
        <v>11.210155285225325</v>
      </c>
      <c r="C63" s="41">
        <f t="shared" si="12"/>
        <v>10.843487965152644</v>
      </c>
      <c r="D63" s="41">
        <f t="shared" si="12"/>
        <v>13.259348508520114</v>
      </c>
      <c r="E63" s="41">
        <f t="shared" si="12"/>
        <v>12.202765820629171</v>
      </c>
      <c r="F63" s="41">
        <f t="shared" si="12"/>
        <v>11.828508819716792</v>
      </c>
      <c r="G63" s="41">
        <f>G28</f>
        <v>57.6</v>
      </c>
      <c r="H63" s="42">
        <f t="shared" si="14"/>
        <v>59.344266399244034</v>
      </c>
      <c r="I63" s="43">
        <f t="shared" si="15"/>
        <v>1.744266399244033</v>
      </c>
      <c r="J63" s="44">
        <f t="shared" si="16"/>
        <v>0.03028240276465335</v>
      </c>
      <c r="K63" s="41" t="str">
        <f t="shared" si="17"/>
        <v>alulteljesített</v>
      </c>
    </row>
    <row r="64" spans="1:11" ht="15">
      <c r="A64" s="30" t="str">
        <f t="shared" si="11"/>
        <v>Németország</v>
      </c>
      <c r="B64" s="31">
        <f t="shared" si="12"/>
        <v>11.210155285225325</v>
      </c>
      <c r="C64" s="31">
        <f t="shared" si="12"/>
        <v>13.676117885524036</v>
      </c>
      <c r="D64" s="31">
        <f t="shared" si="12"/>
        <v>13.259348508520116</v>
      </c>
      <c r="E64" s="31">
        <f t="shared" si="12"/>
        <v>8.424734532855991</v>
      </c>
      <c r="F64" s="31">
        <f t="shared" si="12"/>
        <v>11.828508819716792</v>
      </c>
      <c r="G64" s="31">
        <f t="shared" si="13"/>
        <v>58.4</v>
      </c>
      <c r="H64" s="32">
        <f t="shared" si="14"/>
        <v>58.39886503184226</v>
      </c>
      <c r="I64" s="37">
        <f t="shared" si="15"/>
        <v>-0.0011349681577357273</v>
      </c>
      <c r="J64" s="33">
        <f t="shared" si="16"/>
        <v>-1.9434386262598072E-05</v>
      </c>
      <c r="K64" s="31" t="str">
        <f t="shared" si="17"/>
        <v>semleges</v>
      </c>
    </row>
    <row r="65" spans="1:11" ht="15">
      <c r="A65" s="30" t="str">
        <f t="shared" si="11"/>
        <v>Olaszország</v>
      </c>
      <c r="B65" s="31">
        <f t="shared" si="12"/>
        <v>9.07999027222102</v>
      </c>
      <c r="C65" s="31">
        <f t="shared" si="12"/>
        <v>13.676117885524038</v>
      </c>
      <c r="D65" s="31">
        <f t="shared" si="12"/>
        <v>13.259348508520116</v>
      </c>
      <c r="E65" s="31">
        <f t="shared" si="12"/>
        <v>12.202765820629175</v>
      </c>
      <c r="F65" s="31">
        <f t="shared" si="12"/>
        <v>12.191336771897879</v>
      </c>
      <c r="G65" s="31">
        <f t="shared" si="13"/>
        <v>62</v>
      </c>
      <c r="H65" s="32">
        <f t="shared" si="14"/>
        <v>60.40955925879223</v>
      </c>
      <c r="I65" s="37">
        <f t="shared" si="15"/>
        <v>-1.5904407412077717</v>
      </c>
      <c r="J65" s="33">
        <f t="shared" si="16"/>
        <v>-0.02565227001948019</v>
      </c>
      <c r="K65" s="31" t="str">
        <f t="shared" si="17"/>
        <v>felülteljesített</v>
      </c>
    </row>
    <row r="66" spans="1:11" ht="15">
      <c r="A66" s="30" t="str">
        <f t="shared" si="11"/>
        <v>Portugália</v>
      </c>
      <c r="B66" s="31">
        <f t="shared" si="12"/>
        <v>9.07999027222102</v>
      </c>
      <c r="C66" s="31">
        <f t="shared" si="12"/>
        <v>10.843487965152644</v>
      </c>
      <c r="D66" s="31">
        <f t="shared" si="12"/>
        <v>13.259348508520116</v>
      </c>
      <c r="E66" s="31">
        <f t="shared" si="12"/>
        <v>13.516546733118174</v>
      </c>
      <c r="F66" s="31">
        <f t="shared" si="12"/>
        <v>12.191336771897879</v>
      </c>
      <c r="G66" s="31">
        <f t="shared" si="13"/>
        <v>57.3</v>
      </c>
      <c r="H66" s="32">
        <f t="shared" si="14"/>
        <v>58.890710250909834</v>
      </c>
      <c r="I66" s="37">
        <f t="shared" si="15"/>
        <v>1.5907102509098365</v>
      </c>
      <c r="J66" s="33">
        <f t="shared" si="16"/>
        <v>0.02776108640331303</v>
      </c>
      <c r="K66" s="31" t="str">
        <f t="shared" si="17"/>
        <v>alulteljesített</v>
      </c>
    </row>
    <row r="67" spans="1:11" ht="15">
      <c r="A67" s="30" t="str">
        <f t="shared" si="11"/>
        <v>Románia</v>
      </c>
      <c r="B67" s="31">
        <f t="shared" si="12"/>
        <v>11.210155285225325</v>
      </c>
      <c r="C67" s="31">
        <f t="shared" si="12"/>
        <v>10.843487965152645</v>
      </c>
      <c r="D67" s="31">
        <f t="shared" si="12"/>
        <v>13.259348508520121</v>
      </c>
      <c r="E67" s="31">
        <f t="shared" si="12"/>
        <v>13.516546733118169</v>
      </c>
      <c r="F67" s="31">
        <f t="shared" si="12"/>
        <v>11.828508819716799</v>
      </c>
      <c r="G67" s="31">
        <f t="shared" si="13"/>
        <v>62.4</v>
      </c>
      <c r="H67" s="32">
        <f t="shared" si="14"/>
        <v>60.65804731173306</v>
      </c>
      <c r="I67" s="37">
        <f t="shared" si="15"/>
        <v>-1.7419526882669416</v>
      </c>
      <c r="J67" s="33">
        <f t="shared" si="16"/>
        <v>-0.02791590846581637</v>
      </c>
      <c r="K67" s="31" t="str">
        <f t="shared" si="17"/>
        <v>felülteljesített</v>
      </c>
    </row>
    <row r="68" spans="1:11" ht="15">
      <c r="A68" s="30" t="str">
        <f t="shared" si="11"/>
        <v>Spanyolország</v>
      </c>
      <c r="B68" s="31">
        <f t="shared" si="12"/>
        <v>9.07999027222102</v>
      </c>
      <c r="C68" s="31">
        <f t="shared" si="12"/>
        <v>13.65774228624157</v>
      </c>
      <c r="D68" s="31">
        <f t="shared" si="12"/>
        <v>13.259348508520116</v>
      </c>
      <c r="E68" s="31">
        <f t="shared" si="12"/>
        <v>13.516546733118174</v>
      </c>
      <c r="F68" s="31">
        <f t="shared" si="12"/>
        <v>13.384837167776725</v>
      </c>
      <c r="G68" s="31">
        <f t="shared" si="13"/>
        <v>62.9</v>
      </c>
      <c r="H68" s="32">
        <f t="shared" si="14"/>
        <v>62.8984649678776</v>
      </c>
      <c r="I68" s="37">
        <f t="shared" si="15"/>
        <v>-0.0015350321223976948</v>
      </c>
      <c r="J68" s="33">
        <f t="shared" si="16"/>
        <v>-2.440432627023362E-05</v>
      </c>
      <c r="K68" s="31" t="str">
        <f t="shared" si="17"/>
        <v>semleges</v>
      </c>
    </row>
    <row r="69" spans="1:11" ht="15">
      <c r="A69" s="30" t="str">
        <f t="shared" si="11"/>
        <v>Szlovénia</v>
      </c>
      <c r="B69" s="31">
        <f t="shared" si="12"/>
        <v>11.210155285225325</v>
      </c>
      <c r="C69" s="31">
        <f t="shared" si="12"/>
        <v>13.563268102620555</v>
      </c>
      <c r="D69" s="31">
        <f t="shared" si="12"/>
        <v>13.259348508520116</v>
      </c>
      <c r="E69" s="31">
        <f t="shared" si="12"/>
        <v>12.076408907257402</v>
      </c>
      <c r="F69" s="31">
        <f t="shared" si="12"/>
        <v>12.191336771897879</v>
      </c>
      <c r="G69" s="31">
        <f t="shared" si="13"/>
        <v>62.3</v>
      </c>
      <c r="H69" s="32">
        <f t="shared" si="14"/>
        <v>62.30051757552128</v>
      </c>
      <c r="I69" s="37">
        <f t="shared" si="15"/>
        <v>0.0005175755212860622</v>
      </c>
      <c r="J69" s="33">
        <f t="shared" si="16"/>
        <v>8.30779327907002E-06</v>
      </c>
      <c r="K69" s="31" t="str">
        <f t="shared" si="17"/>
        <v>semleges</v>
      </c>
    </row>
    <row r="70" spans="8:9" ht="17.25">
      <c r="H70" s="24" t="s">
        <v>50</v>
      </c>
      <c r="I70" s="31">
        <f>SUMPRODUCT(I56:I69,I56:I69)</f>
        <v>17.97544996569505</v>
      </c>
    </row>
    <row r="71" spans="1:6" ht="17.25">
      <c r="A71" s="24" t="s">
        <v>34</v>
      </c>
      <c r="B71">
        <f>AVERAGE(B56:B69)</f>
        <v>11.07240670762683</v>
      </c>
      <c r="C71">
        <f aca="true" t="shared" si="18" ref="C71:F71">AVERAGE(C56:C69)</f>
        <v>12.85353640360803</v>
      </c>
      <c r="D71">
        <f t="shared" si="18"/>
        <v>13.259348508520116</v>
      </c>
      <c r="E71">
        <f t="shared" si="18"/>
        <v>12.937264605193779</v>
      </c>
      <c r="F71">
        <f t="shared" si="18"/>
        <v>12.198837953278991</v>
      </c>
    </row>
    <row r="72" spans="2:6" ht="15">
      <c r="B72">
        <f>RANK(B71,$B$71:$F$71,0)</f>
        <v>5</v>
      </c>
      <c r="C72">
        <f aca="true" t="shared" si="19" ref="C72:F72">RANK(C71,$B$71:$F$71,0)</f>
        <v>3</v>
      </c>
      <c r="D72">
        <f t="shared" si="19"/>
        <v>1</v>
      </c>
      <c r="E72">
        <f t="shared" si="19"/>
        <v>2</v>
      </c>
      <c r="F72">
        <f t="shared" si="19"/>
        <v>4</v>
      </c>
    </row>
    <row r="73" spans="1:6" ht="17.25">
      <c r="A73" s="24" t="s">
        <v>49</v>
      </c>
      <c r="B73">
        <f>STDEV(B56:B69)</f>
        <v>1.6330695194472236</v>
      </c>
      <c r="C73">
        <f aca="true" t="shared" si="20" ref="C73:F73">STDEV(C56:C69)</f>
        <v>1.3196222235681359</v>
      </c>
      <c r="D73" s="38">
        <f t="shared" si="20"/>
        <v>1.7066684471532107E-15</v>
      </c>
      <c r="E73">
        <f t="shared" si="20"/>
        <v>1.8478108929122066</v>
      </c>
      <c r="F73">
        <f t="shared" si="20"/>
        <v>0.37402054813004104</v>
      </c>
    </row>
    <row r="74" spans="2:6" ht="15">
      <c r="B74">
        <f>RANK(B73,$B$73:$F$73,0)</f>
        <v>2</v>
      </c>
      <c r="C74">
        <f aca="true" t="shared" si="21" ref="C74:F74">RANK(C73,$B$73:$F$73,0)</f>
        <v>3</v>
      </c>
      <c r="D74">
        <f t="shared" si="21"/>
        <v>5</v>
      </c>
      <c r="E74">
        <f t="shared" si="21"/>
        <v>1</v>
      </c>
      <c r="F74">
        <f t="shared" si="21"/>
        <v>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pl2</cp:lastModifiedBy>
  <dcterms:created xsi:type="dcterms:W3CDTF">2010-06-19T13:59:24Z</dcterms:created>
  <dcterms:modified xsi:type="dcterms:W3CDTF">2010-08-01T13:36:11Z</dcterms:modified>
  <cp:category/>
  <cp:version/>
  <cp:contentType/>
  <cp:contentStatus/>
</cp:coreProperties>
</file>