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5C52F420-EADB-4D1C-AB0C-F04C9B43509C}" xr6:coauthVersionLast="46" xr6:coauthVersionMax="46" xr10:uidLastSave="{00000000-0000-0000-0000-000000000000}"/>
  <bookViews>
    <workbookView xWindow="-108" yWindow="-108" windowWidth="23256" windowHeight="12720" xr2:uid="{9C74E3A3-FECC-4F96-A415-CE12267CE1D9}"/>
  </bookViews>
  <sheets>
    <sheet name="alap1_2" sheetId="7" r:id="rId1"/>
    <sheet name="javitott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8" l="1"/>
  <c r="F10" i="8"/>
  <c r="D10" i="8"/>
  <c r="F4" i="8"/>
  <c r="D4" i="8"/>
  <c r="D14" i="8"/>
  <c r="C18" i="8"/>
  <c r="B18" i="8"/>
  <c r="A18" i="8"/>
  <c r="C17" i="8"/>
  <c r="B17" i="8"/>
  <c r="A17" i="8"/>
  <c r="C16" i="8"/>
  <c r="B16" i="8"/>
  <c r="A16" i="8"/>
  <c r="C15" i="8"/>
  <c r="B15" i="8"/>
  <c r="A15" i="8"/>
  <c r="C14" i="8"/>
  <c r="B14" i="8"/>
  <c r="A14" i="8"/>
  <c r="C13" i="8"/>
  <c r="B13" i="8"/>
  <c r="A13" i="8"/>
  <c r="C12" i="8"/>
  <c r="B12" i="8"/>
  <c r="A12" i="8"/>
  <c r="C11" i="8"/>
  <c r="B11" i="8"/>
  <c r="A11" i="8"/>
  <c r="C10" i="8"/>
  <c r="B10" i="8"/>
  <c r="A10" i="8"/>
  <c r="C9" i="8"/>
  <c r="B9" i="8"/>
  <c r="A9" i="8"/>
  <c r="C8" i="8"/>
  <c r="B8" i="8"/>
  <c r="A8" i="8"/>
  <c r="C7" i="8"/>
  <c r="B7" i="8"/>
  <c r="A7" i="8"/>
  <c r="C6" i="8"/>
  <c r="B6" i="8"/>
  <c r="A6" i="8"/>
  <c r="C5" i="8"/>
  <c r="B5" i="8"/>
  <c r="A5" i="8"/>
  <c r="C4" i="8"/>
  <c r="B4" i="8"/>
  <c r="A4" i="8"/>
  <c r="C2" i="8"/>
  <c r="B2" i="8"/>
  <c r="A2" i="8"/>
  <c r="A1" i="8"/>
  <c r="BA46" i="7"/>
  <c r="BA45" i="7"/>
  <c r="BA44" i="7"/>
  <c r="BA43" i="7"/>
  <c r="BA42" i="7"/>
  <c r="AZ43" i="7"/>
  <c r="AZ42" i="7"/>
  <c r="AZ44" i="7"/>
  <c r="AZ46" i="7"/>
  <c r="AZ45" i="7"/>
  <c r="AO22" i="7"/>
  <c r="AO21" i="7"/>
  <c r="AO20" i="7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N1" i="7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8" i="7"/>
  <c r="AM22" i="7"/>
  <c r="AM21" i="7"/>
  <c r="AM20" i="7"/>
  <c r="AM19" i="7"/>
  <c r="AM18" i="7"/>
  <c r="AM17" i="7"/>
  <c r="AM16" i="7"/>
  <c r="AM15" i="7"/>
  <c r="AM14" i="7"/>
  <c r="AM13" i="7"/>
  <c r="AM12" i="7"/>
  <c r="AM11" i="7"/>
  <c r="AM10" i="7"/>
  <c r="AM9" i="7"/>
  <c r="AM8" i="7"/>
  <c r="AL22" i="7"/>
  <c r="AL21" i="7"/>
  <c r="AL20" i="7"/>
  <c r="AL19" i="7"/>
  <c r="AL18" i="7"/>
  <c r="AL17" i="7"/>
  <c r="AL16" i="7"/>
  <c r="AL15" i="7"/>
  <c r="AL14" i="7"/>
  <c r="AL13" i="7"/>
  <c r="AL12" i="7"/>
  <c r="AL11" i="7"/>
  <c r="AL10" i="7"/>
  <c r="AL9" i="7"/>
  <c r="AL8" i="7"/>
  <c r="AK22" i="7"/>
  <c r="AK21" i="7"/>
  <c r="AK20" i="7"/>
  <c r="AK19" i="7"/>
  <c r="AK18" i="7"/>
  <c r="AK17" i="7"/>
  <c r="AK16" i="7"/>
  <c r="AK15" i="7"/>
  <c r="AK14" i="7"/>
  <c r="AK13" i="7"/>
  <c r="AK12" i="7"/>
  <c r="AK11" i="7"/>
  <c r="AK10" i="7"/>
  <c r="AK9" i="7"/>
  <c r="AK8" i="7"/>
  <c r="AJ22" i="7"/>
  <c r="AJ21" i="7"/>
  <c r="AJ20" i="7"/>
  <c r="AJ19" i="7"/>
  <c r="AJ18" i="7"/>
  <c r="AJ17" i="7"/>
  <c r="AJ16" i="7"/>
  <c r="AJ15" i="7"/>
  <c r="AJ14" i="7"/>
  <c r="AJ13" i="7"/>
  <c r="AJ12" i="7"/>
  <c r="AJ11" i="7"/>
  <c r="AJ10" i="7"/>
  <c r="AJ9" i="7"/>
  <c r="AJ8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W1" i="7"/>
  <c r="V7" i="7"/>
  <c r="U7" i="7"/>
  <c r="T7" i="7"/>
  <c r="M1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8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T17" i="7"/>
  <c r="T16" i="7"/>
  <c r="T15" i="7"/>
  <c r="T14" i="7"/>
  <c r="T13" i="7"/>
  <c r="T12" i="7"/>
  <c r="T11" i="7"/>
  <c r="T10" i="7"/>
  <c r="T9" i="7"/>
  <c r="T8" i="7"/>
  <c r="J4" i="7"/>
  <c r="J5" i="7"/>
  <c r="J6" i="7"/>
  <c r="J7" i="7"/>
  <c r="J8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4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J18" i="7"/>
  <c r="J17" i="7"/>
  <c r="J16" i="7"/>
  <c r="J15" i="7"/>
  <c r="J14" i="7"/>
  <c r="J13" i="7"/>
  <c r="J12" i="7"/>
  <c r="J11" i="7"/>
  <c r="J10" i="7"/>
  <c r="J9" i="7"/>
  <c r="L2" i="7"/>
  <c r="K2" i="7"/>
  <c r="J2" i="7"/>
  <c r="H2" i="7"/>
  <c r="G2" i="7"/>
  <c r="F2" i="7"/>
</calcChain>
</file>

<file path=xl/sharedStrings.xml><?xml version="1.0" encoding="utf-8"?>
<sst xmlns="http://schemas.openxmlformats.org/spreadsheetml/2006/main" count="506" uniqueCount="110">
  <si>
    <t>Hány passzív félévet vehetek MÉG igénybe?(Nullát,Egyet,Kettőt,Hármat,Négyet)</t>
  </si>
  <si>
    <t>id</t>
  </si>
  <si>
    <t>Mi volt az utolsó félév státusza? ( Aktív félév,Passzív félév,Nem voltam még Hallgató! )</t>
  </si>
  <si>
    <t>Mennyi passzív félévet vett igénybe mindösszesen eddig? ( Nullát,Egyet,Kettőt,Hármat,Négyet )</t>
  </si>
  <si>
    <t>Következtetés</t>
  </si>
  <si>
    <t>Aktív félév</t>
  </si>
  <si>
    <t>Nullát</t>
  </si>
  <si>
    <t>Négyet</t>
  </si>
  <si>
    <t>Egyet</t>
  </si>
  <si>
    <t>Hármat</t>
  </si>
  <si>
    <t>Kettőt</t>
  </si>
  <si>
    <t>Passzív félév</t>
  </si>
  <si>
    <t>Nem voltam még Hallgató!</t>
  </si>
  <si>
    <t>Vissza az előző oldalra</t>
  </si>
  <si>
    <t>Azonos�t�:</t>
  </si>
  <si>
    <t>Objektumok:</t>
  </si>
  <si>
    <t>Attrib�tumok:</t>
  </si>
  <si>
    <t>Lepcs�k:</t>
  </si>
  <si>
    <t>Eltol�s:</t>
  </si>
  <si>
    <t>Le�r�s:</t>
  </si>
  <si>
    <t>COCO STD: 2696461</t>
  </si>
  <si>
    <t>Rangsor</t>
  </si>
  <si>
    <t>X(A1)</t>
  </si>
  <si>
    <t>X(A2)</t>
  </si>
  <si>
    <t>Y(A3)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</si>
  <si>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</si>
  <si>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</si>
  <si>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</si>
  <si>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</si>
  <si>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</si>
  <si>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</si>
  <si>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</si>
  <si>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</si>
  <si>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</si>
  <si>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</si>
  <si>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</si>
  <si>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</si>
  <si>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</si>
  <si>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</si>
  <si>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</si>
  <si>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L�pcs�k(1)</t>
  </si>
  <si>
    <t>S1</t>
  </si>
  <si>
    <t>(928.6+0)/(2)=464.3</t>
  </si>
  <si>
    <t>(2785.7+4642.9)/(2)=3714.3</t>
  </si>
  <si>
    <t>S2</t>
  </si>
  <si>
    <t>S3</t>
  </si>
  <si>
    <t>(1857.1+4642.9)/(2)=3250</t>
  </si>
  <si>
    <t>S4</t>
  </si>
  <si>
    <t>(0+0)/(2)=0</t>
  </si>
  <si>
    <t>(928.6+4642.9)/(2)=2785.7</t>
  </si>
  <si>
    <t>S5</t>
  </si>
  <si>
    <t>(0+4642.9)/(2)=2321.45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</si>
  <si>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</si>
  <si>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</si>
  <si>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</si>
  <si>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</si>
  <si>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</si>
  <si>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</si>
  <si>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</si>
  <si>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</si>
  <si>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</si>
  <si>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</si>
  <si>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L�pcs�k(2)</t>
  </si>
  <si>
    <t>COCO:STD</t>
  </si>
  <si>
    <t>Becsl�s</t>
  </si>
  <si>
    <t>T�ny+0</t>
  </si>
  <si>
    <t>Delta</t>
  </si>
  <si>
    <t>Delta/T�ny</t>
  </si>
  <si>
    <t>S1 �sszeg:</t>
  </si>
  <si>
    <t>S15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</si>
  <si>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</si>
  <si>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</si>
  <si>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</si>
  <si>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</si>
  <si>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</si>
  <si>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</si>
  <si>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</si>
  <si>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1.42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</si>
  <si>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0.07 mp (0 p)</t>
    </r>
  </si>
  <si>
    <t>becslés</t>
  </si>
  <si>
    <t>COCO STD: 3480431</t>
  </si>
  <si>
    <t>(1964.3+2946.4)/(2)=2455.35</t>
  </si>
  <si>
    <t>(2946.4+4910.7)/(2)=3928.55</t>
  </si>
  <si>
    <t>(982.1+0)/(2)=491.05</t>
  </si>
  <si>
    <t>(2946.4+3928.6)/(2)=3437.5</t>
  </si>
  <si>
    <t>(982.1+1964.3)/(2)=1473.2</t>
  </si>
  <si>
    <t>(0+1964.3)/(2)=982.15</t>
  </si>
  <si>
    <r>
      <t>A futtat�s id�tartama: </t>
    </r>
    <r>
      <rPr>
        <b/>
        <sz val="7"/>
        <color rgb="FF333333"/>
        <rFont val="Verdana"/>
        <family val="2"/>
        <charset val="238"/>
      </rPr>
      <t>0.05 mp (0 p)</t>
    </r>
  </si>
  <si>
    <t>korrel</t>
  </si>
  <si>
    <t>COCO STD: 3441177</t>
  </si>
  <si>
    <t>X(A3)</t>
  </si>
  <si>
    <t>X(A4)</t>
  </si>
  <si>
    <t>Y(A5)</t>
  </si>
  <si>
    <t>direkt</t>
  </si>
  <si>
    <t>inverz</t>
  </si>
  <si>
    <t>Y</t>
  </si>
  <si>
    <t>Becslés</t>
  </si>
  <si>
    <t>…</t>
  </si>
  <si>
    <r>
      <t xml:space="preserve">Mi volt az </t>
    </r>
    <r>
      <rPr>
        <b/>
        <sz val="7"/>
        <color rgb="FFFF0000"/>
        <rFont val="Verdana"/>
        <family val="2"/>
        <charset val="238"/>
      </rPr>
      <t>utolsóelőtti</t>
    </r>
    <r>
      <rPr>
        <b/>
        <sz val="7"/>
        <color rgb="FF555555"/>
        <rFont val="Verdana"/>
        <family val="2"/>
        <charset val="238"/>
      </rPr>
      <t xml:space="preserve"> félév státusza? ( Aktív félév,Passzív félév,Nem voltam még Hallgató! )</t>
    </r>
  </si>
  <si>
    <t>köv1</t>
  </si>
  <si>
    <t>köv2</t>
  </si>
  <si>
    <t>kizárt</t>
  </si>
  <si>
    <t>racionális</t>
  </si>
  <si>
    <t>összesen</t>
  </si>
  <si>
    <t>&lt;--ellenőrzés?</t>
  </si>
  <si>
    <t>együtt</t>
  </si>
  <si>
    <t>csak</t>
  </si>
  <si>
    <t>ALAP1</t>
  </si>
  <si>
    <t>ALAP2a</t>
  </si>
  <si>
    <t>ALAP2b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</si>
</sst>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7"/>
      <color rgb="FF555555"/>
      <name val="Verdana"/>
      <family val="2"/>
      <charset val="238"/>
    </font>
    <font>
      <b/>
      <sz val="8"/>
      <color rgb="FF800000"/>
      <name val="Verdana"/>
      <family val="2"/>
      <charset val="238"/>
    </font>
    <font>
      <b/>
      <sz val="7"/>
      <color rgb="FF555555"/>
      <name val="Verdana"/>
      <family val="2"/>
      <charset val="238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7"/>
      <color rgb="FFFF0000"/>
      <name val="Verdana"/>
      <family val="2"/>
      <charset val="238"/>
    </font>
    <font>
      <sz val="5"/>
      <color rgb="FFFFC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7"/>
      <color rgb="FFFF000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1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0" borderId="0" xfId="0" applyFont="1"/>
    <xf numFmtId="0" fontId="10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915481</xdr:colOff>
          <xdr:row>3</xdr:row>
          <xdr:rowOff>45720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E9563C7A-B504-4E9B-8340-D5B0F548AF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915481</xdr:colOff>
          <xdr:row>3</xdr:row>
          <xdr:rowOff>45720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4E1B8E28-7EE8-432A-B389-29B2CD4CB4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892621</xdr:colOff>
          <xdr:row>5</xdr:row>
          <xdr:rowOff>45720</xdr:rowOff>
        </xdr:to>
        <xdr:sp macro="" textlink="">
          <xdr:nvSpPr>
            <xdr:cNvPr id="7171" name="Control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CF9C406F-BE26-4842-8B2B-93FF3B41C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892621</xdr:colOff>
          <xdr:row>5</xdr:row>
          <xdr:rowOff>229465</xdr:rowOff>
        </xdr:to>
        <xdr:sp macro="" textlink="">
          <xdr:nvSpPr>
            <xdr:cNvPr id="7172" name="Control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E3DEAF9E-19C1-41D6-BF57-470C4441F5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892621</xdr:colOff>
          <xdr:row>7</xdr:row>
          <xdr:rowOff>40317</xdr:rowOff>
        </xdr:to>
        <xdr:sp macro="" textlink="">
          <xdr:nvSpPr>
            <xdr:cNvPr id="7173" name="Control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890F193B-5886-48F0-89CA-9764AE1AC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892621</xdr:colOff>
          <xdr:row>8</xdr:row>
          <xdr:rowOff>40315</xdr:rowOff>
        </xdr:to>
        <xdr:sp macro="" textlink="">
          <xdr:nvSpPr>
            <xdr:cNvPr id="7174" name="Control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9CBC02F5-9673-4D1B-9782-B63868626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892621</xdr:colOff>
          <xdr:row>9</xdr:row>
          <xdr:rowOff>37830</xdr:rowOff>
        </xdr:to>
        <xdr:sp macro="" textlink="">
          <xdr:nvSpPr>
            <xdr:cNvPr id="7175" name="Control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29C9CB35-4583-44E0-B4D6-89A9012E1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892621</xdr:colOff>
          <xdr:row>10</xdr:row>
          <xdr:rowOff>37830</xdr:rowOff>
        </xdr:to>
        <xdr:sp macro="" textlink="">
          <xdr:nvSpPr>
            <xdr:cNvPr id="7176" name="Control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57E6CED9-9FC5-49E2-B2CF-C4302499F9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892621</xdr:colOff>
          <xdr:row>11</xdr:row>
          <xdr:rowOff>37829</xdr:rowOff>
        </xdr:to>
        <xdr:sp macro="" textlink="">
          <xdr:nvSpPr>
            <xdr:cNvPr id="7177" name="Control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55BB6433-2C9D-47E9-A140-3170851F2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892621</xdr:colOff>
          <xdr:row>12</xdr:row>
          <xdr:rowOff>37830</xdr:rowOff>
        </xdr:to>
        <xdr:sp macro="" textlink="">
          <xdr:nvSpPr>
            <xdr:cNvPr id="7178" name="Control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46221B6C-AA10-4366-A81B-9846B329B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892621</xdr:colOff>
          <xdr:row>13</xdr:row>
          <xdr:rowOff>37830</xdr:rowOff>
        </xdr:to>
        <xdr:sp macro="" textlink="">
          <xdr:nvSpPr>
            <xdr:cNvPr id="7179" name="Control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BFA780CB-AA5C-4888-8F1B-D96DE5857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892621</xdr:colOff>
          <xdr:row>13</xdr:row>
          <xdr:rowOff>228600</xdr:rowOff>
        </xdr:to>
        <xdr:sp macro="" textlink="">
          <xdr:nvSpPr>
            <xdr:cNvPr id="7180" name="Control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A96F87C1-5142-40C0-9565-9AE87F132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4</xdr:col>
          <xdr:colOff>892621</xdr:colOff>
          <xdr:row>14</xdr:row>
          <xdr:rowOff>228600</xdr:rowOff>
        </xdr:to>
        <xdr:sp macro="" textlink="">
          <xdr:nvSpPr>
            <xdr:cNvPr id="7181" name="Control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29F7E9EB-6C8A-4AC8-98F1-08BE814AE5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892621</xdr:colOff>
          <xdr:row>15</xdr:row>
          <xdr:rowOff>228600</xdr:rowOff>
        </xdr:to>
        <xdr:sp macro="" textlink="">
          <xdr:nvSpPr>
            <xdr:cNvPr id="7182" name="Control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DB7604C-8802-4571-972A-D9BF924AF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4</xdr:col>
          <xdr:colOff>892621</xdr:colOff>
          <xdr:row>16</xdr:row>
          <xdr:rowOff>228600</xdr:rowOff>
        </xdr:to>
        <xdr:sp macro="" textlink="">
          <xdr:nvSpPr>
            <xdr:cNvPr id="7183" name="Control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FC5B3E0F-8291-4C33-B51A-1F34C372A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4</xdr:col>
          <xdr:colOff>892621</xdr:colOff>
          <xdr:row>17</xdr:row>
          <xdr:rowOff>228600</xdr:rowOff>
        </xdr:to>
        <xdr:sp macro="" textlink="">
          <xdr:nvSpPr>
            <xdr:cNvPr id="7184" name="Control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50CCBDF-02FB-4095-81CA-59464EC4C6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4</xdr:col>
          <xdr:colOff>892621</xdr:colOff>
          <xdr:row>19</xdr:row>
          <xdr:rowOff>40316</xdr:rowOff>
        </xdr:to>
        <xdr:sp macro="" textlink="">
          <xdr:nvSpPr>
            <xdr:cNvPr id="7185" name="Control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C28AF950-FB78-493D-8775-14A91335D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14</xdr:col>
      <xdr:colOff>0</xdr:colOff>
      <xdr:row>0</xdr:row>
      <xdr:rowOff>0</xdr:rowOff>
    </xdr:from>
    <xdr:to>
      <xdr:col>15</xdr:col>
      <xdr:colOff>815340</xdr:colOff>
      <xdr:row>1</xdr:row>
      <xdr:rowOff>388620</xdr:rowOff>
    </xdr:to>
    <xdr:pic>
      <xdr:nvPicPr>
        <xdr:cNvPr id="19" name="Kép 18" descr="COCO">
          <a:extLst>
            <a:ext uri="{FF2B5EF4-FFF2-40B4-BE49-F238E27FC236}">
              <a16:creationId xmlns:a16="http://schemas.microsoft.com/office/drawing/2014/main" id="{FC09E30B-5550-419F-A259-5E341DC8A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524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30</xdr:col>
      <xdr:colOff>815340</xdr:colOff>
      <xdr:row>1</xdr:row>
      <xdr:rowOff>388620</xdr:rowOff>
    </xdr:to>
    <xdr:pic>
      <xdr:nvPicPr>
        <xdr:cNvPr id="20" name="Kép 19" descr="COCO">
          <a:extLst>
            <a:ext uri="{FF2B5EF4-FFF2-40B4-BE49-F238E27FC236}">
              <a16:creationId xmlns:a16="http://schemas.microsoft.com/office/drawing/2014/main" id="{25B7B4EF-CDD1-43DD-A94B-48E5B07D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14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0</xdr:colOff>
      <xdr:row>0</xdr:row>
      <xdr:rowOff>0</xdr:rowOff>
    </xdr:from>
    <xdr:to>
      <xdr:col>46</xdr:col>
      <xdr:colOff>815340</xdr:colOff>
      <xdr:row>1</xdr:row>
      <xdr:rowOff>388620</xdr:rowOff>
    </xdr:to>
    <xdr:pic>
      <xdr:nvPicPr>
        <xdr:cNvPr id="21" name="Kép 20" descr="COCO">
          <a:extLst>
            <a:ext uri="{FF2B5EF4-FFF2-40B4-BE49-F238E27FC236}">
              <a16:creationId xmlns:a16="http://schemas.microsoft.com/office/drawing/2014/main" id="{24C0C5C1-6FAE-4A61-9E63-A953D4DD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347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control" Target="../activeX/activeX6.xml"/><Relationship Id="rId18" Type="http://schemas.openxmlformats.org/officeDocument/2006/relationships/control" Target="../activeX/activeX11.xml"/><Relationship Id="rId3" Type="http://schemas.openxmlformats.org/officeDocument/2006/relationships/hyperlink" Target="https://miau.my-x.hu/myx-free/coco/test/348043120210410153719.html" TargetMode="External"/><Relationship Id="rId21" Type="http://schemas.openxmlformats.org/officeDocument/2006/relationships/control" Target="../activeX/activeX14.xml"/><Relationship Id="rId7" Type="http://schemas.openxmlformats.org/officeDocument/2006/relationships/control" Target="../activeX/activeX1.xml"/><Relationship Id="rId12" Type="http://schemas.openxmlformats.org/officeDocument/2006/relationships/control" Target="../activeX/activeX5.xml"/><Relationship Id="rId17" Type="http://schemas.openxmlformats.org/officeDocument/2006/relationships/control" Target="../activeX/activeX10.xml"/><Relationship Id="rId25" Type="http://schemas.openxmlformats.org/officeDocument/2006/relationships/control" Target="../activeX/activeX17.xml"/><Relationship Id="rId2" Type="http://schemas.openxmlformats.org/officeDocument/2006/relationships/hyperlink" Target="https://miau.my-x.hu/myx-free/coco/test/269646120210410153320.html" TargetMode="External"/><Relationship Id="rId16" Type="http://schemas.openxmlformats.org/officeDocument/2006/relationships/control" Target="../activeX/activeX9.xml"/><Relationship Id="rId20" Type="http://schemas.openxmlformats.org/officeDocument/2006/relationships/control" Target="../activeX/activeX13.xml"/><Relationship Id="rId1" Type="http://schemas.openxmlformats.org/officeDocument/2006/relationships/hyperlink" Target="https://miau.my-x.hu/myx-free/ego/data_load.html" TargetMode="External"/><Relationship Id="rId6" Type="http://schemas.openxmlformats.org/officeDocument/2006/relationships/vmlDrawing" Target="../drawings/vmlDrawing1.vml"/><Relationship Id="rId11" Type="http://schemas.openxmlformats.org/officeDocument/2006/relationships/control" Target="../activeX/activeX4.xml"/><Relationship Id="rId24" Type="http://schemas.openxmlformats.org/officeDocument/2006/relationships/image" Target="../media/image2.emf"/><Relationship Id="rId5" Type="http://schemas.openxmlformats.org/officeDocument/2006/relationships/drawing" Target="../drawings/drawing1.xml"/><Relationship Id="rId15" Type="http://schemas.openxmlformats.org/officeDocument/2006/relationships/control" Target="../activeX/activeX8.xml"/><Relationship Id="rId23" Type="http://schemas.openxmlformats.org/officeDocument/2006/relationships/control" Target="../activeX/activeX16.xml"/><Relationship Id="rId10" Type="http://schemas.openxmlformats.org/officeDocument/2006/relationships/control" Target="../activeX/activeX3.xml"/><Relationship Id="rId19" Type="http://schemas.openxmlformats.org/officeDocument/2006/relationships/control" Target="../activeX/activeX12.xml"/><Relationship Id="rId4" Type="http://schemas.openxmlformats.org/officeDocument/2006/relationships/hyperlink" Target="https://miau.my-x.hu/myx-free/coco/test/344117720210410154544.html" TargetMode="External"/><Relationship Id="rId9" Type="http://schemas.openxmlformats.org/officeDocument/2006/relationships/control" Target="../activeX/activeX2.xml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FD49-D9A8-4142-B2D5-1C85F473BEEE}">
  <sheetPr codeName="Munka1"/>
  <dimension ref="A1:BE87"/>
  <sheetViews>
    <sheetView tabSelected="1" zoomScale="89" workbookViewId="0">
      <selection sqref="A1:D1"/>
    </sheetView>
  </sheetViews>
  <sheetFormatPr defaultColWidth="15.88671875" defaultRowHeight="14.4" x14ac:dyDescent="0.3"/>
  <sheetData>
    <row r="1" spans="1:57" ht="18" x14ac:dyDescent="0.3">
      <c r="A1" s="7" t="s">
        <v>0</v>
      </c>
      <c r="B1" s="8"/>
      <c r="C1" s="8"/>
      <c r="D1" s="9"/>
      <c r="K1" t="s">
        <v>107</v>
      </c>
      <c r="L1" t="s">
        <v>88</v>
      </c>
      <c r="M1">
        <f>CORREL(L4:L18,M4:M18)</f>
        <v>0.58291212676560822</v>
      </c>
      <c r="O1" s="12"/>
      <c r="U1" t="s">
        <v>108</v>
      </c>
      <c r="V1" t="s">
        <v>88</v>
      </c>
      <c r="W1">
        <f>CORREL(V8:V22,W8:W22)</f>
        <v>0.88479865967668403</v>
      </c>
      <c r="AD1" s="12"/>
      <c r="AL1" t="s">
        <v>109</v>
      </c>
      <c r="AM1" t="s">
        <v>88</v>
      </c>
      <c r="AN1">
        <f>CORREL(AM8:AM22,AN8:AN22)</f>
        <v>0.88479865967668403</v>
      </c>
      <c r="AT1" s="12"/>
    </row>
    <row r="2" spans="1:57" ht="100.8" x14ac:dyDescent="0.3">
      <c r="A2" s="1" t="s">
        <v>1</v>
      </c>
      <c r="B2" s="1" t="s">
        <v>2</v>
      </c>
      <c r="C2" s="1" t="s">
        <v>3</v>
      </c>
      <c r="D2" s="1" t="s">
        <v>4</v>
      </c>
      <c r="F2" s="11" t="str">
        <f>B2</f>
        <v>Mi volt az utolsó félév státusza? ( Aktív félév,Passzív félév,Nem voltam még Hallgató! )</v>
      </c>
      <c r="G2" s="11" t="str">
        <f t="shared" ref="G2:H2" si="0">C2</f>
        <v>Mennyi passzív félévet vett igénybe mindösszesen eddig? ( Nullát,Egyet,Kettőt,Hármat,Négyet )</v>
      </c>
      <c r="H2" s="11" t="str">
        <f t="shared" si="0"/>
        <v>Következtetés</v>
      </c>
      <c r="J2" s="11" t="str">
        <f>F2</f>
        <v>Mi volt az utolsó félév státusza? ( Aktív félév,Passzív félév,Nem voltam még Hallgató! )</v>
      </c>
      <c r="K2" s="11" t="str">
        <f t="shared" ref="K2:L2" si="1">G2</f>
        <v>Mennyi passzív félévet vett igénybe mindösszesen eddig? ( Nullát,Egyet,Kettőt,Hármat,Négyet )</v>
      </c>
      <c r="L2" s="11" t="str">
        <f t="shared" si="1"/>
        <v>Következtetés</v>
      </c>
      <c r="M2" t="s">
        <v>79</v>
      </c>
      <c r="O2" s="3"/>
      <c r="AD2" s="3"/>
      <c r="AT2" s="3"/>
    </row>
    <row r="3" spans="1:57" x14ac:dyDescent="0.3">
      <c r="A3" s="2"/>
      <c r="B3" s="2"/>
      <c r="C3" s="2"/>
      <c r="D3" s="2"/>
    </row>
    <row r="4" spans="1:57" x14ac:dyDescent="0.3">
      <c r="A4" s="23">
        <v>1</v>
      </c>
      <c r="B4" s="2" t="s">
        <v>5</v>
      </c>
      <c r="C4" s="2" t="s">
        <v>6</v>
      </c>
      <c r="D4" s="2" t="s">
        <v>7</v>
      </c>
      <c r="F4">
        <v>1</v>
      </c>
      <c r="G4">
        <v>0</v>
      </c>
      <c r="H4">
        <v>4</v>
      </c>
      <c r="J4">
        <f>F4</f>
        <v>1</v>
      </c>
      <c r="K4">
        <f>G4+1</f>
        <v>1</v>
      </c>
      <c r="L4">
        <f>H4*1000+1000</f>
        <v>5000</v>
      </c>
      <c r="M4">
        <f>R59</f>
        <v>4178.6000000000004</v>
      </c>
    </row>
    <row r="5" spans="1:57" x14ac:dyDescent="0.3">
      <c r="A5" s="24">
        <v>2</v>
      </c>
      <c r="B5" s="2" t="s">
        <v>5</v>
      </c>
      <c r="C5" s="2" t="s">
        <v>8</v>
      </c>
      <c r="D5" s="2" t="s">
        <v>9</v>
      </c>
      <c r="F5">
        <v>1</v>
      </c>
      <c r="G5">
        <v>1</v>
      </c>
      <c r="H5">
        <v>3</v>
      </c>
      <c r="J5">
        <f t="shared" ref="J5:J18" si="2">F5</f>
        <v>1</v>
      </c>
      <c r="K5">
        <f t="shared" ref="K5:K18" si="3">G5+1</f>
        <v>2</v>
      </c>
      <c r="L5">
        <f t="shared" ref="L5:L18" si="4">H5*1000+1000</f>
        <v>4000</v>
      </c>
      <c r="M5">
        <f t="shared" ref="M5:M18" si="5">R60</f>
        <v>4178.6000000000004</v>
      </c>
      <c r="O5" s="13" t="s">
        <v>14</v>
      </c>
      <c r="P5" s="14">
        <v>2696461</v>
      </c>
      <c r="Q5" s="13" t="s">
        <v>15</v>
      </c>
      <c r="R5" s="14">
        <v>15</v>
      </c>
      <c r="S5" s="13" t="s">
        <v>16</v>
      </c>
      <c r="T5" s="14">
        <v>2</v>
      </c>
      <c r="U5" s="13" t="s">
        <v>17</v>
      </c>
      <c r="V5" s="14">
        <v>15</v>
      </c>
      <c r="W5" s="13" t="s">
        <v>18</v>
      </c>
      <c r="X5" s="14">
        <v>0</v>
      </c>
      <c r="Y5" s="13" t="s">
        <v>19</v>
      </c>
      <c r="Z5" s="14" t="s">
        <v>20</v>
      </c>
      <c r="AD5" s="13" t="s">
        <v>14</v>
      </c>
      <c r="AE5" s="14">
        <v>3480431</v>
      </c>
      <c r="AF5" s="13" t="s">
        <v>15</v>
      </c>
      <c r="AG5" s="14">
        <v>15</v>
      </c>
      <c r="AH5" s="13" t="s">
        <v>16</v>
      </c>
      <c r="AI5" s="14">
        <v>2</v>
      </c>
      <c r="AJ5" s="13" t="s">
        <v>17</v>
      </c>
      <c r="AK5" s="14">
        <v>15</v>
      </c>
      <c r="AL5" s="13" t="s">
        <v>18</v>
      </c>
      <c r="AM5" s="14">
        <v>0</v>
      </c>
      <c r="AN5" s="13" t="s">
        <v>19</v>
      </c>
      <c r="AO5" s="14" t="s">
        <v>80</v>
      </c>
      <c r="AT5" s="13" t="s">
        <v>14</v>
      </c>
      <c r="AU5" s="14">
        <v>3441177</v>
      </c>
      <c r="AV5" s="13" t="s">
        <v>15</v>
      </c>
      <c r="AW5" s="14">
        <v>15</v>
      </c>
      <c r="AX5" s="13" t="s">
        <v>16</v>
      </c>
      <c r="AY5" s="14">
        <v>4</v>
      </c>
      <c r="AZ5" s="13" t="s">
        <v>17</v>
      </c>
      <c r="BA5" s="14">
        <v>15</v>
      </c>
      <c r="BB5" s="13" t="s">
        <v>18</v>
      </c>
      <c r="BC5" s="14">
        <v>0</v>
      </c>
      <c r="BD5" s="13" t="s">
        <v>19</v>
      </c>
      <c r="BE5" s="14" t="s">
        <v>89</v>
      </c>
    </row>
    <row r="6" spans="1:57" ht="18.600000000000001" thickBot="1" x14ac:dyDescent="0.35">
      <c r="A6" s="2">
        <v>3</v>
      </c>
      <c r="B6" s="2" t="s">
        <v>5</v>
      </c>
      <c r="C6" s="2" t="s">
        <v>10</v>
      </c>
      <c r="D6" s="2" t="s">
        <v>10</v>
      </c>
      <c r="F6">
        <v>1</v>
      </c>
      <c r="G6">
        <v>2</v>
      </c>
      <c r="H6">
        <v>2</v>
      </c>
      <c r="J6">
        <f t="shared" si="2"/>
        <v>1</v>
      </c>
      <c r="K6">
        <f t="shared" si="3"/>
        <v>3</v>
      </c>
      <c r="L6">
        <f t="shared" si="4"/>
        <v>3000</v>
      </c>
      <c r="M6">
        <f t="shared" si="5"/>
        <v>3714.3</v>
      </c>
      <c r="O6" s="12"/>
      <c r="AD6" s="12"/>
      <c r="AT6" s="12"/>
    </row>
    <row r="7" spans="1:57" ht="15" thickBot="1" x14ac:dyDescent="0.35">
      <c r="A7" s="2">
        <v>4</v>
      </c>
      <c r="B7" s="2" t="s">
        <v>5</v>
      </c>
      <c r="C7" s="2" t="s">
        <v>9</v>
      </c>
      <c r="D7" s="2" t="s">
        <v>8</v>
      </c>
      <c r="F7">
        <v>1</v>
      </c>
      <c r="G7">
        <v>3</v>
      </c>
      <c r="H7">
        <v>1</v>
      </c>
      <c r="J7">
        <f t="shared" si="2"/>
        <v>1</v>
      </c>
      <c r="K7">
        <f t="shared" si="3"/>
        <v>4</v>
      </c>
      <c r="L7">
        <f t="shared" si="4"/>
        <v>2000</v>
      </c>
      <c r="M7">
        <f t="shared" si="5"/>
        <v>3250</v>
      </c>
      <c r="O7" s="15" t="s">
        <v>21</v>
      </c>
      <c r="P7" s="15" t="s">
        <v>22</v>
      </c>
      <c r="Q7" s="15" t="s">
        <v>23</v>
      </c>
      <c r="R7" s="15" t="s">
        <v>24</v>
      </c>
      <c r="T7" t="str">
        <f>P7</f>
        <v>X(A1)</v>
      </c>
      <c r="U7" t="str">
        <f t="shared" ref="U7:V7" si="6">Q7</f>
        <v>X(A2)</v>
      </c>
      <c r="V7" t="str">
        <f t="shared" si="6"/>
        <v>Y(A3)</v>
      </c>
      <c r="W7" t="s">
        <v>79</v>
      </c>
      <c r="AD7" s="15" t="s">
        <v>21</v>
      </c>
      <c r="AE7" s="15" t="s">
        <v>22</v>
      </c>
      <c r="AF7" s="15" t="s">
        <v>23</v>
      </c>
      <c r="AG7" s="15" t="s">
        <v>24</v>
      </c>
      <c r="AI7" s="25" t="s">
        <v>93</v>
      </c>
      <c r="AJ7" s="25" t="s">
        <v>93</v>
      </c>
      <c r="AK7" s="25" t="s">
        <v>94</v>
      </c>
      <c r="AL7" s="25" t="s">
        <v>94</v>
      </c>
      <c r="AM7" s="25" t="s">
        <v>95</v>
      </c>
      <c r="AN7" s="25" t="s">
        <v>96</v>
      </c>
      <c r="AO7" t="str">
        <f>W7</f>
        <v>becslés</v>
      </c>
      <c r="AT7" s="15" t="s">
        <v>21</v>
      </c>
      <c r="AU7" s="15" t="s">
        <v>22</v>
      </c>
      <c r="AV7" s="15" t="s">
        <v>23</v>
      </c>
      <c r="AW7" s="15" t="s">
        <v>90</v>
      </c>
      <c r="AX7" s="15" t="s">
        <v>91</v>
      </c>
      <c r="AY7" s="15" t="s">
        <v>92</v>
      </c>
    </row>
    <row r="8" spans="1:57" ht="15" thickBot="1" x14ac:dyDescent="0.35">
      <c r="A8" s="2">
        <v>5</v>
      </c>
      <c r="B8" s="2" t="s">
        <v>5</v>
      </c>
      <c r="C8" s="2" t="s">
        <v>7</v>
      </c>
      <c r="D8" s="2" t="s">
        <v>6</v>
      </c>
      <c r="F8">
        <v>1</v>
      </c>
      <c r="G8">
        <v>4</v>
      </c>
      <c r="H8">
        <v>0</v>
      </c>
      <c r="J8">
        <f t="shared" si="2"/>
        <v>1</v>
      </c>
      <c r="K8">
        <f t="shared" si="3"/>
        <v>5</v>
      </c>
      <c r="L8">
        <f t="shared" si="4"/>
        <v>1000</v>
      </c>
      <c r="M8">
        <f t="shared" si="5"/>
        <v>2785.7</v>
      </c>
      <c r="O8" s="15" t="s">
        <v>25</v>
      </c>
      <c r="P8" s="16">
        <v>1</v>
      </c>
      <c r="Q8" s="16">
        <v>1</v>
      </c>
      <c r="R8" s="16">
        <v>5000</v>
      </c>
      <c r="T8">
        <f>P8+1</f>
        <v>2</v>
      </c>
      <c r="U8">
        <f>Q8</f>
        <v>1</v>
      </c>
      <c r="V8">
        <f>R8</f>
        <v>5000</v>
      </c>
      <c r="W8" s="21">
        <f>AG59</f>
        <v>4419.6000000000004</v>
      </c>
      <c r="AD8" s="15" t="s">
        <v>25</v>
      </c>
      <c r="AE8" s="16">
        <v>2</v>
      </c>
      <c r="AF8" s="16">
        <v>1</v>
      </c>
      <c r="AG8" s="16">
        <v>5000</v>
      </c>
      <c r="AI8">
        <f>AE8</f>
        <v>2</v>
      </c>
      <c r="AJ8">
        <f t="shared" ref="AJ8:AJ22" si="7">AF8</f>
        <v>1</v>
      </c>
      <c r="AK8">
        <f>4-AI8</f>
        <v>2</v>
      </c>
      <c r="AL8">
        <f>6-AJ8</f>
        <v>5</v>
      </c>
      <c r="AM8">
        <f>AG8</f>
        <v>5000</v>
      </c>
      <c r="AN8">
        <f>AY59</f>
        <v>4419.6000000000004</v>
      </c>
      <c r="AO8">
        <f t="shared" ref="AO8:AO22" si="8">W8</f>
        <v>4419.6000000000004</v>
      </c>
      <c r="AT8" s="15" t="s">
        <v>25</v>
      </c>
      <c r="AU8" s="16">
        <v>2</v>
      </c>
      <c r="AV8" s="16">
        <v>1</v>
      </c>
      <c r="AW8" s="16">
        <v>2</v>
      </c>
      <c r="AX8" s="16">
        <v>5</v>
      </c>
      <c r="AY8" s="16">
        <v>5000</v>
      </c>
    </row>
    <row r="9" spans="1:57" ht="15" thickBot="1" x14ac:dyDescent="0.35">
      <c r="A9" s="23">
        <v>6</v>
      </c>
      <c r="B9" s="2" t="s">
        <v>11</v>
      </c>
      <c r="C9" s="2" t="s">
        <v>6</v>
      </c>
      <c r="D9" s="23" t="s">
        <v>9</v>
      </c>
      <c r="F9">
        <v>2</v>
      </c>
      <c r="G9">
        <v>0</v>
      </c>
      <c r="H9">
        <v>3</v>
      </c>
      <c r="J9">
        <f t="shared" si="2"/>
        <v>2</v>
      </c>
      <c r="K9">
        <f t="shared" si="3"/>
        <v>1</v>
      </c>
      <c r="L9">
        <f t="shared" si="4"/>
        <v>4000</v>
      </c>
      <c r="M9">
        <f t="shared" si="5"/>
        <v>4178.6000000000004</v>
      </c>
      <c r="O9" s="15" t="s">
        <v>26</v>
      </c>
      <c r="P9" s="16">
        <v>1</v>
      </c>
      <c r="Q9" s="16">
        <v>2</v>
      </c>
      <c r="R9" s="16">
        <v>4000</v>
      </c>
      <c r="T9">
        <f t="shared" ref="T9:T17" si="9">P9+1</f>
        <v>2</v>
      </c>
      <c r="U9">
        <f t="shared" ref="U9:U22" si="10">Q9</f>
        <v>2</v>
      </c>
      <c r="V9">
        <f t="shared" ref="V9:V22" si="11">R9</f>
        <v>4000</v>
      </c>
      <c r="W9" s="22">
        <f t="shared" ref="W9:W22" si="12">AG60</f>
        <v>3928.6</v>
      </c>
      <c r="AD9" s="15" t="s">
        <v>26</v>
      </c>
      <c r="AE9" s="16">
        <v>2</v>
      </c>
      <c r="AF9" s="16">
        <v>2</v>
      </c>
      <c r="AG9" s="16">
        <v>4000</v>
      </c>
      <c r="AI9">
        <f t="shared" ref="AI9:AI22" si="13">AE9</f>
        <v>2</v>
      </c>
      <c r="AJ9">
        <f t="shared" si="7"/>
        <v>2</v>
      </c>
      <c r="AK9">
        <f t="shared" ref="AK9:AK22" si="14">4-AI9</f>
        <v>2</v>
      </c>
      <c r="AL9">
        <f t="shared" ref="AL9:AL22" si="15">6-AJ9</f>
        <v>4</v>
      </c>
      <c r="AM9">
        <f t="shared" ref="AM9:AM22" si="16">AG9</f>
        <v>4000</v>
      </c>
      <c r="AN9">
        <f t="shared" ref="AN9:AN22" si="17">AY60</f>
        <v>3928.6</v>
      </c>
      <c r="AO9">
        <f t="shared" si="8"/>
        <v>3928.6</v>
      </c>
      <c r="AT9" s="15" t="s">
        <v>26</v>
      </c>
      <c r="AU9" s="16">
        <v>2</v>
      </c>
      <c r="AV9" s="16">
        <v>2</v>
      </c>
      <c r="AW9" s="16">
        <v>2</v>
      </c>
      <c r="AX9" s="16">
        <v>4</v>
      </c>
      <c r="AY9" s="16">
        <v>4000</v>
      </c>
    </row>
    <row r="10" spans="1:57" ht="15" thickBot="1" x14ac:dyDescent="0.35">
      <c r="A10" s="24">
        <v>7</v>
      </c>
      <c r="B10" s="2" t="s">
        <v>11</v>
      </c>
      <c r="C10" s="2" t="s">
        <v>8</v>
      </c>
      <c r="D10" s="2" t="s">
        <v>9</v>
      </c>
      <c r="F10">
        <v>2</v>
      </c>
      <c r="G10">
        <v>1</v>
      </c>
      <c r="H10">
        <v>3</v>
      </c>
      <c r="J10">
        <f t="shared" si="2"/>
        <v>2</v>
      </c>
      <c r="K10">
        <f t="shared" si="3"/>
        <v>2</v>
      </c>
      <c r="L10">
        <f t="shared" si="4"/>
        <v>4000</v>
      </c>
      <c r="M10">
        <f t="shared" si="5"/>
        <v>4178.6000000000004</v>
      </c>
      <c r="O10" s="15" t="s">
        <v>27</v>
      </c>
      <c r="P10" s="16">
        <v>1</v>
      </c>
      <c r="Q10" s="16">
        <v>3</v>
      </c>
      <c r="R10" s="16">
        <v>3000</v>
      </c>
      <c r="T10">
        <f t="shared" si="9"/>
        <v>2</v>
      </c>
      <c r="U10">
        <f t="shared" si="10"/>
        <v>3</v>
      </c>
      <c r="V10">
        <f t="shared" si="11"/>
        <v>3000</v>
      </c>
      <c r="W10">
        <f t="shared" si="12"/>
        <v>2946.4</v>
      </c>
      <c r="AD10" s="15" t="s">
        <v>27</v>
      </c>
      <c r="AE10" s="16">
        <v>2</v>
      </c>
      <c r="AF10" s="16">
        <v>3</v>
      </c>
      <c r="AG10" s="16">
        <v>3000</v>
      </c>
      <c r="AI10">
        <f t="shared" si="13"/>
        <v>2</v>
      </c>
      <c r="AJ10">
        <f t="shared" si="7"/>
        <v>3</v>
      </c>
      <c r="AK10">
        <f t="shared" si="14"/>
        <v>2</v>
      </c>
      <c r="AL10">
        <f t="shared" si="15"/>
        <v>3</v>
      </c>
      <c r="AM10">
        <f t="shared" si="16"/>
        <v>3000</v>
      </c>
      <c r="AN10">
        <f t="shared" si="17"/>
        <v>2946.4</v>
      </c>
      <c r="AO10">
        <f t="shared" si="8"/>
        <v>2946.4</v>
      </c>
      <c r="AT10" s="15" t="s">
        <v>27</v>
      </c>
      <c r="AU10" s="16">
        <v>2</v>
      </c>
      <c r="AV10" s="16">
        <v>3</v>
      </c>
      <c r="AW10" s="16">
        <v>2</v>
      </c>
      <c r="AX10" s="16">
        <v>3</v>
      </c>
      <c r="AY10" s="16">
        <v>3000</v>
      </c>
    </row>
    <row r="11" spans="1:57" ht="15" thickBot="1" x14ac:dyDescent="0.35">
      <c r="A11" s="2">
        <v>8</v>
      </c>
      <c r="B11" s="2" t="s">
        <v>11</v>
      </c>
      <c r="C11" s="2" t="s">
        <v>10</v>
      </c>
      <c r="D11" s="2" t="s">
        <v>10</v>
      </c>
      <c r="F11">
        <v>2</v>
      </c>
      <c r="G11">
        <v>2</v>
      </c>
      <c r="H11">
        <v>2</v>
      </c>
      <c r="J11">
        <f t="shared" si="2"/>
        <v>2</v>
      </c>
      <c r="K11">
        <f t="shared" si="3"/>
        <v>3</v>
      </c>
      <c r="L11">
        <f t="shared" si="4"/>
        <v>3000</v>
      </c>
      <c r="M11">
        <f t="shared" si="5"/>
        <v>3714.3</v>
      </c>
      <c r="O11" s="15" t="s">
        <v>28</v>
      </c>
      <c r="P11" s="16">
        <v>1</v>
      </c>
      <c r="Q11" s="16">
        <v>4</v>
      </c>
      <c r="R11" s="16">
        <v>2000</v>
      </c>
      <c r="T11">
        <f t="shared" si="9"/>
        <v>2</v>
      </c>
      <c r="U11">
        <f t="shared" si="10"/>
        <v>4</v>
      </c>
      <c r="V11">
        <f t="shared" si="11"/>
        <v>2000</v>
      </c>
      <c r="W11">
        <f t="shared" si="12"/>
        <v>1964.3</v>
      </c>
      <c r="AD11" s="15" t="s">
        <v>28</v>
      </c>
      <c r="AE11" s="16">
        <v>2</v>
      </c>
      <c r="AF11" s="16">
        <v>4</v>
      </c>
      <c r="AG11" s="16">
        <v>2000</v>
      </c>
      <c r="AI11">
        <f t="shared" si="13"/>
        <v>2</v>
      </c>
      <c r="AJ11">
        <f t="shared" si="7"/>
        <v>4</v>
      </c>
      <c r="AK11">
        <f t="shared" si="14"/>
        <v>2</v>
      </c>
      <c r="AL11">
        <f t="shared" si="15"/>
        <v>2</v>
      </c>
      <c r="AM11">
        <f t="shared" si="16"/>
        <v>2000</v>
      </c>
      <c r="AN11">
        <f t="shared" si="17"/>
        <v>1964.3</v>
      </c>
      <c r="AO11">
        <f t="shared" si="8"/>
        <v>1964.3</v>
      </c>
      <c r="AT11" s="15" t="s">
        <v>28</v>
      </c>
      <c r="AU11" s="16">
        <v>2</v>
      </c>
      <c r="AV11" s="16">
        <v>4</v>
      </c>
      <c r="AW11" s="16">
        <v>2</v>
      </c>
      <c r="AX11" s="16">
        <v>2</v>
      </c>
      <c r="AY11" s="16">
        <v>2000</v>
      </c>
    </row>
    <row r="12" spans="1:57" ht="15" thickBot="1" x14ac:dyDescent="0.35">
      <c r="A12" s="2">
        <v>9</v>
      </c>
      <c r="B12" s="2" t="s">
        <v>11</v>
      </c>
      <c r="C12" s="2" t="s">
        <v>9</v>
      </c>
      <c r="D12" s="2" t="s">
        <v>8</v>
      </c>
      <c r="F12">
        <v>2</v>
      </c>
      <c r="G12">
        <v>3</v>
      </c>
      <c r="H12">
        <v>1</v>
      </c>
      <c r="J12">
        <f t="shared" si="2"/>
        <v>2</v>
      </c>
      <c r="K12">
        <f t="shared" si="3"/>
        <v>4</v>
      </c>
      <c r="L12">
        <f t="shared" si="4"/>
        <v>2000</v>
      </c>
      <c r="M12">
        <f t="shared" si="5"/>
        <v>3250</v>
      </c>
      <c r="O12" s="15" t="s">
        <v>29</v>
      </c>
      <c r="P12" s="16">
        <v>1</v>
      </c>
      <c r="Q12" s="16">
        <v>5</v>
      </c>
      <c r="R12" s="16">
        <v>1000</v>
      </c>
      <c r="T12">
        <f t="shared" si="9"/>
        <v>2</v>
      </c>
      <c r="U12">
        <f t="shared" si="10"/>
        <v>5</v>
      </c>
      <c r="V12">
        <f t="shared" si="11"/>
        <v>1000</v>
      </c>
      <c r="W12">
        <f t="shared" si="12"/>
        <v>1473.2</v>
      </c>
      <c r="AD12" s="15" t="s">
        <v>29</v>
      </c>
      <c r="AE12" s="16">
        <v>2</v>
      </c>
      <c r="AF12" s="16">
        <v>5</v>
      </c>
      <c r="AG12" s="16">
        <v>1000</v>
      </c>
      <c r="AI12">
        <f t="shared" si="13"/>
        <v>2</v>
      </c>
      <c r="AJ12">
        <f t="shared" si="7"/>
        <v>5</v>
      </c>
      <c r="AK12">
        <f t="shared" si="14"/>
        <v>2</v>
      </c>
      <c r="AL12">
        <f t="shared" si="15"/>
        <v>1</v>
      </c>
      <c r="AM12">
        <f t="shared" si="16"/>
        <v>1000</v>
      </c>
      <c r="AN12">
        <f t="shared" si="17"/>
        <v>1473.2</v>
      </c>
      <c r="AO12">
        <f t="shared" si="8"/>
        <v>1473.2</v>
      </c>
      <c r="AT12" s="15" t="s">
        <v>29</v>
      </c>
      <c r="AU12" s="16">
        <v>2</v>
      </c>
      <c r="AV12" s="16">
        <v>5</v>
      </c>
      <c r="AW12" s="16">
        <v>2</v>
      </c>
      <c r="AX12" s="16">
        <v>1</v>
      </c>
      <c r="AY12" s="16">
        <v>1000</v>
      </c>
    </row>
    <row r="13" spans="1:57" ht="15" thickBot="1" x14ac:dyDescent="0.35">
      <c r="A13" s="2">
        <v>10</v>
      </c>
      <c r="B13" s="2" t="s">
        <v>11</v>
      </c>
      <c r="C13" s="2" t="s">
        <v>7</v>
      </c>
      <c r="D13" s="2" t="s">
        <v>6</v>
      </c>
      <c r="F13">
        <v>2</v>
      </c>
      <c r="G13">
        <v>4</v>
      </c>
      <c r="H13">
        <v>0</v>
      </c>
      <c r="J13">
        <f t="shared" si="2"/>
        <v>2</v>
      </c>
      <c r="K13">
        <f t="shared" si="3"/>
        <v>5</v>
      </c>
      <c r="L13">
        <f t="shared" si="4"/>
        <v>1000</v>
      </c>
      <c r="M13">
        <f t="shared" si="5"/>
        <v>2785.7</v>
      </c>
      <c r="O13" s="15" t="s">
        <v>30</v>
      </c>
      <c r="P13" s="16">
        <v>2</v>
      </c>
      <c r="Q13" s="16">
        <v>1</v>
      </c>
      <c r="R13" s="16">
        <v>4000</v>
      </c>
      <c r="T13">
        <f t="shared" si="9"/>
        <v>3</v>
      </c>
      <c r="U13">
        <f t="shared" si="10"/>
        <v>1</v>
      </c>
      <c r="V13">
        <f t="shared" si="11"/>
        <v>4000</v>
      </c>
      <c r="W13" s="21">
        <f t="shared" si="12"/>
        <v>4419.6000000000004</v>
      </c>
      <c r="AD13" s="15" t="s">
        <v>30</v>
      </c>
      <c r="AE13" s="16">
        <v>3</v>
      </c>
      <c r="AF13" s="16">
        <v>1</v>
      </c>
      <c r="AG13" s="16">
        <v>4000</v>
      </c>
      <c r="AI13">
        <f t="shared" si="13"/>
        <v>3</v>
      </c>
      <c r="AJ13">
        <f t="shared" si="7"/>
        <v>1</v>
      </c>
      <c r="AK13">
        <f t="shared" si="14"/>
        <v>1</v>
      </c>
      <c r="AL13">
        <f t="shared" si="15"/>
        <v>5</v>
      </c>
      <c r="AM13">
        <f t="shared" si="16"/>
        <v>4000</v>
      </c>
      <c r="AN13">
        <f t="shared" si="17"/>
        <v>4419.6000000000004</v>
      </c>
      <c r="AO13">
        <f t="shared" si="8"/>
        <v>4419.6000000000004</v>
      </c>
      <c r="AT13" s="15" t="s">
        <v>30</v>
      </c>
      <c r="AU13" s="16">
        <v>3</v>
      </c>
      <c r="AV13" s="16">
        <v>1</v>
      </c>
      <c r="AW13" s="16">
        <v>1</v>
      </c>
      <c r="AX13" s="16">
        <v>5</v>
      </c>
      <c r="AY13" s="16">
        <v>4000</v>
      </c>
    </row>
    <row r="14" spans="1:57" ht="18.600000000000001" thickBot="1" x14ac:dyDescent="0.35">
      <c r="A14" s="2">
        <v>11</v>
      </c>
      <c r="B14" s="2" t="s">
        <v>12</v>
      </c>
      <c r="C14" s="2" t="s">
        <v>6</v>
      </c>
      <c r="D14" s="2" t="s">
        <v>7</v>
      </c>
      <c r="F14">
        <v>3</v>
      </c>
      <c r="G14">
        <v>0</v>
      </c>
      <c r="H14">
        <v>4</v>
      </c>
      <c r="J14">
        <f t="shared" si="2"/>
        <v>3</v>
      </c>
      <c r="K14">
        <f t="shared" si="3"/>
        <v>1</v>
      </c>
      <c r="L14">
        <f t="shared" si="4"/>
        <v>5000</v>
      </c>
      <c r="M14">
        <f t="shared" si="5"/>
        <v>4178.6000000000004</v>
      </c>
      <c r="O14" s="15" t="s">
        <v>31</v>
      </c>
      <c r="P14" s="16">
        <v>2</v>
      </c>
      <c r="Q14" s="16">
        <v>2</v>
      </c>
      <c r="R14" s="16">
        <v>4000</v>
      </c>
      <c r="T14">
        <f t="shared" si="9"/>
        <v>3</v>
      </c>
      <c r="U14">
        <f t="shared" si="10"/>
        <v>2</v>
      </c>
      <c r="V14">
        <f t="shared" si="11"/>
        <v>4000</v>
      </c>
      <c r="W14" s="22">
        <f t="shared" si="12"/>
        <v>3928.6</v>
      </c>
      <c r="AD14" s="15" t="s">
        <v>31</v>
      </c>
      <c r="AE14" s="16">
        <v>3</v>
      </c>
      <c r="AF14" s="16">
        <v>2</v>
      </c>
      <c r="AG14" s="16">
        <v>4000</v>
      </c>
      <c r="AI14">
        <f t="shared" si="13"/>
        <v>3</v>
      </c>
      <c r="AJ14">
        <f t="shared" si="7"/>
        <v>2</v>
      </c>
      <c r="AK14">
        <f t="shared" si="14"/>
        <v>1</v>
      </c>
      <c r="AL14">
        <f t="shared" si="15"/>
        <v>4</v>
      </c>
      <c r="AM14">
        <f t="shared" si="16"/>
        <v>4000</v>
      </c>
      <c r="AN14">
        <f t="shared" si="17"/>
        <v>3928.6</v>
      </c>
      <c r="AO14">
        <f t="shared" si="8"/>
        <v>3928.6</v>
      </c>
      <c r="AT14" s="15" t="s">
        <v>31</v>
      </c>
      <c r="AU14" s="16">
        <v>3</v>
      </c>
      <c r="AV14" s="16">
        <v>2</v>
      </c>
      <c r="AW14" s="16">
        <v>1</v>
      </c>
      <c r="AX14" s="16">
        <v>4</v>
      </c>
      <c r="AY14" s="16">
        <v>4000</v>
      </c>
    </row>
    <row r="15" spans="1:57" ht="18.600000000000001" thickBot="1" x14ac:dyDescent="0.35">
      <c r="A15" s="2">
        <v>12</v>
      </c>
      <c r="B15" s="2" t="s">
        <v>12</v>
      </c>
      <c r="C15" s="2" t="s">
        <v>8</v>
      </c>
      <c r="D15" s="2" t="s">
        <v>7</v>
      </c>
      <c r="F15">
        <v>3</v>
      </c>
      <c r="G15">
        <v>1</v>
      </c>
      <c r="H15">
        <v>4</v>
      </c>
      <c r="J15">
        <f t="shared" si="2"/>
        <v>3</v>
      </c>
      <c r="K15">
        <f t="shared" si="3"/>
        <v>2</v>
      </c>
      <c r="L15">
        <f t="shared" si="4"/>
        <v>5000</v>
      </c>
      <c r="M15">
        <f t="shared" si="5"/>
        <v>4178.6000000000004</v>
      </c>
      <c r="O15" s="15" t="s">
        <v>32</v>
      </c>
      <c r="P15" s="16">
        <v>2</v>
      </c>
      <c r="Q15" s="16">
        <v>3</v>
      </c>
      <c r="R15" s="16">
        <v>3000</v>
      </c>
      <c r="T15">
        <f t="shared" si="9"/>
        <v>3</v>
      </c>
      <c r="U15">
        <f t="shared" si="10"/>
        <v>3</v>
      </c>
      <c r="V15">
        <f t="shared" si="11"/>
        <v>3000</v>
      </c>
      <c r="W15">
        <f t="shared" si="12"/>
        <v>2946.4</v>
      </c>
      <c r="AD15" s="15" t="s">
        <v>32</v>
      </c>
      <c r="AE15" s="16">
        <v>3</v>
      </c>
      <c r="AF15" s="16">
        <v>3</v>
      </c>
      <c r="AG15" s="16">
        <v>3000</v>
      </c>
      <c r="AI15">
        <f t="shared" si="13"/>
        <v>3</v>
      </c>
      <c r="AJ15">
        <f t="shared" si="7"/>
        <v>3</v>
      </c>
      <c r="AK15">
        <f t="shared" si="14"/>
        <v>1</v>
      </c>
      <c r="AL15">
        <f t="shared" si="15"/>
        <v>3</v>
      </c>
      <c r="AM15">
        <f t="shared" si="16"/>
        <v>3000</v>
      </c>
      <c r="AN15">
        <f t="shared" si="17"/>
        <v>2946.4</v>
      </c>
      <c r="AO15">
        <f t="shared" si="8"/>
        <v>2946.4</v>
      </c>
      <c r="AT15" s="15" t="s">
        <v>32</v>
      </c>
      <c r="AU15" s="16">
        <v>3</v>
      </c>
      <c r="AV15" s="16">
        <v>3</v>
      </c>
      <c r="AW15" s="16">
        <v>1</v>
      </c>
      <c r="AX15" s="16">
        <v>3</v>
      </c>
      <c r="AY15" s="16">
        <v>3000</v>
      </c>
    </row>
    <row r="16" spans="1:57" ht="18.600000000000001" thickBot="1" x14ac:dyDescent="0.35">
      <c r="A16" s="2">
        <v>13</v>
      </c>
      <c r="B16" s="2" t="s">
        <v>12</v>
      </c>
      <c r="C16" s="2" t="s">
        <v>10</v>
      </c>
      <c r="D16" s="2" t="s">
        <v>7</v>
      </c>
      <c r="F16">
        <v>3</v>
      </c>
      <c r="G16">
        <v>2</v>
      </c>
      <c r="H16">
        <v>4</v>
      </c>
      <c r="J16">
        <f t="shared" si="2"/>
        <v>3</v>
      </c>
      <c r="K16">
        <f t="shared" si="3"/>
        <v>3</v>
      </c>
      <c r="L16">
        <f t="shared" si="4"/>
        <v>5000</v>
      </c>
      <c r="M16">
        <f t="shared" si="5"/>
        <v>3714.3</v>
      </c>
      <c r="O16" s="15" t="s">
        <v>33</v>
      </c>
      <c r="P16" s="16">
        <v>2</v>
      </c>
      <c r="Q16" s="16">
        <v>4</v>
      </c>
      <c r="R16" s="16">
        <v>2000</v>
      </c>
      <c r="T16">
        <f t="shared" si="9"/>
        <v>3</v>
      </c>
      <c r="U16">
        <f t="shared" si="10"/>
        <v>4</v>
      </c>
      <c r="V16">
        <f t="shared" si="11"/>
        <v>2000</v>
      </c>
      <c r="W16">
        <f t="shared" si="12"/>
        <v>1964.3</v>
      </c>
      <c r="AD16" s="15" t="s">
        <v>33</v>
      </c>
      <c r="AE16" s="16">
        <v>3</v>
      </c>
      <c r="AF16" s="16">
        <v>4</v>
      </c>
      <c r="AG16" s="16">
        <v>2000</v>
      </c>
      <c r="AI16">
        <f t="shared" si="13"/>
        <v>3</v>
      </c>
      <c r="AJ16">
        <f t="shared" si="7"/>
        <v>4</v>
      </c>
      <c r="AK16">
        <f t="shared" si="14"/>
        <v>1</v>
      </c>
      <c r="AL16">
        <f t="shared" si="15"/>
        <v>2</v>
      </c>
      <c r="AM16">
        <f t="shared" si="16"/>
        <v>2000</v>
      </c>
      <c r="AN16">
        <f t="shared" si="17"/>
        <v>1964.3</v>
      </c>
      <c r="AO16">
        <f t="shared" si="8"/>
        <v>1964.3</v>
      </c>
      <c r="AT16" s="15" t="s">
        <v>33</v>
      </c>
      <c r="AU16" s="16">
        <v>3</v>
      </c>
      <c r="AV16" s="16">
        <v>4</v>
      </c>
      <c r="AW16" s="16">
        <v>1</v>
      </c>
      <c r="AX16" s="16">
        <v>2</v>
      </c>
      <c r="AY16" s="16">
        <v>2000</v>
      </c>
    </row>
    <row r="17" spans="1:51" ht="18.600000000000001" thickBot="1" x14ac:dyDescent="0.35">
      <c r="A17" s="24">
        <v>14</v>
      </c>
      <c r="B17" s="2" t="s">
        <v>12</v>
      </c>
      <c r="C17" s="2" t="s">
        <v>9</v>
      </c>
      <c r="D17" s="24" t="s">
        <v>7</v>
      </c>
      <c r="F17">
        <v>3</v>
      </c>
      <c r="G17">
        <v>3</v>
      </c>
      <c r="H17">
        <v>4</v>
      </c>
      <c r="J17">
        <f t="shared" si="2"/>
        <v>3</v>
      </c>
      <c r="K17">
        <f t="shared" si="3"/>
        <v>4</v>
      </c>
      <c r="L17">
        <f t="shared" si="4"/>
        <v>5000</v>
      </c>
      <c r="M17">
        <f t="shared" si="5"/>
        <v>3250</v>
      </c>
      <c r="O17" s="15" t="s">
        <v>34</v>
      </c>
      <c r="P17" s="16">
        <v>2</v>
      </c>
      <c r="Q17" s="16">
        <v>5</v>
      </c>
      <c r="R17" s="16">
        <v>1000</v>
      </c>
      <c r="T17">
        <f t="shared" si="9"/>
        <v>3</v>
      </c>
      <c r="U17">
        <f t="shared" si="10"/>
        <v>5</v>
      </c>
      <c r="V17">
        <f t="shared" si="11"/>
        <v>1000</v>
      </c>
      <c r="W17">
        <f t="shared" si="12"/>
        <v>1473.2</v>
      </c>
      <c r="AD17" s="15" t="s">
        <v>34</v>
      </c>
      <c r="AE17" s="16">
        <v>3</v>
      </c>
      <c r="AF17" s="16">
        <v>5</v>
      </c>
      <c r="AG17" s="16">
        <v>1000</v>
      </c>
      <c r="AI17">
        <f t="shared" si="13"/>
        <v>3</v>
      </c>
      <c r="AJ17">
        <f t="shared" si="7"/>
        <v>5</v>
      </c>
      <c r="AK17">
        <f t="shared" si="14"/>
        <v>1</v>
      </c>
      <c r="AL17">
        <f t="shared" si="15"/>
        <v>1</v>
      </c>
      <c r="AM17">
        <f t="shared" si="16"/>
        <v>1000</v>
      </c>
      <c r="AN17">
        <f t="shared" si="17"/>
        <v>1473.2</v>
      </c>
      <c r="AO17">
        <f t="shared" si="8"/>
        <v>1473.2</v>
      </c>
      <c r="AT17" s="15" t="s">
        <v>34</v>
      </c>
      <c r="AU17" s="16">
        <v>3</v>
      </c>
      <c r="AV17" s="16">
        <v>5</v>
      </c>
      <c r="AW17" s="16">
        <v>1</v>
      </c>
      <c r="AX17" s="16">
        <v>1</v>
      </c>
      <c r="AY17" s="16">
        <v>1000</v>
      </c>
    </row>
    <row r="18" spans="1:51" ht="18.600000000000001" thickBot="1" x14ac:dyDescent="0.35">
      <c r="A18" s="2">
        <v>15</v>
      </c>
      <c r="B18" s="2" t="s">
        <v>12</v>
      </c>
      <c r="C18" s="2" t="s">
        <v>7</v>
      </c>
      <c r="D18" s="2" t="s">
        <v>7</v>
      </c>
      <c r="F18">
        <v>3</v>
      </c>
      <c r="G18">
        <v>4</v>
      </c>
      <c r="H18">
        <v>4</v>
      </c>
      <c r="J18">
        <f t="shared" si="2"/>
        <v>3</v>
      </c>
      <c r="K18">
        <f t="shared" si="3"/>
        <v>5</v>
      </c>
      <c r="L18">
        <f t="shared" si="4"/>
        <v>5000</v>
      </c>
      <c r="M18">
        <f t="shared" si="5"/>
        <v>2785.7</v>
      </c>
      <c r="O18" s="15" t="s">
        <v>35</v>
      </c>
      <c r="P18" s="16">
        <v>3</v>
      </c>
      <c r="Q18" s="16">
        <v>1</v>
      </c>
      <c r="R18" s="16">
        <v>5000</v>
      </c>
      <c r="T18" s="20">
        <v>1</v>
      </c>
      <c r="U18">
        <f t="shared" si="10"/>
        <v>1</v>
      </c>
      <c r="V18">
        <f t="shared" si="11"/>
        <v>5000</v>
      </c>
      <c r="W18">
        <f t="shared" si="12"/>
        <v>6383.9</v>
      </c>
      <c r="AD18" s="15" t="s">
        <v>35</v>
      </c>
      <c r="AE18" s="16">
        <v>1</v>
      </c>
      <c r="AF18" s="16">
        <v>1</v>
      </c>
      <c r="AG18" s="16">
        <v>5000</v>
      </c>
      <c r="AI18">
        <f t="shared" si="13"/>
        <v>1</v>
      </c>
      <c r="AJ18">
        <f t="shared" si="7"/>
        <v>1</v>
      </c>
      <c r="AK18">
        <f t="shared" si="14"/>
        <v>3</v>
      </c>
      <c r="AL18">
        <f t="shared" si="15"/>
        <v>5</v>
      </c>
      <c r="AM18">
        <f t="shared" si="16"/>
        <v>5000</v>
      </c>
      <c r="AN18">
        <f t="shared" si="17"/>
        <v>6383.9</v>
      </c>
      <c r="AO18">
        <f t="shared" si="8"/>
        <v>6383.9</v>
      </c>
      <c r="AT18" s="15" t="s">
        <v>35</v>
      </c>
      <c r="AU18" s="16">
        <v>1</v>
      </c>
      <c r="AV18" s="16">
        <v>1</v>
      </c>
      <c r="AW18" s="16">
        <v>3</v>
      </c>
      <c r="AX18" s="16">
        <v>5</v>
      </c>
      <c r="AY18" s="16">
        <v>5000</v>
      </c>
    </row>
    <row r="19" spans="1:51" ht="15" thickBot="1" x14ac:dyDescent="0.35">
      <c r="A19" s="4"/>
      <c r="B19" s="5"/>
      <c r="C19" s="5"/>
      <c r="D19" s="6"/>
      <c r="O19" s="15" t="s">
        <v>36</v>
      </c>
      <c r="P19" s="16">
        <v>3</v>
      </c>
      <c r="Q19" s="16">
        <v>2</v>
      </c>
      <c r="R19" s="16">
        <v>5000</v>
      </c>
      <c r="T19" s="20">
        <v>1</v>
      </c>
      <c r="U19">
        <f t="shared" si="10"/>
        <v>2</v>
      </c>
      <c r="V19">
        <f t="shared" si="11"/>
        <v>5000</v>
      </c>
      <c r="W19">
        <f t="shared" si="12"/>
        <v>5892.9</v>
      </c>
      <c r="AD19" s="15" t="s">
        <v>36</v>
      </c>
      <c r="AE19" s="16">
        <v>1</v>
      </c>
      <c r="AF19" s="16">
        <v>2</v>
      </c>
      <c r="AG19" s="16">
        <v>5000</v>
      </c>
      <c r="AI19">
        <f t="shared" si="13"/>
        <v>1</v>
      </c>
      <c r="AJ19">
        <f t="shared" si="7"/>
        <v>2</v>
      </c>
      <c r="AK19">
        <f t="shared" si="14"/>
        <v>3</v>
      </c>
      <c r="AL19">
        <f t="shared" si="15"/>
        <v>4</v>
      </c>
      <c r="AM19">
        <f t="shared" si="16"/>
        <v>5000</v>
      </c>
      <c r="AN19">
        <f t="shared" si="17"/>
        <v>5892.9</v>
      </c>
      <c r="AO19">
        <f t="shared" si="8"/>
        <v>5892.9</v>
      </c>
      <c r="AT19" s="15" t="s">
        <v>36</v>
      </c>
      <c r="AU19" s="16">
        <v>1</v>
      </c>
      <c r="AV19" s="16">
        <v>2</v>
      </c>
      <c r="AW19" s="16">
        <v>3</v>
      </c>
      <c r="AX19" s="16">
        <v>4</v>
      </c>
      <c r="AY19" s="16">
        <v>5000</v>
      </c>
    </row>
    <row r="20" spans="1:51" ht="15" thickBot="1" x14ac:dyDescent="0.35">
      <c r="A20" s="10" t="s">
        <v>13</v>
      </c>
      <c r="O20" s="15" t="s">
        <v>37</v>
      </c>
      <c r="P20" s="16">
        <v>3</v>
      </c>
      <c r="Q20" s="16">
        <v>3</v>
      </c>
      <c r="R20" s="16">
        <v>5000</v>
      </c>
      <c r="T20" s="20">
        <v>1</v>
      </c>
      <c r="U20">
        <f t="shared" si="10"/>
        <v>3</v>
      </c>
      <c r="V20">
        <f t="shared" si="11"/>
        <v>5000</v>
      </c>
      <c r="W20">
        <f t="shared" si="12"/>
        <v>4910.7</v>
      </c>
      <c r="AD20" s="15" t="s">
        <v>37</v>
      </c>
      <c r="AE20" s="16">
        <v>1</v>
      </c>
      <c r="AF20" s="16">
        <v>3</v>
      </c>
      <c r="AG20" s="16">
        <v>5000</v>
      </c>
      <c r="AI20">
        <f t="shared" si="13"/>
        <v>1</v>
      </c>
      <c r="AJ20">
        <f t="shared" si="7"/>
        <v>3</v>
      </c>
      <c r="AK20">
        <f t="shared" si="14"/>
        <v>3</v>
      </c>
      <c r="AL20">
        <f t="shared" si="15"/>
        <v>3</v>
      </c>
      <c r="AM20">
        <f t="shared" si="16"/>
        <v>5000</v>
      </c>
      <c r="AN20">
        <f t="shared" si="17"/>
        <v>4910.7</v>
      </c>
      <c r="AO20">
        <f t="shared" si="8"/>
        <v>4910.7</v>
      </c>
      <c r="AT20" s="15" t="s">
        <v>37</v>
      </c>
      <c r="AU20" s="16">
        <v>1</v>
      </c>
      <c r="AV20" s="16">
        <v>3</v>
      </c>
      <c r="AW20" s="16">
        <v>3</v>
      </c>
      <c r="AX20" s="16">
        <v>3</v>
      </c>
      <c r="AY20" s="16">
        <v>5000</v>
      </c>
    </row>
    <row r="21" spans="1:51" ht="15" thickBot="1" x14ac:dyDescent="0.35">
      <c r="O21" s="15" t="s">
        <v>38</v>
      </c>
      <c r="P21" s="16">
        <v>3</v>
      </c>
      <c r="Q21" s="16">
        <v>4</v>
      </c>
      <c r="R21" s="16">
        <v>5000</v>
      </c>
      <c r="T21" s="20">
        <v>1</v>
      </c>
      <c r="U21">
        <f t="shared" si="10"/>
        <v>4</v>
      </c>
      <c r="V21">
        <f t="shared" si="11"/>
        <v>5000</v>
      </c>
      <c r="W21" s="22">
        <f t="shared" si="12"/>
        <v>3928.6</v>
      </c>
      <c r="AD21" s="15" t="s">
        <v>38</v>
      </c>
      <c r="AE21" s="16">
        <v>1</v>
      </c>
      <c r="AF21" s="16">
        <v>4</v>
      </c>
      <c r="AG21" s="16">
        <v>5000</v>
      </c>
      <c r="AI21">
        <f t="shared" si="13"/>
        <v>1</v>
      </c>
      <c r="AJ21">
        <f t="shared" si="7"/>
        <v>4</v>
      </c>
      <c r="AK21">
        <f t="shared" si="14"/>
        <v>3</v>
      </c>
      <c r="AL21">
        <f t="shared" si="15"/>
        <v>2</v>
      </c>
      <c r="AM21">
        <f t="shared" si="16"/>
        <v>5000</v>
      </c>
      <c r="AN21">
        <f t="shared" si="17"/>
        <v>3928.6</v>
      </c>
      <c r="AO21">
        <f t="shared" si="8"/>
        <v>3928.6</v>
      </c>
      <c r="AT21" s="15" t="s">
        <v>38</v>
      </c>
      <c r="AU21" s="16">
        <v>1</v>
      </c>
      <c r="AV21" s="16">
        <v>4</v>
      </c>
      <c r="AW21" s="16">
        <v>3</v>
      </c>
      <c r="AX21" s="16">
        <v>2</v>
      </c>
      <c r="AY21" s="16">
        <v>5000</v>
      </c>
    </row>
    <row r="22" spans="1:51" ht="15" thickBot="1" x14ac:dyDescent="0.35">
      <c r="O22" s="15" t="s">
        <v>39</v>
      </c>
      <c r="P22" s="16">
        <v>3</v>
      </c>
      <c r="Q22" s="16">
        <v>5</v>
      </c>
      <c r="R22" s="16">
        <v>5000</v>
      </c>
      <c r="T22" s="20">
        <v>1</v>
      </c>
      <c r="U22">
        <f t="shared" si="10"/>
        <v>5</v>
      </c>
      <c r="V22">
        <f t="shared" si="11"/>
        <v>5000</v>
      </c>
      <c r="W22">
        <f t="shared" si="12"/>
        <v>3437.5</v>
      </c>
      <c r="AD22" s="15" t="s">
        <v>39</v>
      </c>
      <c r="AE22" s="16">
        <v>1</v>
      </c>
      <c r="AF22" s="16">
        <v>5</v>
      </c>
      <c r="AG22" s="16">
        <v>5000</v>
      </c>
      <c r="AI22">
        <f t="shared" si="13"/>
        <v>1</v>
      </c>
      <c r="AJ22">
        <f t="shared" si="7"/>
        <v>5</v>
      </c>
      <c r="AK22">
        <f t="shared" si="14"/>
        <v>3</v>
      </c>
      <c r="AL22">
        <f t="shared" si="15"/>
        <v>1</v>
      </c>
      <c r="AM22">
        <f t="shared" si="16"/>
        <v>5000</v>
      </c>
      <c r="AN22">
        <f t="shared" si="17"/>
        <v>3437.5</v>
      </c>
      <c r="AO22">
        <f t="shared" si="8"/>
        <v>3437.5</v>
      </c>
      <c r="AT22" s="15" t="s">
        <v>39</v>
      </c>
      <c r="AU22" s="16">
        <v>1</v>
      </c>
      <c r="AV22" s="16">
        <v>5</v>
      </c>
      <c r="AW22" s="16">
        <v>3</v>
      </c>
      <c r="AX22" s="16">
        <v>1</v>
      </c>
      <c r="AY22" s="16">
        <v>5000</v>
      </c>
    </row>
    <row r="23" spans="1:51" ht="18.600000000000001" thickBot="1" x14ac:dyDescent="0.35">
      <c r="O23" s="12"/>
      <c r="AD23" s="12"/>
      <c r="AT23" s="12"/>
    </row>
    <row r="24" spans="1:51" ht="15" thickBot="1" x14ac:dyDescent="0.35">
      <c r="O24" s="15" t="s">
        <v>40</v>
      </c>
      <c r="P24" s="15" t="s">
        <v>22</v>
      </c>
      <c r="Q24" s="15" t="s">
        <v>23</v>
      </c>
      <c r="AD24" s="15" t="s">
        <v>40</v>
      </c>
      <c r="AE24" s="15" t="s">
        <v>22</v>
      </c>
      <c r="AF24" s="15" t="s">
        <v>23</v>
      </c>
      <c r="AT24" s="15" t="s">
        <v>40</v>
      </c>
      <c r="AU24" s="15" t="s">
        <v>22</v>
      </c>
      <c r="AV24" s="15" t="s">
        <v>23</v>
      </c>
      <c r="AW24" s="15" t="s">
        <v>90</v>
      </c>
      <c r="AX24" s="15" t="s">
        <v>91</v>
      </c>
    </row>
    <row r="25" spans="1:51" ht="15" thickBot="1" x14ac:dyDescent="0.35">
      <c r="O25" s="15" t="s">
        <v>41</v>
      </c>
      <c r="P25" s="16" t="s">
        <v>42</v>
      </c>
      <c r="Q25" s="16" t="s">
        <v>43</v>
      </c>
      <c r="AD25" s="15" t="s">
        <v>41</v>
      </c>
      <c r="AE25" s="16" t="s">
        <v>81</v>
      </c>
      <c r="AF25" s="16" t="s">
        <v>82</v>
      </c>
      <c r="AT25" s="15" t="s">
        <v>41</v>
      </c>
      <c r="AU25" s="16" t="s">
        <v>81</v>
      </c>
      <c r="AV25" s="16" t="s">
        <v>82</v>
      </c>
      <c r="AW25" s="16" t="s">
        <v>83</v>
      </c>
      <c r="AX25" s="16" t="s">
        <v>86</v>
      </c>
    </row>
    <row r="26" spans="1:51" ht="15" thickBot="1" x14ac:dyDescent="0.35">
      <c r="O26" s="15" t="s">
        <v>44</v>
      </c>
      <c r="P26" s="16" t="s">
        <v>42</v>
      </c>
      <c r="Q26" s="16" t="s">
        <v>43</v>
      </c>
      <c r="AD26" s="15" t="s">
        <v>44</v>
      </c>
      <c r="AE26" s="16" t="s">
        <v>83</v>
      </c>
      <c r="AF26" s="16" t="s">
        <v>84</v>
      </c>
      <c r="AT26" s="15" t="s">
        <v>44</v>
      </c>
      <c r="AU26" s="16" t="s">
        <v>83</v>
      </c>
      <c r="AV26" s="16" t="s">
        <v>84</v>
      </c>
      <c r="AW26" s="16" t="s">
        <v>48</v>
      </c>
      <c r="AX26" s="16" t="s">
        <v>86</v>
      </c>
    </row>
    <row r="27" spans="1:51" ht="15" thickBot="1" x14ac:dyDescent="0.35">
      <c r="O27" s="15" t="s">
        <v>45</v>
      </c>
      <c r="P27" s="16" t="s">
        <v>42</v>
      </c>
      <c r="Q27" s="16" t="s">
        <v>46</v>
      </c>
      <c r="AD27" s="15" t="s">
        <v>45</v>
      </c>
      <c r="AE27" s="16" t="s">
        <v>83</v>
      </c>
      <c r="AF27" s="16" t="s">
        <v>81</v>
      </c>
      <c r="AT27" s="15" t="s">
        <v>45</v>
      </c>
      <c r="AU27" s="16" t="s">
        <v>48</v>
      </c>
      <c r="AV27" s="16" t="s">
        <v>81</v>
      </c>
      <c r="AW27" s="16" t="s">
        <v>48</v>
      </c>
      <c r="AX27" s="16" t="s">
        <v>48</v>
      </c>
    </row>
    <row r="28" spans="1:51" ht="15" thickBot="1" x14ac:dyDescent="0.35">
      <c r="O28" s="15" t="s">
        <v>47</v>
      </c>
      <c r="P28" s="16" t="s">
        <v>48</v>
      </c>
      <c r="Q28" s="16" t="s">
        <v>49</v>
      </c>
      <c r="AD28" s="15" t="s">
        <v>47</v>
      </c>
      <c r="AE28" s="16" t="s">
        <v>48</v>
      </c>
      <c r="AF28" s="16" t="s">
        <v>85</v>
      </c>
      <c r="AT28" s="15" t="s">
        <v>47</v>
      </c>
      <c r="AU28" s="16" t="s">
        <v>48</v>
      </c>
      <c r="AV28" s="16" t="s">
        <v>83</v>
      </c>
      <c r="AW28" s="16" t="s">
        <v>48</v>
      </c>
      <c r="AX28" s="16" t="s">
        <v>48</v>
      </c>
    </row>
    <row r="29" spans="1:51" ht="15" thickBot="1" x14ac:dyDescent="0.35">
      <c r="O29" s="15" t="s">
        <v>50</v>
      </c>
      <c r="P29" s="16" t="s">
        <v>48</v>
      </c>
      <c r="Q29" s="16" t="s">
        <v>51</v>
      </c>
      <c r="AD29" s="15" t="s">
        <v>50</v>
      </c>
      <c r="AE29" s="16" t="s">
        <v>48</v>
      </c>
      <c r="AF29" s="16" t="s">
        <v>86</v>
      </c>
      <c r="AT29" s="15" t="s">
        <v>50</v>
      </c>
      <c r="AU29" s="16" t="s">
        <v>48</v>
      </c>
      <c r="AV29" s="16" t="s">
        <v>48</v>
      </c>
      <c r="AW29" s="16" t="s">
        <v>48</v>
      </c>
      <c r="AX29" s="16" t="s">
        <v>48</v>
      </c>
    </row>
    <row r="30" spans="1:51" ht="15" thickBot="1" x14ac:dyDescent="0.35">
      <c r="O30" s="15" t="s">
        <v>52</v>
      </c>
      <c r="P30" s="16" t="s">
        <v>48</v>
      </c>
      <c r="Q30" s="16" t="s">
        <v>48</v>
      </c>
      <c r="AD30" s="15" t="s">
        <v>52</v>
      </c>
      <c r="AE30" s="16" t="s">
        <v>48</v>
      </c>
      <c r="AF30" s="16" t="s">
        <v>48</v>
      </c>
      <c r="AT30" s="15" t="s">
        <v>52</v>
      </c>
      <c r="AU30" s="16" t="s">
        <v>48</v>
      </c>
      <c r="AV30" s="16" t="s">
        <v>48</v>
      </c>
      <c r="AW30" s="16" t="s">
        <v>48</v>
      </c>
      <c r="AX30" s="16" t="s">
        <v>48</v>
      </c>
    </row>
    <row r="31" spans="1:51" ht="15" thickBot="1" x14ac:dyDescent="0.35">
      <c r="O31" s="15" t="s">
        <v>53</v>
      </c>
      <c r="P31" s="16" t="s">
        <v>48</v>
      </c>
      <c r="Q31" s="16" t="s">
        <v>48</v>
      </c>
      <c r="AD31" s="15" t="s">
        <v>53</v>
      </c>
      <c r="AE31" s="16" t="s">
        <v>48</v>
      </c>
      <c r="AF31" s="16" t="s">
        <v>48</v>
      </c>
      <c r="AT31" s="15" t="s">
        <v>53</v>
      </c>
      <c r="AU31" s="16" t="s">
        <v>48</v>
      </c>
      <c r="AV31" s="16" t="s">
        <v>48</v>
      </c>
      <c r="AW31" s="16" t="s">
        <v>48</v>
      </c>
      <c r="AX31" s="16" t="s">
        <v>48</v>
      </c>
    </row>
    <row r="32" spans="1:51" ht="15" thickBot="1" x14ac:dyDescent="0.35">
      <c r="O32" s="15" t="s">
        <v>54</v>
      </c>
      <c r="P32" s="16" t="s">
        <v>48</v>
      </c>
      <c r="Q32" s="16" t="s">
        <v>48</v>
      </c>
      <c r="AD32" s="15" t="s">
        <v>54</v>
      </c>
      <c r="AE32" s="16" t="s">
        <v>48</v>
      </c>
      <c r="AF32" s="16" t="s">
        <v>48</v>
      </c>
      <c r="AT32" s="15" t="s">
        <v>54</v>
      </c>
      <c r="AU32" s="16" t="s">
        <v>48</v>
      </c>
      <c r="AV32" s="16" t="s">
        <v>48</v>
      </c>
      <c r="AW32" s="16" t="s">
        <v>48</v>
      </c>
      <c r="AX32" s="16" t="s">
        <v>48</v>
      </c>
    </row>
    <row r="33" spans="15:53" ht="15" thickBot="1" x14ac:dyDescent="0.35">
      <c r="O33" s="15" t="s">
        <v>55</v>
      </c>
      <c r="P33" s="16" t="s">
        <v>48</v>
      </c>
      <c r="Q33" s="16" t="s">
        <v>48</v>
      </c>
      <c r="AD33" s="15" t="s">
        <v>55</v>
      </c>
      <c r="AE33" s="16" t="s">
        <v>48</v>
      </c>
      <c r="AF33" s="16" t="s">
        <v>48</v>
      </c>
      <c r="AT33" s="15" t="s">
        <v>55</v>
      </c>
      <c r="AU33" s="16" t="s">
        <v>48</v>
      </c>
      <c r="AV33" s="16" t="s">
        <v>48</v>
      </c>
      <c r="AW33" s="16" t="s">
        <v>48</v>
      </c>
      <c r="AX33" s="16" t="s">
        <v>48</v>
      </c>
    </row>
    <row r="34" spans="15:53" ht="15" thickBot="1" x14ac:dyDescent="0.35">
      <c r="O34" s="15" t="s">
        <v>56</v>
      </c>
      <c r="P34" s="16" t="s">
        <v>48</v>
      </c>
      <c r="Q34" s="16" t="s">
        <v>48</v>
      </c>
      <c r="AD34" s="15" t="s">
        <v>56</v>
      </c>
      <c r="AE34" s="16" t="s">
        <v>48</v>
      </c>
      <c r="AF34" s="16" t="s">
        <v>48</v>
      </c>
      <c r="AT34" s="15" t="s">
        <v>56</v>
      </c>
      <c r="AU34" s="16" t="s">
        <v>48</v>
      </c>
      <c r="AV34" s="16" t="s">
        <v>48</v>
      </c>
      <c r="AW34" s="16" t="s">
        <v>48</v>
      </c>
      <c r="AX34" s="16" t="s">
        <v>48</v>
      </c>
    </row>
    <row r="35" spans="15:53" ht="15" thickBot="1" x14ac:dyDescent="0.35">
      <c r="O35" s="15" t="s">
        <v>57</v>
      </c>
      <c r="P35" s="16" t="s">
        <v>48</v>
      </c>
      <c r="Q35" s="16" t="s">
        <v>48</v>
      </c>
      <c r="AD35" s="15" t="s">
        <v>57</v>
      </c>
      <c r="AE35" s="16" t="s">
        <v>48</v>
      </c>
      <c r="AF35" s="16" t="s">
        <v>48</v>
      </c>
      <c r="AT35" s="15" t="s">
        <v>57</v>
      </c>
      <c r="AU35" s="16" t="s">
        <v>48</v>
      </c>
      <c r="AV35" s="16" t="s">
        <v>48</v>
      </c>
      <c r="AW35" s="16" t="s">
        <v>48</v>
      </c>
      <c r="AX35" s="16" t="s">
        <v>48</v>
      </c>
    </row>
    <row r="36" spans="15:53" ht="15" thickBot="1" x14ac:dyDescent="0.35">
      <c r="O36" s="15" t="s">
        <v>58</v>
      </c>
      <c r="P36" s="16" t="s">
        <v>48</v>
      </c>
      <c r="Q36" s="16" t="s">
        <v>48</v>
      </c>
      <c r="AD36" s="15" t="s">
        <v>58</v>
      </c>
      <c r="AE36" s="16" t="s">
        <v>48</v>
      </c>
      <c r="AF36" s="16" t="s">
        <v>48</v>
      </c>
      <c r="AT36" s="15" t="s">
        <v>58</v>
      </c>
      <c r="AU36" s="16" t="s">
        <v>48</v>
      </c>
      <c r="AV36" s="16" t="s">
        <v>48</v>
      </c>
      <c r="AW36" s="16" t="s">
        <v>48</v>
      </c>
      <c r="AX36" s="16" t="s">
        <v>48</v>
      </c>
    </row>
    <row r="37" spans="15:53" ht="15" thickBot="1" x14ac:dyDescent="0.35">
      <c r="O37" s="15" t="s">
        <v>59</v>
      </c>
      <c r="P37" s="16" t="s">
        <v>48</v>
      </c>
      <c r="Q37" s="16" t="s">
        <v>48</v>
      </c>
      <c r="AD37" s="15" t="s">
        <v>59</v>
      </c>
      <c r="AE37" s="16" t="s">
        <v>48</v>
      </c>
      <c r="AF37" s="16" t="s">
        <v>48</v>
      </c>
      <c r="AT37" s="15" t="s">
        <v>59</v>
      </c>
      <c r="AU37" s="16" t="s">
        <v>48</v>
      </c>
      <c r="AV37" s="16" t="s">
        <v>48</v>
      </c>
      <c r="AW37" s="16" t="s">
        <v>48</v>
      </c>
      <c r="AX37" s="16" t="s">
        <v>48</v>
      </c>
    </row>
    <row r="38" spans="15:53" ht="15" thickBot="1" x14ac:dyDescent="0.35">
      <c r="O38" s="15" t="s">
        <v>60</v>
      </c>
      <c r="P38" s="16" t="s">
        <v>48</v>
      </c>
      <c r="Q38" s="16" t="s">
        <v>48</v>
      </c>
      <c r="AD38" s="15" t="s">
        <v>60</v>
      </c>
      <c r="AE38" s="16" t="s">
        <v>48</v>
      </c>
      <c r="AF38" s="16" t="s">
        <v>48</v>
      </c>
      <c r="AT38" s="15" t="s">
        <v>60</v>
      </c>
      <c r="AU38" s="16" t="s">
        <v>48</v>
      </c>
      <c r="AV38" s="16" t="s">
        <v>48</v>
      </c>
      <c r="AW38" s="16" t="s">
        <v>48</v>
      </c>
      <c r="AX38" s="16" t="s">
        <v>48</v>
      </c>
    </row>
    <row r="39" spans="15:53" ht="15" thickBot="1" x14ac:dyDescent="0.35">
      <c r="O39" s="15" t="s">
        <v>61</v>
      </c>
      <c r="P39" s="16" t="s">
        <v>48</v>
      </c>
      <c r="Q39" s="16" t="s">
        <v>48</v>
      </c>
      <c r="AD39" s="15" t="s">
        <v>61</v>
      </c>
      <c r="AE39" s="16" t="s">
        <v>48</v>
      </c>
      <c r="AF39" s="16" t="s">
        <v>48</v>
      </c>
      <c r="AT39" s="15" t="s">
        <v>61</v>
      </c>
      <c r="AU39" s="16" t="s">
        <v>48</v>
      </c>
      <c r="AV39" s="16" t="s">
        <v>48</v>
      </c>
      <c r="AW39" s="16" t="s">
        <v>48</v>
      </c>
      <c r="AX39" s="16" t="s">
        <v>48</v>
      </c>
    </row>
    <row r="40" spans="15:53" ht="18.600000000000001" thickBot="1" x14ac:dyDescent="0.35">
      <c r="O40" s="12"/>
      <c r="AD40" s="12"/>
      <c r="AT40" s="12"/>
    </row>
    <row r="41" spans="15:53" ht="15" thickBot="1" x14ac:dyDescent="0.35">
      <c r="O41" s="15" t="s">
        <v>62</v>
      </c>
      <c r="P41" s="15" t="s">
        <v>22</v>
      </c>
      <c r="Q41" s="15" t="s">
        <v>23</v>
      </c>
      <c r="AD41" s="15" t="s">
        <v>62</v>
      </c>
      <c r="AE41" s="15" t="s">
        <v>22</v>
      </c>
      <c r="AF41" s="15" t="s">
        <v>23</v>
      </c>
      <c r="AT41" s="15" t="s">
        <v>62</v>
      </c>
      <c r="AU41" s="15" t="s">
        <v>22</v>
      </c>
      <c r="AV41" s="15" t="s">
        <v>23</v>
      </c>
      <c r="AW41" s="15" t="s">
        <v>90</v>
      </c>
      <c r="AX41" s="15" t="s">
        <v>91</v>
      </c>
    </row>
    <row r="42" spans="15:53" ht="15" thickBot="1" x14ac:dyDescent="0.35">
      <c r="O42" s="15" t="s">
        <v>41</v>
      </c>
      <c r="P42" s="16">
        <v>464.3</v>
      </c>
      <c r="Q42" s="16">
        <v>3714.3</v>
      </c>
      <c r="AD42" s="15" t="s">
        <v>41</v>
      </c>
      <c r="AE42" s="27">
        <v>2455.4</v>
      </c>
      <c r="AF42" s="27">
        <v>3928.6</v>
      </c>
      <c r="AT42" s="15" t="s">
        <v>41</v>
      </c>
      <c r="AU42" s="26">
        <v>2455.4</v>
      </c>
      <c r="AV42" s="26">
        <v>3928.6</v>
      </c>
      <c r="AW42" s="26">
        <v>491.1</v>
      </c>
      <c r="AX42" s="29">
        <v>982.1</v>
      </c>
      <c r="AZ42">
        <f t="shared" ref="AZ42:AZ44" si="18">AV42</f>
        <v>3928.6</v>
      </c>
      <c r="BA42">
        <f>AF42</f>
        <v>3928.6</v>
      </c>
    </row>
    <row r="43" spans="15:53" ht="15" thickBot="1" x14ac:dyDescent="0.35">
      <c r="O43" s="15" t="s">
        <v>44</v>
      </c>
      <c r="P43" s="16">
        <v>464.3</v>
      </c>
      <c r="Q43" s="16">
        <v>3714.3</v>
      </c>
      <c r="AD43" s="15" t="s">
        <v>44</v>
      </c>
      <c r="AE43" s="27">
        <v>491.1</v>
      </c>
      <c r="AF43" s="27">
        <v>3437.5</v>
      </c>
      <c r="AT43" s="15" t="s">
        <v>44</v>
      </c>
      <c r="AU43" s="26">
        <v>491.1</v>
      </c>
      <c r="AV43" s="26">
        <v>3437.5</v>
      </c>
      <c r="AW43" s="26">
        <v>0</v>
      </c>
      <c r="AX43" s="26">
        <v>982.1</v>
      </c>
      <c r="AZ43">
        <f t="shared" si="18"/>
        <v>3437.5</v>
      </c>
      <c r="BA43">
        <f t="shared" ref="BA43:BA46" si="19">AF43</f>
        <v>3437.5</v>
      </c>
    </row>
    <row r="44" spans="15:53" ht="15" thickBot="1" x14ac:dyDescent="0.35">
      <c r="O44" s="15" t="s">
        <v>45</v>
      </c>
      <c r="P44" s="16">
        <v>464.3</v>
      </c>
      <c r="Q44" s="16">
        <v>3250</v>
      </c>
      <c r="AD44" s="15" t="s">
        <v>45</v>
      </c>
      <c r="AE44" s="27">
        <v>491.1</v>
      </c>
      <c r="AF44" s="27">
        <v>2455.4</v>
      </c>
      <c r="AT44" s="15" t="s">
        <v>45</v>
      </c>
      <c r="AU44" s="26">
        <v>0</v>
      </c>
      <c r="AV44" s="26">
        <v>2455.4</v>
      </c>
      <c r="AW44" s="26">
        <v>0</v>
      </c>
      <c r="AX44" s="26">
        <v>0</v>
      </c>
      <c r="AZ44">
        <f>AV44</f>
        <v>2455.4</v>
      </c>
      <c r="BA44">
        <f t="shared" si="19"/>
        <v>2455.4</v>
      </c>
    </row>
    <row r="45" spans="15:53" ht="15" thickBot="1" x14ac:dyDescent="0.35">
      <c r="O45" s="15" t="s">
        <v>47</v>
      </c>
      <c r="P45" s="16">
        <v>0</v>
      </c>
      <c r="Q45" s="16">
        <v>2785.7</v>
      </c>
      <c r="AD45" s="15" t="s">
        <v>47</v>
      </c>
      <c r="AE45" s="27">
        <v>0</v>
      </c>
      <c r="AF45" s="27">
        <v>1473.2</v>
      </c>
      <c r="AT45" s="15" t="s">
        <v>47</v>
      </c>
      <c r="AU45" s="26">
        <v>0</v>
      </c>
      <c r="AV45" s="29">
        <v>491.1</v>
      </c>
      <c r="AW45" s="26">
        <v>0</v>
      </c>
      <c r="AX45" s="26">
        <v>0</v>
      </c>
      <c r="AZ45">
        <f>AV45+AX43</f>
        <v>1473.2</v>
      </c>
      <c r="BA45">
        <f t="shared" si="19"/>
        <v>1473.2</v>
      </c>
    </row>
    <row r="46" spans="15:53" ht="15" thickBot="1" x14ac:dyDescent="0.35">
      <c r="O46" s="15" t="s">
        <v>50</v>
      </c>
      <c r="P46" s="16">
        <v>0</v>
      </c>
      <c r="Q46" s="16">
        <v>2321.4</v>
      </c>
      <c r="AD46" s="15" t="s">
        <v>50</v>
      </c>
      <c r="AE46" s="27">
        <v>0</v>
      </c>
      <c r="AF46" s="27">
        <v>982.1</v>
      </c>
      <c r="AT46" s="15" t="s">
        <v>50</v>
      </c>
      <c r="AU46" s="26">
        <v>0</v>
      </c>
      <c r="AV46" s="26">
        <v>0</v>
      </c>
      <c r="AW46" s="26">
        <v>0</v>
      </c>
      <c r="AX46" s="26">
        <v>0</v>
      </c>
      <c r="AZ46">
        <f>AX42</f>
        <v>982.1</v>
      </c>
      <c r="BA46">
        <f t="shared" si="19"/>
        <v>982.1</v>
      </c>
    </row>
    <row r="47" spans="15:53" ht="15" thickBot="1" x14ac:dyDescent="0.35">
      <c r="O47" s="15" t="s">
        <v>52</v>
      </c>
      <c r="P47" s="16">
        <v>0</v>
      </c>
      <c r="Q47" s="16">
        <v>0</v>
      </c>
      <c r="AD47" s="15" t="s">
        <v>52</v>
      </c>
      <c r="AE47" s="16">
        <v>0</v>
      </c>
      <c r="AF47" s="16">
        <v>0</v>
      </c>
      <c r="AT47" s="15" t="s">
        <v>52</v>
      </c>
      <c r="AU47" s="28">
        <v>0</v>
      </c>
      <c r="AV47" s="28">
        <v>0</v>
      </c>
      <c r="AW47" s="28">
        <v>0</v>
      </c>
      <c r="AX47" s="28">
        <v>0</v>
      </c>
    </row>
    <row r="48" spans="15:53" ht="15" thickBot="1" x14ac:dyDescent="0.35">
      <c r="O48" s="15" t="s">
        <v>53</v>
      </c>
      <c r="P48" s="16">
        <v>0</v>
      </c>
      <c r="Q48" s="16">
        <v>0</v>
      </c>
      <c r="AD48" s="15" t="s">
        <v>53</v>
      </c>
      <c r="AE48" s="16">
        <v>0</v>
      </c>
      <c r="AF48" s="16">
        <v>0</v>
      </c>
      <c r="AT48" s="15" t="s">
        <v>53</v>
      </c>
      <c r="AU48" s="16">
        <v>0</v>
      </c>
      <c r="AV48" s="16">
        <v>0</v>
      </c>
      <c r="AW48" s="16">
        <v>0</v>
      </c>
      <c r="AX48" s="16">
        <v>0</v>
      </c>
    </row>
    <row r="49" spans="15:54" ht="15" thickBot="1" x14ac:dyDescent="0.35">
      <c r="O49" s="15" t="s">
        <v>54</v>
      </c>
      <c r="P49" s="16">
        <v>0</v>
      </c>
      <c r="Q49" s="16">
        <v>0</v>
      </c>
      <c r="AD49" s="15" t="s">
        <v>54</v>
      </c>
      <c r="AE49" s="16">
        <v>0</v>
      </c>
      <c r="AF49" s="16">
        <v>0</v>
      </c>
      <c r="AT49" s="15" t="s">
        <v>54</v>
      </c>
      <c r="AU49" s="16">
        <v>0</v>
      </c>
      <c r="AV49" s="16">
        <v>0</v>
      </c>
      <c r="AW49" s="16">
        <v>0</v>
      </c>
      <c r="AX49" s="16">
        <v>0</v>
      </c>
    </row>
    <row r="50" spans="15:54" ht="15" thickBot="1" x14ac:dyDescent="0.35">
      <c r="O50" s="15" t="s">
        <v>55</v>
      </c>
      <c r="P50" s="16">
        <v>0</v>
      </c>
      <c r="Q50" s="16">
        <v>0</v>
      </c>
      <c r="AD50" s="15" t="s">
        <v>55</v>
      </c>
      <c r="AE50" s="16">
        <v>0</v>
      </c>
      <c r="AF50" s="16">
        <v>0</v>
      </c>
      <c r="AT50" s="15" t="s">
        <v>55</v>
      </c>
      <c r="AU50" s="16">
        <v>0</v>
      </c>
      <c r="AV50" s="16">
        <v>0</v>
      </c>
      <c r="AW50" s="16">
        <v>0</v>
      </c>
      <c r="AX50" s="16">
        <v>0</v>
      </c>
    </row>
    <row r="51" spans="15:54" ht="15" thickBot="1" x14ac:dyDescent="0.35">
      <c r="O51" s="15" t="s">
        <v>56</v>
      </c>
      <c r="P51" s="16">
        <v>0</v>
      </c>
      <c r="Q51" s="16">
        <v>0</v>
      </c>
      <c r="AD51" s="15" t="s">
        <v>56</v>
      </c>
      <c r="AE51" s="16">
        <v>0</v>
      </c>
      <c r="AF51" s="16">
        <v>0</v>
      </c>
      <c r="AT51" s="15" t="s">
        <v>56</v>
      </c>
      <c r="AU51" s="16">
        <v>0</v>
      </c>
      <c r="AV51" s="16">
        <v>0</v>
      </c>
      <c r="AW51" s="16">
        <v>0</v>
      </c>
      <c r="AX51" s="16">
        <v>0</v>
      </c>
    </row>
    <row r="52" spans="15:54" ht="15" thickBot="1" x14ac:dyDescent="0.35">
      <c r="O52" s="15" t="s">
        <v>57</v>
      </c>
      <c r="P52" s="16">
        <v>0</v>
      </c>
      <c r="Q52" s="16">
        <v>0</v>
      </c>
      <c r="AD52" s="15" t="s">
        <v>57</v>
      </c>
      <c r="AE52" s="16">
        <v>0</v>
      </c>
      <c r="AF52" s="16">
        <v>0</v>
      </c>
      <c r="AT52" s="15" t="s">
        <v>57</v>
      </c>
      <c r="AU52" s="16">
        <v>0</v>
      </c>
      <c r="AV52" s="16">
        <v>0</v>
      </c>
      <c r="AW52" s="16">
        <v>0</v>
      </c>
      <c r="AX52" s="16">
        <v>0</v>
      </c>
    </row>
    <row r="53" spans="15:54" ht="15" thickBot="1" x14ac:dyDescent="0.35">
      <c r="O53" s="15" t="s">
        <v>58</v>
      </c>
      <c r="P53" s="16">
        <v>0</v>
      </c>
      <c r="Q53" s="16">
        <v>0</v>
      </c>
      <c r="AD53" s="15" t="s">
        <v>58</v>
      </c>
      <c r="AE53" s="16">
        <v>0</v>
      </c>
      <c r="AF53" s="16">
        <v>0</v>
      </c>
      <c r="AT53" s="15" t="s">
        <v>58</v>
      </c>
      <c r="AU53" s="16">
        <v>0</v>
      </c>
      <c r="AV53" s="16">
        <v>0</v>
      </c>
      <c r="AW53" s="16">
        <v>0</v>
      </c>
      <c r="AX53" s="16">
        <v>0</v>
      </c>
    </row>
    <row r="54" spans="15:54" ht="15" thickBot="1" x14ac:dyDescent="0.35">
      <c r="O54" s="15" t="s">
        <v>59</v>
      </c>
      <c r="P54" s="16">
        <v>0</v>
      </c>
      <c r="Q54" s="16">
        <v>0</v>
      </c>
      <c r="AD54" s="15" t="s">
        <v>59</v>
      </c>
      <c r="AE54" s="16">
        <v>0</v>
      </c>
      <c r="AF54" s="16">
        <v>0</v>
      </c>
      <c r="AT54" s="15" t="s">
        <v>59</v>
      </c>
      <c r="AU54" s="16">
        <v>0</v>
      </c>
      <c r="AV54" s="16">
        <v>0</v>
      </c>
      <c r="AW54" s="16">
        <v>0</v>
      </c>
      <c r="AX54" s="16">
        <v>0</v>
      </c>
    </row>
    <row r="55" spans="15:54" ht="15" thickBot="1" x14ac:dyDescent="0.35">
      <c r="O55" s="15" t="s">
        <v>60</v>
      </c>
      <c r="P55" s="16">
        <v>0</v>
      </c>
      <c r="Q55" s="16">
        <v>0</v>
      </c>
      <c r="AD55" s="15" t="s">
        <v>60</v>
      </c>
      <c r="AE55" s="16">
        <v>0</v>
      </c>
      <c r="AF55" s="16">
        <v>0</v>
      </c>
      <c r="AT55" s="15" t="s">
        <v>60</v>
      </c>
      <c r="AU55" s="16">
        <v>0</v>
      </c>
      <c r="AV55" s="16">
        <v>0</v>
      </c>
      <c r="AW55" s="16">
        <v>0</v>
      </c>
      <c r="AX55" s="16">
        <v>0</v>
      </c>
    </row>
    <row r="56" spans="15:54" ht="15" thickBot="1" x14ac:dyDescent="0.35">
      <c r="O56" s="15" t="s">
        <v>61</v>
      </c>
      <c r="P56" s="16">
        <v>0</v>
      </c>
      <c r="Q56" s="16">
        <v>0</v>
      </c>
      <c r="AD56" s="15" t="s">
        <v>61</v>
      </c>
      <c r="AE56" s="16">
        <v>0</v>
      </c>
      <c r="AF56" s="16">
        <v>0</v>
      </c>
      <c r="AT56" s="15" t="s">
        <v>61</v>
      </c>
      <c r="AU56" s="16">
        <v>0</v>
      </c>
      <c r="AV56" s="16">
        <v>0</v>
      </c>
      <c r="AW56" s="16">
        <v>0</v>
      </c>
      <c r="AX56" s="16">
        <v>0</v>
      </c>
    </row>
    <row r="57" spans="15:54" ht="18.600000000000001" thickBot="1" x14ac:dyDescent="0.35">
      <c r="O57" s="12"/>
      <c r="AD57" s="12"/>
      <c r="AT57" s="12"/>
    </row>
    <row r="58" spans="15:54" ht="15" thickBot="1" x14ac:dyDescent="0.35">
      <c r="O58" s="15" t="s">
        <v>63</v>
      </c>
      <c r="P58" s="15" t="s">
        <v>22</v>
      </c>
      <c r="Q58" s="15" t="s">
        <v>23</v>
      </c>
      <c r="R58" s="15" t="s">
        <v>64</v>
      </c>
      <c r="S58" s="15" t="s">
        <v>65</v>
      </c>
      <c r="T58" s="15" t="s">
        <v>66</v>
      </c>
      <c r="U58" s="15" t="s">
        <v>67</v>
      </c>
      <c r="AD58" s="15" t="s">
        <v>63</v>
      </c>
      <c r="AE58" s="15" t="s">
        <v>22</v>
      </c>
      <c r="AF58" s="15" t="s">
        <v>23</v>
      </c>
      <c r="AG58" s="15" t="s">
        <v>64</v>
      </c>
      <c r="AH58" s="15" t="s">
        <v>65</v>
      </c>
      <c r="AI58" s="15" t="s">
        <v>66</v>
      </c>
      <c r="AJ58" s="15" t="s">
        <v>67</v>
      </c>
      <c r="AT58" s="15" t="s">
        <v>63</v>
      </c>
      <c r="AU58" s="15" t="s">
        <v>22</v>
      </c>
      <c r="AV58" s="15" t="s">
        <v>23</v>
      </c>
      <c r="AW58" s="15" t="s">
        <v>90</v>
      </c>
      <c r="AX58" s="15" t="s">
        <v>91</v>
      </c>
      <c r="AY58" s="15" t="s">
        <v>64</v>
      </c>
      <c r="AZ58" s="15" t="s">
        <v>65</v>
      </c>
      <c r="BA58" s="15" t="s">
        <v>66</v>
      </c>
      <c r="BB58" s="15" t="s">
        <v>67</v>
      </c>
    </row>
    <row r="59" spans="15:54" ht="15" thickBot="1" x14ac:dyDescent="0.35">
      <c r="O59" s="15" t="s">
        <v>25</v>
      </c>
      <c r="P59" s="16">
        <v>464.3</v>
      </c>
      <c r="Q59" s="16">
        <v>3714.3</v>
      </c>
      <c r="R59" s="16">
        <v>4178.6000000000004</v>
      </c>
      <c r="S59" s="16">
        <v>5000</v>
      </c>
      <c r="T59" s="16">
        <v>821.4</v>
      </c>
      <c r="U59" s="16">
        <v>16.43</v>
      </c>
      <c r="AD59" s="15" t="s">
        <v>25</v>
      </c>
      <c r="AE59" s="16">
        <v>491.1</v>
      </c>
      <c r="AF59" s="16">
        <v>3928.6</v>
      </c>
      <c r="AG59" s="16">
        <v>4419.6000000000004</v>
      </c>
      <c r="AH59" s="16">
        <v>5000</v>
      </c>
      <c r="AI59" s="16">
        <v>580.4</v>
      </c>
      <c r="AJ59" s="16">
        <v>11.61</v>
      </c>
      <c r="AT59" s="15" t="s">
        <v>25</v>
      </c>
      <c r="AU59" s="16">
        <v>491.1</v>
      </c>
      <c r="AV59" s="16">
        <v>3928.6</v>
      </c>
      <c r="AW59" s="16">
        <v>0</v>
      </c>
      <c r="AX59" s="16">
        <v>0</v>
      </c>
      <c r="AY59" s="16">
        <v>4419.6000000000004</v>
      </c>
      <c r="AZ59" s="16">
        <v>5000</v>
      </c>
      <c r="BA59" s="16">
        <v>580.4</v>
      </c>
      <c r="BB59" s="16">
        <v>11.61</v>
      </c>
    </row>
    <row r="60" spans="15:54" ht="15" thickBot="1" x14ac:dyDescent="0.35">
      <c r="O60" s="15" t="s">
        <v>26</v>
      </c>
      <c r="P60" s="16">
        <v>464.3</v>
      </c>
      <c r="Q60" s="16">
        <v>3714.3</v>
      </c>
      <c r="R60" s="16">
        <v>4178.6000000000004</v>
      </c>
      <c r="S60" s="16">
        <v>4000</v>
      </c>
      <c r="T60" s="16">
        <v>-178.6</v>
      </c>
      <c r="U60" s="16">
        <v>-4.47</v>
      </c>
      <c r="AD60" s="15" t="s">
        <v>26</v>
      </c>
      <c r="AE60" s="16">
        <v>491.1</v>
      </c>
      <c r="AF60" s="16">
        <v>3437.5</v>
      </c>
      <c r="AG60" s="16">
        <v>3928.6</v>
      </c>
      <c r="AH60" s="16">
        <v>4000</v>
      </c>
      <c r="AI60" s="16">
        <v>71.400000000000006</v>
      </c>
      <c r="AJ60" s="16">
        <v>1.79</v>
      </c>
      <c r="AT60" s="15" t="s">
        <v>26</v>
      </c>
      <c r="AU60" s="16">
        <v>491.1</v>
      </c>
      <c r="AV60" s="16">
        <v>3437.5</v>
      </c>
      <c r="AW60" s="16">
        <v>0</v>
      </c>
      <c r="AX60" s="16">
        <v>0</v>
      </c>
      <c r="AY60" s="16">
        <v>3928.6</v>
      </c>
      <c r="AZ60" s="16">
        <v>4000</v>
      </c>
      <c r="BA60" s="16">
        <v>71.400000000000006</v>
      </c>
      <c r="BB60" s="16">
        <v>1.79</v>
      </c>
    </row>
    <row r="61" spans="15:54" ht="15" thickBot="1" x14ac:dyDescent="0.35">
      <c r="O61" s="15" t="s">
        <v>27</v>
      </c>
      <c r="P61" s="16">
        <v>464.3</v>
      </c>
      <c r="Q61" s="16">
        <v>3250</v>
      </c>
      <c r="R61" s="16">
        <v>3714.3</v>
      </c>
      <c r="S61" s="16">
        <v>3000</v>
      </c>
      <c r="T61" s="16">
        <v>-714.3</v>
      </c>
      <c r="U61" s="16">
        <v>-23.81</v>
      </c>
      <c r="AD61" s="15" t="s">
        <v>27</v>
      </c>
      <c r="AE61" s="16">
        <v>491.1</v>
      </c>
      <c r="AF61" s="16">
        <v>2455.4</v>
      </c>
      <c r="AG61" s="16">
        <v>2946.4</v>
      </c>
      <c r="AH61" s="16">
        <v>3000</v>
      </c>
      <c r="AI61" s="16">
        <v>53.6</v>
      </c>
      <c r="AJ61" s="16">
        <v>1.79</v>
      </c>
      <c r="AT61" s="15" t="s">
        <v>27</v>
      </c>
      <c r="AU61" s="16">
        <v>491.1</v>
      </c>
      <c r="AV61" s="16">
        <v>2455.4</v>
      </c>
      <c r="AW61" s="16">
        <v>0</v>
      </c>
      <c r="AX61" s="16">
        <v>0</v>
      </c>
      <c r="AY61" s="16">
        <v>2946.4</v>
      </c>
      <c r="AZ61" s="16">
        <v>3000</v>
      </c>
      <c r="BA61" s="16">
        <v>53.6</v>
      </c>
      <c r="BB61" s="16">
        <v>1.79</v>
      </c>
    </row>
    <row r="62" spans="15:54" ht="15" thickBot="1" x14ac:dyDescent="0.35">
      <c r="O62" s="15" t="s">
        <v>28</v>
      </c>
      <c r="P62" s="16">
        <v>464.3</v>
      </c>
      <c r="Q62" s="16">
        <v>2785.7</v>
      </c>
      <c r="R62" s="16">
        <v>3250</v>
      </c>
      <c r="S62" s="16">
        <v>2000</v>
      </c>
      <c r="T62" s="16">
        <v>-1250</v>
      </c>
      <c r="U62" s="16">
        <v>-62.5</v>
      </c>
      <c r="AD62" s="15" t="s">
        <v>28</v>
      </c>
      <c r="AE62" s="16">
        <v>491.1</v>
      </c>
      <c r="AF62" s="16">
        <v>1473.2</v>
      </c>
      <c r="AG62" s="16">
        <v>1964.3</v>
      </c>
      <c r="AH62" s="16">
        <v>2000</v>
      </c>
      <c r="AI62" s="16">
        <v>35.700000000000003</v>
      </c>
      <c r="AJ62" s="16">
        <v>1.79</v>
      </c>
      <c r="AT62" s="15" t="s">
        <v>28</v>
      </c>
      <c r="AU62" s="16">
        <v>491.1</v>
      </c>
      <c r="AV62" s="16">
        <v>491.1</v>
      </c>
      <c r="AW62" s="16">
        <v>0</v>
      </c>
      <c r="AX62" s="16">
        <v>982.1</v>
      </c>
      <c r="AY62" s="16">
        <v>1964.3</v>
      </c>
      <c r="AZ62" s="16">
        <v>2000</v>
      </c>
      <c r="BA62" s="16">
        <v>35.700000000000003</v>
      </c>
      <c r="BB62" s="16">
        <v>1.79</v>
      </c>
    </row>
    <row r="63" spans="15:54" ht="15" thickBot="1" x14ac:dyDescent="0.35">
      <c r="O63" s="15" t="s">
        <v>29</v>
      </c>
      <c r="P63" s="16">
        <v>464.3</v>
      </c>
      <c r="Q63" s="16">
        <v>2321.4</v>
      </c>
      <c r="R63" s="16">
        <v>2785.7</v>
      </c>
      <c r="S63" s="16">
        <v>1000</v>
      </c>
      <c r="T63" s="16">
        <v>-1785.7</v>
      </c>
      <c r="U63" s="16">
        <v>-178.57</v>
      </c>
      <c r="AD63" s="15" t="s">
        <v>29</v>
      </c>
      <c r="AE63" s="16">
        <v>491.1</v>
      </c>
      <c r="AF63" s="16">
        <v>982.1</v>
      </c>
      <c r="AG63" s="16">
        <v>1473.2</v>
      </c>
      <c r="AH63" s="16">
        <v>1000</v>
      </c>
      <c r="AI63" s="16">
        <v>-473.2</v>
      </c>
      <c r="AJ63" s="16">
        <v>-47.32</v>
      </c>
      <c r="AT63" s="15" t="s">
        <v>29</v>
      </c>
      <c r="AU63" s="16">
        <v>491.1</v>
      </c>
      <c r="AV63" s="16">
        <v>0</v>
      </c>
      <c r="AW63" s="16">
        <v>0</v>
      </c>
      <c r="AX63" s="16">
        <v>982.1</v>
      </c>
      <c r="AY63" s="16">
        <v>1473.2</v>
      </c>
      <c r="AZ63" s="16">
        <v>1000</v>
      </c>
      <c r="BA63" s="16">
        <v>-473.2</v>
      </c>
      <c r="BB63" s="16">
        <v>-47.32</v>
      </c>
    </row>
    <row r="64" spans="15:54" ht="15" thickBot="1" x14ac:dyDescent="0.35">
      <c r="O64" s="15" t="s">
        <v>30</v>
      </c>
      <c r="P64" s="16">
        <v>464.3</v>
      </c>
      <c r="Q64" s="16">
        <v>3714.3</v>
      </c>
      <c r="R64" s="16">
        <v>4178.6000000000004</v>
      </c>
      <c r="S64" s="16">
        <v>4000</v>
      </c>
      <c r="T64" s="16">
        <v>-178.6</v>
      </c>
      <c r="U64" s="16">
        <v>-4.47</v>
      </c>
      <c r="AD64" s="15" t="s">
        <v>30</v>
      </c>
      <c r="AE64" s="16">
        <v>491.1</v>
      </c>
      <c r="AF64" s="16">
        <v>3928.6</v>
      </c>
      <c r="AG64" s="16">
        <v>4419.6000000000004</v>
      </c>
      <c r="AH64" s="16">
        <v>4000</v>
      </c>
      <c r="AI64" s="16">
        <v>-419.6</v>
      </c>
      <c r="AJ64" s="16">
        <v>-10.49</v>
      </c>
      <c r="AT64" s="15" t="s">
        <v>30</v>
      </c>
      <c r="AU64" s="16">
        <v>0</v>
      </c>
      <c r="AV64" s="16">
        <v>3928.6</v>
      </c>
      <c r="AW64" s="16">
        <v>491.1</v>
      </c>
      <c r="AX64" s="16">
        <v>0</v>
      </c>
      <c r="AY64" s="16">
        <v>4419.6000000000004</v>
      </c>
      <c r="AZ64" s="16">
        <v>4000</v>
      </c>
      <c r="BA64" s="16">
        <v>-419.6</v>
      </c>
      <c r="BB64" s="16">
        <v>-10.49</v>
      </c>
    </row>
    <row r="65" spans="15:54" ht="15" thickBot="1" x14ac:dyDescent="0.35">
      <c r="O65" s="15" t="s">
        <v>31</v>
      </c>
      <c r="P65" s="16">
        <v>464.3</v>
      </c>
      <c r="Q65" s="16">
        <v>3714.3</v>
      </c>
      <c r="R65" s="16">
        <v>4178.6000000000004</v>
      </c>
      <c r="S65" s="16">
        <v>4000</v>
      </c>
      <c r="T65" s="16">
        <v>-178.6</v>
      </c>
      <c r="U65" s="16">
        <v>-4.47</v>
      </c>
      <c r="AD65" s="15" t="s">
        <v>31</v>
      </c>
      <c r="AE65" s="16">
        <v>491.1</v>
      </c>
      <c r="AF65" s="16">
        <v>3437.5</v>
      </c>
      <c r="AG65" s="16">
        <v>3928.6</v>
      </c>
      <c r="AH65" s="16">
        <v>4000</v>
      </c>
      <c r="AI65" s="16">
        <v>71.400000000000006</v>
      </c>
      <c r="AJ65" s="16">
        <v>1.79</v>
      </c>
      <c r="AT65" s="15" t="s">
        <v>31</v>
      </c>
      <c r="AU65" s="16">
        <v>0</v>
      </c>
      <c r="AV65" s="16">
        <v>3437.5</v>
      </c>
      <c r="AW65" s="16">
        <v>491.1</v>
      </c>
      <c r="AX65" s="16">
        <v>0</v>
      </c>
      <c r="AY65" s="16">
        <v>3928.6</v>
      </c>
      <c r="AZ65" s="16">
        <v>4000</v>
      </c>
      <c r="BA65" s="16">
        <v>71.400000000000006</v>
      </c>
      <c r="BB65" s="16">
        <v>1.79</v>
      </c>
    </row>
    <row r="66" spans="15:54" ht="15" thickBot="1" x14ac:dyDescent="0.35">
      <c r="O66" s="15" t="s">
        <v>32</v>
      </c>
      <c r="P66" s="16">
        <v>464.3</v>
      </c>
      <c r="Q66" s="16">
        <v>3250</v>
      </c>
      <c r="R66" s="16">
        <v>3714.3</v>
      </c>
      <c r="S66" s="16">
        <v>3000</v>
      </c>
      <c r="T66" s="16">
        <v>-714.3</v>
      </c>
      <c r="U66" s="16">
        <v>-23.81</v>
      </c>
      <c r="AD66" s="15" t="s">
        <v>32</v>
      </c>
      <c r="AE66" s="16">
        <v>491.1</v>
      </c>
      <c r="AF66" s="16">
        <v>2455.4</v>
      </c>
      <c r="AG66" s="16">
        <v>2946.4</v>
      </c>
      <c r="AH66" s="16">
        <v>3000</v>
      </c>
      <c r="AI66" s="16">
        <v>53.6</v>
      </c>
      <c r="AJ66" s="16">
        <v>1.79</v>
      </c>
      <c r="AT66" s="15" t="s">
        <v>32</v>
      </c>
      <c r="AU66" s="16">
        <v>0</v>
      </c>
      <c r="AV66" s="16">
        <v>2455.4</v>
      </c>
      <c r="AW66" s="16">
        <v>491.1</v>
      </c>
      <c r="AX66" s="16">
        <v>0</v>
      </c>
      <c r="AY66" s="16">
        <v>2946.4</v>
      </c>
      <c r="AZ66" s="16">
        <v>3000</v>
      </c>
      <c r="BA66" s="16">
        <v>53.6</v>
      </c>
      <c r="BB66" s="16">
        <v>1.79</v>
      </c>
    </row>
    <row r="67" spans="15:54" ht="15" thickBot="1" x14ac:dyDescent="0.35">
      <c r="O67" s="15" t="s">
        <v>33</v>
      </c>
      <c r="P67" s="16">
        <v>464.3</v>
      </c>
      <c r="Q67" s="16">
        <v>2785.7</v>
      </c>
      <c r="R67" s="16">
        <v>3250</v>
      </c>
      <c r="S67" s="16">
        <v>2000</v>
      </c>
      <c r="T67" s="16">
        <v>-1250</v>
      </c>
      <c r="U67" s="16">
        <v>-62.5</v>
      </c>
      <c r="AD67" s="15" t="s">
        <v>33</v>
      </c>
      <c r="AE67" s="16">
        <v>491.1</v>
      </c>
      <c r="AF67" s="16">
        <v>1473.2</v>
      </c>
      <c r="AG67" s="16">
        <v>1964.3</v>
      </c>
      <c r="AH67" s="16">
        <v>2000</v>
      </c>
      <c r="AI67" s="16">
        <v>35.700000000000003</v>
      </c>
      <c r="AJ67" s="16">
        <v>1.79</v>
      </c>
      <c r="AT67" s="15" t="s">
        <v>33</v>
      </c>
      <c r="AU67" s="16">
        <v>0</v>
      </c>
      <c r="AV67" s="16">
        <v>491.1</v>
      </c>
      <c r="AW67" s="16">
        <v>491.1</v>
      </c>
      <c r="AX67" s="16">
        <v>982.1</v>
      </c>
      <c r="AY67" s="16">
        <v>1964.3</v>
      </c>
      <c r="AZ67" s="16">
        <v>2000</v>
      </c>
      <c r="BA67" s="16">
        <v>35.700000000000003</v>
      </c>
      <c r="BB67" s="16">
        <v>1.79</v>
      </c>
    </row>
    <row r="68" spans="15:54" ht="15" thickBot="1" x14ac:dyDescent="0.35">
      <c r="O68" s="15" t="s">
        <v>34</v>
      </c>
      <c r="P68" s="16">
        <v>464.3</v>
      </c>
      <c r="Q68" s="16">
        <v>2321.4</v>
      </c>
      <c r="R68" s="16">
        <v>2785.7</v>
      </c>
      <c r="S68" s="16">
        <v>1000</v>
      </c>
      <c r="T68" s="16">
        <v>-1785.7</v>
      </c>
      <c r="U68" s="16">
        <v>-178.57</v>
      </c>
      <c r="AD68" s="15" t="s">
        <v>34</v>
      </c>
      <c r="AE68" s="16">
        <v>491.1</v>
      </c>
      <c r="AF68" s="16">
        <v>982.1</v>
      </c>
      <c r="AG68" s="16">
        <v>1473.2</v>
      </c>
      <c r="AH68" s="16">
        <v>1000</v>
      </c>
      <c r="AI68" s="16">
        <v>-473.2</v>
      </c>
      <c r="AJ68" s="16">
        <v>-47.32</v>
      </c>
      <c r="AT68" s="15" t="s">
        <v>34</v>
      </c>
      <c r="AU68" s="16">
        <v>0</v>
      </c>
      <c r="AV68" s="16">
        <v>0</v>
      </c>
      <c r="AW68" s="16">
        <v>491.1</v>
      </c>
      <c r="AX68" s="16">
        <v>982.1</v>
      </c>
      <c r="AY68" s="16">
        <v>1473.2</v>
      </c>
      <c r="AZ68" s="16">
        <v>1000</v>
      </c>
      <c r="BA68" s="16">
        <v>-473.2</v>
      </c>
      <c r="BB68" s="16">
        <v>-47.32</v>
      </c>
    </row>
    <row r="69" spans="15:54" ht="15" thickBot="1" x14ac:dyDescent="0.35">
      <c r="O69" s="15" t="s">
        <v>35</v>
      </c>
      <c r="P69" s="16">
        <v>464.3</v>
      </c>
      <c r="Q69" s="16">
        <v>3714.3</v>
      </c>
      <c r="R69" s="16">
        <v>4178.6000000000004</v>
      </c>
      <c r="S69" s="16">
        <v>5000</v>
      </c>
      <c r="T69" s="16">
        <v>821.4</v>
      </c>
      <c r="U69" s="16">
        <v>16.43</v>
      </c>
      <c r="AD69" s="15" t="s">
        <v>35</v>
      </c>
      <c r="AE69" s="16">
        <v>2455.4</v>
      </c>
      <c r="AF69" s="16">
        <v>3928.6</v>
      </c>
      <c r="AG69" s="16">
        <v>6383.9</v>
      </c>
      <c r="AH69" s="16">
        <v>5000</v>
      </c>
      <c r="AI69" s="16">
        <v>-1383.9</v>
      </c>
      <c r="AJ69" s="16">
        <v>-27.68</v>
      </c>
      <c r="AT69" s="15" t="s">
        <v>35</v>
      </c>
      <c r="AU69" s="16">
        <v>2455.4</v>
      </c>
      <c r="AV69" s="16">
        <v>3928.6</v>
      </c>
      <c r="AW69" s="16">
        <v>0</v>
      </c>
      <c r="AX69" s="16">
        <v>0</v>
      </c>
      <c r="AY69" s="16">
        <v>6383.9</v>
      </c>
      <c r="AZ69" s="16">
        <v>5000</v>
      </c>
      <c r="BA69" s="16">
        <v>-1383.9</v>
      </c>
      <c r="BB69" s="16">
        <v>-27.68</v>
      </c>
    </row>
    <row r="70" spans="15:54" ht="15" thickBot="1" x14ac:dyDescent="0.35">
      <c r="O70" s="15" t="s">
        <v>36</v>
      </c>
      <c r="P70" s="16">
        <v>464.3</v>
      </c>
      <c r="Q70" s="16">
        <v>3714.3</v>
      </c>
      <c r="R70" s="16">
        <v>4178.6000000000004</v>
      </c>
      <c r="S70" s="16">
        <v>5000</v>
      </c>
      <c r="T70" s="16">
        <v>821.4</v>
      </c>
      <c r="U70" s="16">
        <v>16.43</v>
      </c>
      <c r="AD70" s="15" t="s">
        <v>36</v>
      </c>
      <c r="AE70" s="16">
        <v>2455.4</v>
      </c>
      <c r="AF70" s="16">
        <v>3437.5</v>
      </c>
      <c r="AG70" s="16">
        <v>5892.9</v>
      </c>
      <c r="AH70" s="16">
        <v>5000</v>
      </c>
      <c r="AI70" s="16">
        <v>-892.9</v>
      </c>
      <c r="AJ70" s="16">
        <v>-17.86</v>
      </c>
      <c r="AT70" s="15" t="s">
        <v>36</v>
      </c>
      <c r="AU70" s="16">
        <v>2455.4</v>
      </c>
      <c r="AV70" s="16">
        <v>3437.5</v>
      </c>
      <c r="AW70" s="16">
        <v>0</v>
      </c>
      <c r="AX70" s="16">
        <v>0</v>
      </c>
      <c r="AY70" s="16">
        <v>5892.9</v>
      </c>
      <c r="AZ70" s="16">
        <v>5000</v>
      </c>
      <c r="BA70" s="16">
        <v>-892.9</v>
      </c>
      <c r="BB70" s="16">
        <v>-17.86</v>
      </c>
    </row>
    <row r="71" spans="15:54" ht="15" thickBot="1" x14ac:dyDescent="0.35">
      <c r="O71" s="15" t="s">
        <v>37</v>
      </c>
      <c r="P71" s="16">
        <v>464.3</v>
      </c>
      <c r="Q71" s="16">
        <v>3250</v>
      </c>
      <c r="R71" s="16">
        <v>3714.3</v>
      </c>
      <c r="S71" s="16">
        <v>5000</v>
      </c>
      <c r="T71" s="16">
        <v>1285.7</v>
      </c>
      <c r="U71" s="16">
        <v>25.71</v>
      </c>
      <c r="AD71" s="15" t="s">
        <v>37</v>
      </c>
      <c r="AE71" s="16">
        <v>2455.4</v>
      </c>
      <c r="AF71" s="16">
        <v>2455.4</v>
      </c>
      <c r="AG71" s="16">
        <v>4910.7</v>
      </c>
      <c r="AH71" s="16">
        <v>5000</v>
      </c>
      <c r="AI71" s="16">
        <v>89.3</v>
      </c>
      <c r="AJ71" s="16">
        <v>1.79</v>
      </c>
      <c r="AT71" s="15" t="s">
        <v>37</v>
      </c>
      <c r="AU71" s="16">
        <v>2455.4</v>
      </c>
      <c r="AV71" s="16">
        <v>2455.4</v>
      </c>
      <c r="AW71" s="16">
        <v>0</v>
      </c>
      <c r="AX71" s="16">
        <v>0</v>
      </c>
      <c r="AY71" s="16">
        <v>4910.7</v>
      </c>
      <c r="AZ71" s="16">
        <v>5000</v>
      </c>
      <c r="BA71" s="16">
        <v>89.3</v>
      </c>
      <c r="BB71" s="16">
        <v>1.79</v>
      </c>
    </row>
    <row r="72" spans="15:54" ht="15" thickBot="1" x14ac:dyDescent="0.35">
      <c r="O72" s="15" t="s">
        <v>38</v>
      </c>
      <c r="P72" s="16">
        <v>464.3</v>
      </c>
      <c r="Q72" s="16">
        <v>2785.7</v>
      </c>
      <c r="R72" s="16">
        <v>3250</v>
      </c>
      <c r="S72" s="16">
        <v>5000</v>
      </c>
      <c r="T72" s="16">
        <v>1750</v>
      </c>
      <c r="U72" s="16">
        <v>35</v>
      </c>
      <c r="AD72" s="15" t="s">
        <v>38</v>
      </c>
      <c r="AE72" s="16">
        <v>2455.4</v>
      </c>
      <c r="AF72" s="16">
        <v>1473.2</v>
      </c>
      <c r="AG72" s="16">
        <v>3928.6</v>
      </c>
      <c r="AH72" s="16">
        <v>5000</v>
      </c>
      <c r="AI72" s="16">
        <v>1071.4000000000001</v>
      </c>
      <c r="AJ72" s="16">
        <v>21.43</v>
      </c>
      <c r="AT72" s="15" t="s">
        <v>38</v>
      </c>
      <c r="AU72" s="16">
        <v>2455.4</v>
      </c>
      <c r="AV72" s="16">
        <v>491.1</v>
      </c>
      <c r="AW72" s="16">
        <v>0</v>
      </c>
      <c r="AX72" s="16">
        <v>982.1</v>
      </c>
      <c r="AY72" s="16">
        <v>3928.6</v>
      </c>
      <c r="AZ72" s="16">
        <v>5000</v>
      </c>
      <c r="BA72" s="16">
        <v>1071.4000000000001</v>
      </c>
      <c r="BB72" s="16">
        <v>21.43</v>
      </c>
    </row>
    <row r="73" spans="15:54" ht="15" thickBot="1" x14ac:dyDescent="0.35">
      <c r="O73" s="15" t="s">
        <v>39</v>
      </c>
      <c r="P73" s="16">
        <v>464.3</v>
      </c>
      <c r="Q73" s="16">
        <v>2321.4</v>
      </c>
      <c r="R73" s="16">
        <v>2785.7</v>
      </c>
      <c r="S73" s="16">
        <v>5000</v>
      </c>
      <c r="T73" s="16">
        <v>2214.3000000000002</v>
      </c>
      <c r="U73" s="16">
        <v>44.29</v>
      </c>
      <c r="AD73" s="15" t="s">
        <v>39</v>
      </c>
      <c r="AE73" s="16">
        <v>2455.4</v>
      </c>
      <c r="AF73" s="16">
        <v>982.1</v>
      </c>
      <c r="AG73" s="16">
        <v>3437.5</v>
      </c>
      <c r="AH73" s="16">
        <v>5000</v>
      </c>
      <c r="AI73" s="16">
        <v>1562.5</v>
      </c>
      <c r="AJ73" s="16">
        <v>31.25</v>
      </c>
      <c r="AT73" s="15" t="s">
        <v>39</v>
      </c>
      <c r="AU73" s="16">
        <v>2455.4</v>
      </c>
      <c r="AV73" s="16">
        <v>0</v>
      </c>
      <c r="AW73" s="16">
        <v>0</v>
      </c>
      <c r="AX73" s="16">
        <v>982.1</v>
      </c>
      <c r="AY73" s="16">
        <v>3437.5</v>
      </c>
      <c r="AZ73" s="16">
        <v>5000</v>
      </c>
      <c r="BA73" s="16">
        <v>1562.5</v>
      </c>
      <c r="BB73" s="16">
        <v>31.25</v>
      </c>
    </row>
    <row r="74" spans="15:54" ht="15" thickBot="1" x14ac:dyDescent="0.35"/>
    <row r="75" spans="15:54" ht="15" thickBot="1" x14ac:dyDescent="0.35">
      <c r="O75" s="17" t="s">
        <v>68</v>
      </c>
      <c r="P75" s="18">
        <v>4178.6000000000004</v>
      </c>
      <c r="AD75" s="17" t="s">
        <v>68</v>
      </c>
      <c r="AE75" s="18">
        <v>6384</v>
      </c>
      <c r="AT75" s="17" t="s">
        <v>68</v>
      </c>
      <c r="AU75" s="18">
        <v>7857.2</v>
      </c>
    </row>
    <row r="76" spans="15:54" ht="15" thickBot="1" x14ac:dyDescent="0.35">
      <c r="O76" s="17" t="s">
        <v>69</v>
      </c>
      <c r="P76" s="18">
        <v>0</v>
      </c>
      <c r="AD76" s="17" t="s">
        <v>69</v>
      </c>
      <c r="AE76" s="18">
        <v>0</v>
      </c>
      <c r="AT76" s="17" t="s">
        <v>69</v>
      </c>
      <c r="AU76" s="18">
        <v>0</v>
      </c>
    </row>
    <row r="77" spans="15:54" ht="15" thickBot="1" x14ac:dyDescent="0.35">
      <c r="O77" s="17" t="s">
        <v>70</v>
      </c>
      <c r="P77" s="18">
        <v>54321.599999999999</v>
      </c>
      <c r="AD77" s="17" t="s">
        <v>70</v>
      </c>
      <c r="AE77" s="18">
        <v>54017.8</v>
      </c>
      <c r="AT77" s="17" t="s">
        <v>70</v>
      </c>
      <c r="AU77" s="18">
        <v>54017.8</v>
      </c>
    </row>
    <row r="78" spans="15:54" ht="15" thickBot="1" x14ac:dyDescent="0.35">
      <c r="O78" s="17" t="s">
        <v>71</v>
      </c>
      <c r="P78" s="18">
        <v>54000</v>
      </c>
      <c r="AD78" s="17" t="s">
        <v>71</v>
      </c>
      <c r="AE78" s="18">
        <v>54000</v>
      </c>
      <c r="AT78" s="17" t="s">
        <v>71</v>
      </c>
      <c r="AU78" s="18">
        <v>54000</v>
      </c>
    </row>
    <row r="79" spans="15:54" ht="15" thickBot="1" x14ac:dyDescent="0.35">
      <c r="O79" s="17" t="s">
        <v>72</v>
      </c>
      <c r="P79" s="18">
        <v>321.60000000000002</v>
      </c>
      <c r="AD79" s="17" t="s">
        <v>72</v>
      </c>
      <c r="AE79" s="18">
        <v>17.8</v>
      </c>
      <c r="AT79" s="17" t="s">
        <v>72</v>
      </c>
      <c r="AU79" s="18">
        <v>17.8</v>
      </c>
    </row>
    <row r="80" spans="15:54" ht="15" thickBot="1" x14ac:dyDescent="0.35">
      <c r="O80" s="17" t="s">
        <v>73</v>
      </c>
      <c r="P80" s="18"/>
      <c r="AD80" s="17" t="s">
        <v>73</v>
      </c>
      <c r="AE80" s="18"/>
      <c r="AT80" s="17" t="s">
        <v>73</v>
      </c>
      <c r="AU80" s="18"/>
    </row>
    <row r="81" spans="15:47" ht="15" thickBot="1" x14ac:dyDescent="0.35">
      <c r="O81" s="17" t="s">
        <v>74</v>
      </c>
      <c r="P81" s="18"/>
      <c r="AD81" s="17" t="s">
        <v>74</v>
      </c>
      <c r="AE81" s="18"/>
      <c r="AT81" s="17" t="s">
        <v>74</v>
      </c>
      <c r="AU81" s="18"/>
    </row>
    <row r="82" spans="15:47" ht="15" thickBot="1" x14ac:dyDescent="0.35">
      <c r="O82" s="17" t="s">
        <v>75</v>
      </c>
      <c r="P82" s="18">
        <v>0</v>
      </c>
      <c r="AD82" s="17" t="s">
        <v>75</v>
      </c>
      <c r="AE82" s="18">
        <v>0</v>
      </c>
      <c r="AT82" s="17" t="s">
        <v>75</v>
      </c>
      <c r="AU82" s="18">
        <v>0</v>
      </c>
    </row>
    <row r="84" spans="15:47" x14ac:dyDescent="0.3">
      <c r="O84" s="10" t="s">
        <v>76</v>
      </c>
      <c r="AD84" s="10" t="s">
        <v>76</v>
      </c>
      <c r="AT84" s="10" t="s">
        <v>76</v>
      </c>
    </row>
    <row r="86" spans="15:47" x14ac:dyDescent="0.3">
      <c r="O86" s="19" t="s">
        <v>77</v>
      </c>
      <c r="AD86" s="19" t="s">
        <v>77</v>
      </c>
      <c r="AT86" s="19" t="s">
        <v>77</v>
      </c>
    </row>
    <row r="87" spans="15:47" x14ac:dyDescent="0.3">
      <c r="O87" s="19" t="s">
        <v>78</v>
      </c>
      <c r="AD87" s="19" t="s">
        <v>87</v>
      </c>
      <c r="AT87" s="19" t="s">
        <v>78</v>
      </c>
    </row>
  </sheetData>
  <mergeCells count="1">
    <mergeCell ref="A1:D1"/>
  </mergeCells>
  <hyperlinks>
    <hyperlink ref="A20" r:id="rId1" display="https://miau.my-x.hu/myx-free/ego/data_load.html" xr:uid="{57C6F61E-67BA-4998-AF04-30294E510AB3}"/>
    <hyperlink ref="O84" r:id="rId2" display="https://miau.my-x.hu/myx-free/coco/test/269646120210410153320.html" xr:uid="{39DBDAA3-209D-4F78-A8B3-E933845AF7A8}"/>
    <hyperlink ref="AD84" r:id="rId3" display="https://miau.my-x.hu/myx-free/coco/test/348043120210410153719.html" xr:uid="{66BE00A4-2786-47FC-9C50-485F3EC3E798}"/>
    <hyperlink ref="AT84" r:id="rId4" display="https://miau.my-x.hu/myx-free/coco/test/344117720210410154544.html" xr:uid="{92D463A1-1194-43DE-9C4F-042470813648}"/>
  </hyperlinks>
  <pageMargins left="0.7" right="0.7" top="0.75" bottom="0.75" header="0.3" footer="0.3"/>
  <drawing r:id="rId5"/>
  <legacyDrawing r:id="rId6"/>
  <controls>
    <mc:AlternateContent xmlns:mc="http://schemas.openxmlformats.org/markup-compatibility/2006">
      <mc:Choice Requires="x14">
        <control shapeId="7185" r:id="rId7" name="Control 17">
          <controlPr defaultSize="0" r:id="rId8">
            <anchor moveWithCells="1">
              <from>
                <xdr:col>4</xdr:col>
                <xdr:colOff>0</xdr:colOff>
                <xdr:row>18</xdr:row>
                <xdr:rowOff>0</xdr:rowOff>
              </from>
              <to>
                <xdr:col>4</xdr:col>
                <xdr:colOff>891540</xdr:colOff>
                <xdr:row>19</xdr:row>
                <xdr:rowOff>38100</xdr:rowOff>
              </to>
            </anchor>
          </controlPr>
        </control>
      </mc:Choice>
      <mc:Fallback>
        <control shapeId="7185" r:id="rId7" name="Control 17"/>
      </mc:Fallback>
    </mc:AlternateContent>
    <mc:AlternateContent xmlns:mc="http://schemas.openxmlformats.org/markup-compatibility/2006">
      <mc:Choice Requires="x14">
        <control shapeId="7184" r:id="rId9" name="Control 16">
          <controlPr defaultSize="0" r:id="rId8">
            <anchor moveWithCells="1">
              <from>
                <xdr:col>4</xdr:col>
                <xdr:colOff>0</xdr:colOff>
                <xdr:row>17</xdr:row>
                <xdr:rowOff>0</xdr:rowOff>
              </from>
              <to>
                <xdr:col>4</xdr:col>
                <xdr:colOff>891540</xdr:colOff>
                <xdr:row>17</xdr:row>
                <xdr:rowOff>228600</xdr:rowOff>
              </to>
            </anchor>
          </controlPr>
        </control>
      </mc:Choice>
      <mc:Fallback>
        <control shapeId="7184" r:id="rId9" name="Control 16"/>
      </mc:Fallback>
    </mc:AlternateContent>
    <mc:AlternateContent xmlns:mc="http://schemas.openxmlformats.org/markup-compatibility/2006">
      <mc:Choice Requires="x14">
        <control shapeId="7183" r:id="rId10" name="Control 15">
          <controlPr defaultSize="0" r:id="rId8">
            <anchor moveWithCells="1">
              <from>
                <xdr:col>4</xdr:col>
                <xdr:colOff>0</xdr:colOff>
                <xdr:row>16</xdr:row>
                <xdr:rowOff>0</xdr:rowOff>
              </from>
              <to>
                <xdr:col>4</xdr:col>
                <xdr:colOff>891540</xdr:colOff>
                <xdr:row>16</xdr:row>
                <xdr:rowOff>228600</xdr:rowOff>
              </to>
            </anchor>
          </controlPr>
        </control>
      </mc:Choice>
      <mc:Fallback>
        <control shapeId="7183" r:id="rId10" name="Control 15"/>
      </mc:Fallback>
    </mc:AlternateContent>
    <mc:AlternateContent xmlns:mc="http://schemas.openxmlformats.org/markup-compatibility/2006">
      <mc:Choice Requires="x14">
        <control shapeId="7182" r:id="rId11" name="Control 14">
          <controlPr defaultSize="0" r:id="rId8">
            <anchor moveWithCells="1">
              <from>
                <xdr:col>4</xdr:col>
                <xdr:colOff>0</xdr:colOff>
                <xdr:row>15</xdr:row>
                <xdr:rowOff>0</xdr:rowOff>
              </from>
              <to>
                <xdr:col>4</xdr:col>
                <xdr:colOff>891540</xdr:colOff>
                <xdr:row>15</xdr:row>
                <xdr:rowOff>228600</xdr:rowOff>
              </to>
            </anchor>
          </controlPr>
        </control>
      </mc:Choice>
      <mc:Fallback>
        <control shapeId="7182" r:id="rId11" name="Control 14"/>
      </mc:Fallback>
    </mc:AlternateContent>
    <mc:AlternateContent xmlns:mc="http://schemas.openxmlformats.org/markup-compatibility/2006">
      <mc:Choice Requires="x14">
        <control shapeId="7181" r:id="rId12" name="Control 13">
          <controlPr defaultSize="0" r:id="rId8">
            <anchor moveWithCells="1">
              <from>
                <xdr:col>4</xdr:col>
                <xdr:colOff>0</xdr:colOff>
                <xdr:row>14</xdr:row>
                <xdr:rowOff>0</xdr:rowOff>
              </from>
              <to>
                <xdr:col>4</xdr:col>
                <xdr:colOff>891540</xdr:colOff>
                <xdr:row>14</xdr:row>
                <xdr:rowOff>228600</xdr:rowOff>
              </to>
            </anchor>
          </controlPr>
        </control>
      </mc:Choice>
      <mc:Fallback>
        <control shapeId="7181" r:id="rId12" name="Control 13"/>
      </mc:Fallback>
    </mc:AlternateContent>
    <mc:AlternateContent xmlns:mc="http://schemas.openxmlformats.org/markup-compatibility/2006">
      <mc:Choice Requires="x14">
        <control shapeId="7180" r:id="rId13" name="Control 12">
          <controlPr defaultSize="0" r:id="rId8">
            <anchor moveWithCells="1">
              <from>
                <xdr:col>4</xdr:col>
                <xdr:colOff>0</xdr:colOff>
                <xdr:row>13</xdr:row>
                <xdr:rowOff>0</xdr:rowOff>
              </from>
              <to>
                <xdr:col>4</xdr:col>
                <xdr:colOff>891540</xdr:colOff>
                <xdr:row>13</xdr:row>
                <xdr:rowOff>228600</xdr:rowOff>
              </to>
            </anchor>
          </controlPr>
        </control>
      </mc:Choice>
      <mc:Fallback>
        <control shapeId="7180" r:id="rId13" name="Control 12"/>
      </mc:Fallback>
    </mc:AlternateContent>
    <mc:AlternateContent xmlns:mc="http://schemas.openxmlformats.org/markup-compatibility/2006">
      <mc:Choice Requires="x14">
        <control shapeId="7179" r:id="rId14" name="Control 11">
          <controlPr defaultSize="0" r:id="rId8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4</xdr:col>
                <xdr:colOff>891540</xdr:colOff>
                <xdr:row>13</xdr:row>
                <xdr:rowOff>38100</xdr:rowOff>
              </to>
            </anchor>
          </controlPr>
        </control>
      </mc:Choice>
      <mc:Fallback>
        <control shapeId="7179" r:id="rId14" name="Control 11"/>
      </mc:Fallback>
    </mc:AlternateContent>
    <mc:AlternateContent xmlns:mc="http://schemas.openxmlformats.org/markup-compatibility/2006">
      <mc:Choice Requires="x14">
        <control shapeId="7178" r:id="rId15" name="Control 10">
          <controlPr defaultSize="0" r:id="rId8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891540</xdr:colOff>
                <xdr:row>12</xdr:row>
                <xdr:rowOff>38100</xdr:rowOff>
              </to>
            </anchor>
          </controlPr>
        </control>
      </mc:Choice>
      <mc:Fallback>
        <control shapeId="7178" r:id="rId15" name="Control 10"/>
      </mc:Fallback>
    </mc:AlternateContent>
    <mc:AlternateContent xmlns:mc="http://schemas.openxmlformats.org/markup-compatibility/2006">
      <mc:Choice Requires="x14">
        <control shapeId="7177" r:id="rId16" name="Control 9">
          <controlPr defaultSize="0" r:id="rId8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891540</xdr:colOff>
                <xdr:row>11</xdr:row>
                <xdr:rowOff>38100</xdr:rowOff>
              </to>
            </anchor>
          </controlPr>
        </control>
      </mc:Choice>
      <mc:Fallback>
        <control shapeId="7177" r:id="rId16" name="Control 9"/>
      </mc:Fallback>
    </mc:AlternateContent>
    <mc:AlternateContent xmlns:mc="http://schemas.openxmlformats.org/markup-compatibility/2006">
      <mc:Choice Requires="x14">
        <control shapeId="7176" r:id="rId17" name="Control 8">
          <controlPr defaultSize="0" r:id="rId8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891540</xdr:colOff>
                <xdr:row>10</xdr:row>
                <xdr:rowOff>38100</xdr:rowOff>
              </to>
            </anchor>
          </controlPr>
        </control>
      </mc:Choice>
      <mc:Fallback>
        <control shapeId="7176" r:id="rId17" name="Control 8"/>
      </mc:Fallback>
    </mc:AlternateContent>
    <mc:AlternateContent xmlns:mc="http://schemas.openxmlformats.org/markup-compatibility/2006">
      <mc:Choice Requires="x14">
        <control shapeId="7175" r:id="rId18" name="Control 7">
          <controlPr defaultSize="0" r:id="rId8">
            <anchor moveWithCells="1">
              <from>
                <xdr:col>4</xdr:col>
                <xdr:colOff>0</xdr:colOff>
                <xdr:row>8</xdr:row>
                <xdr:rowOff>0</xdr:rowOff>
              </from>
              <to>
                <xdr:col>4</xdr:col>
                <xdr:colOff>891540</xdr:colOff>
                <xdr:row>9</xdr:row>
                <xdr:rowOff>38100</xdr:rowOff>
              </to>
            </anchor>
          </controlPr>
        </control>
      </mc:Choice>
      <mc:Fallback>
        <control shapeId="7175" r:id="rId18" name="Control 7"/>
      </mc:Fallback>
    </mc:AlternateContent>
    <mc:AlternateContent xmlns:mc="http://schemas.openxmlformats.org/markup-compatibility/2006">
      <mc:Choice Requires="x14">
        <control shapeId="7174" r:id="rId19" name="Control 6">
          <controlPr defaultSize="0" r:id="rId8">
            <anchor moveWithCells="1">
              <from>
                <xdr:col>4</xdr:col>
                <xdr:colOff>0</xdr:colOff>
                <xdr:row>7</xdr:row>
                <xdr:rowOff>0</xdr:rowOff>
              </from>
              <to>
                <xdr:col>4</xdr:col>
                <xdr:colOff>891540</xdr:colOff>
                <xdr:row>8</xdr:row>
                <xdr:rowOff>38100</xdr:rowOff>
              </to>
            </anchor>
          </controlPr>
        </control>
      </mc:Choice>
      <mc:Fallback>
        <control shapeId="7174" r:id="rId19" name="Control 6"/>
      </mc:Fallback>
    </mc:AlternateContent>
    <mc:AlternateContent xmlns:mc="http://schemas.openxmlformats.org/markup-compatibility/2006">
      <mc:Choice Requires="x14">
        <control shapeId="7173" r:id="rId20" name="Control 5">
          <controlPr defaultSize="0" r:id="rId8">
            <anchor moveWithCells="1">
              <from>
                <xdr:col>4</xdr:col>
                <xdr:colOff>0</xdr:colOff>
                <xdr:row>6</xdr:row>
                <xdr:rowOff>0</xdr:rowOff>
              </from>
              <to>
                <xdr:col>4</xdr:col>
                <xdr:colOff>891540</xdr:colOff>
                <xdr:row>7</xdr:row>
                <xdr:rowOff>38100</xdr:rowOff>
              </to>
            </anchor>
          </controlPr>
        </control>
      </mc:Choice>
      <mc:Fallback>
        <control shapeId="7173" r:id="rId20" name="Control 5"/>
      </mc:Fallback>
    </mc:AlternateContent>
    <mc:AlternateContent xmlns:mc="http://schemas.openxmlformats.org/markup-compatibility/2006">
      <mc:Choice Requires="x14">
        <control shapeId="7172" r:id="rId21" name="Control 4">
          <controlPr defaultSize="0" r:id="rId8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4</xdr:col>
                <xdr:colOff>891540</xdr:colOff>
                <xdr:row>5</xdr:row>
                <xdr:rowOff>228600</xdr:rowOff>
              </to>
            </anchor>
          </controlPr>
        </control>
      </mc:Choice>
      <mc:Fallback>
        <control shapeId="7172" r:id="rId21" name="Control 4"/>
      </mc:Fallback>
    </mc:AlternateContent>
    <mc:AlternateContent xmlns:mc="http://schemas.openxmlformats.org/markup-compatibility/2006">
      <mc:Choice Requires="x14">
        <control shapeId="7171" r:id="rId22" name="Control 3">
          <controlPr defaultSize="0" r:id="rId8">
            <anchor moveWithCells="1">
              <from>
                <xdr:col>4</xdr:col>
                <xdr:colOff>0</xdr:colOff>
                <xdr:row>4</xdr:row>
                <xdr:rowOff>0</xdr:rowOff>
              </from>
              <to>
                <xdr:col>4</xdr:col>
                <xdr:colOff>891540</xdr:colOff>
                <xdr:row>5</xdr:row>
                <xdr:rowOff>45720</xdr:rowOff>
              </to>
            </anchor>
          </controlPr>
        </control>
      </mc:Choice>
      <mc:Fallback>
        <control shapeId="7171" r:id="rId22" name="Control 3"/>
      </mc:Fallback>
    </mc:AlternateContent>
    <mc:AlternateContent xmlns:mc="http://schemas.openxmlformats.org/markup-compatibility/2006">
      <mc:Choice Requires="x14">
        <control shapeId="7170" r:id="rId23" name="Control 2">
          <controlPr defaultSize="0" r:id="rId24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914400</xdr:colOff>
                <xdr:row>3</xdr:row>
                <xdr:rowOff>45720</xdr:rowOff>
              </to>
            </anchor>
          </controlPr>
        </control>
      </mc:Choice>
      <mc:Fallback>
        <control shapeId="7170" r:id="rId23" name="Control 2"/>
      </mc:Fallback>
    </mc:AlternateContent>
    <mc:AlternateContent xmlns:mc="http://schemas.openxmlformats.org/markup-compatibility/2006">
      <mc:Choice Requires="x14">
        <control shapeId="7169" r:id="rId25" name="Control 1">
          <controlPr defaultSize="0" r:id="rId24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914400</xdr:colOff>
                <xdr:row>3</xdr:row>
                <xdr:rowOff>45720</xdr:rowOff>
              </to>
            </anchor>
          </controlPr>
        </control>
      </mc:Choice>
      <mc:Fallback>
        <control shapeId="7169" r:id="rId25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F1A3C-91BC-4668-92AB-37FC46A0AE69}">
  <dimension ref="A1:G22"/>
  <sheetViews>
    <sheetView zoomScale="95" workbookViewId="0"/>
  </sheetViews>
  <sheetFormatPr defaultRowHeight="14.4" x14ac:dyDescent="0.3"/>
  <cols>
    <col min="1" max="1" width="13.21875" customWidth="1"/>
    <col min="2" max="2" width="23.77734375" bestFit="1" customWidth="1"/>
    <col min="3" max="3" width="22.33203125" customWidth="1"/>
    <col min="4" max="6" width="23.77734375" bestFit="1" customWidth="1"/>
  </cols>
  <sheetData>
    <row r="1" spans="1:7" ht="52.2" x14ac:dyDescent="0.3">
      <c r="A1" s="30" t="str">
        <f>alap1_2!A1</f>
        <v>Hány passzív félévet vehetek MÉG igénybe?(Nullát,Egyet,Kettőt,Hármat,Négyet)</v>
      </c>
      <c r="B1" s="30">
        <v>3</v>
      </c>
      <c r="C1" s="30">
        <v>5</v>
      </c>
      <c r="D1">
        <v>2</v>
      </c>
      <c r="E1">
        <f>PRODUCT(B1:D1)</f>
        <v>30</v>
      </c>
    </row>
    <row r="2" spans="1:7" ht="99" x14ac:dyDescent="0.3">
      <c r="A2" s="30" t="str">
        <f>alap1_2!A2</f>
        <v>id</v>
      </c>
      <c r="B2" s="30" t="str">
        <f>alap1_2!B2</f>
        <v>Mi volt az utolsó félév státusza? ( Aktív félév,Passzív félév,Nem voltam még Hallgató! )</v>
      </c>
      <c r="C2" s="30" t="str">
        <f>alap1_2!C2</f>
        <v>Mennyi passzív félévet vett igénybe mindösszesen eddig? ( Nullát,Egyet,Kettőt,Hármat,Négyet )</v>
      </c>
      <c r="D2" s="1" t="s">
        <v>98</v>
      </c>
      <c r="E2" t="s">
        <v>99</v>
      </c>
      <c r="F2" s="1" t="s">
        <v>98</v>
      </c>
      <c r="G2" t="s">
        <v>100</v>
      </c>
    </row>
    <row r="4" spans="1:7" x14ac:dyDescent="0.3">
      <c r="A4">
        <f>alap1_2!A4</f>
        <v>1</v>
      </c>
      <c r="B4" t="str">
        <f>alap1_2!B4</f>
        <v>Aktív félév</v>
      </c>
      <c r="C4" t="str">
        <f>alap1_2!C4</f>
        <v>Nullát</v>
      </c>
      <c r="D4" t="str">
        <f>B4</f>
        <v>Aktív félév</v>
      </c>
      <c r="F4" t="str">
        <f>B15</f>
        <v>Nem voltam még Hallgató!</v>
      </c>
    </row>
    <row r="5" spans="1:7" x14ac:dyDescent="0.3">
      <c r="A5">
        <f>alap1_2!A5</f>
        <v>2</v>
      </c>
      <c r="B5" t="str">
        <f>alap1_2!B5</f>
        <v>Aktív félév</v>
      </c>
      <c r="C5" t="str">
        <f>alap1_2!C5</f>
        <v>Egyet</v>
      </c>
      <c r="D5" t="s">
        <v>5</v>
      </c>
      <c r="F5" t="s">
        <v>11</v>
      </c>
    </row>
    <row r="6" spans="1:7" x14ac:dyDescent="0.3">
      <c r="A6">
        <f>alap1_2!A6</f>
        <v>3</v>
      </c>
      <c r="B6" t="str">
        <f>alap1_2!B6</f>
        <v>Aktív félév</v>
      </c>
      <c r="C6" t="str">
        <f>alap1_2!C6</f>
        <v>Kettőt</v>
      </c>
      <c r="D6" t="s">
        <v>5</v>
      </c>
      <c r="F6" t="s">
        <v>11</v>
      </c>
    </row>
    <row r="7" spans="1:7" x14ac:dyDescent="0.3">
      <c r="A7">
        <f>alap1_2!A7</f>
        <v>4</v>
      </c>
      <c r="B7" t="str">
        <f>alap1_2!B7</f>
        <v>Aktív félév</v>
      </c>
      <c r="C7" t="str">
        <f>alap1_2!C7</f>
        <v>Hármat</v>
      </c>
      <c r="D7" t="s">
        <v>5</v>
      </c>
      <c r="F7" t="s">
        <v>11</v>
      </c>
    </row>
    <row r="8" spans="1:7" x14ac:dyDescent="0.3">
      <c r="A8">
        <f>alap1_2!A8</f>
        <v>5</v>
      </c>
      <c r="B8" t="str">
        <f>alap1_2!B8</f>
        <v>Aktív félév</v>
      </c>
      <c r="C8" t="str">
        <f>alap1_2!C8</f>
        <v>Négyet</v>
      </c>
      <c r="D8" t="s">
        <v>5</v>
      </c>
      <c r="F8" t="s">
        <v>11</v>
      </c>
    </row>
    <row r="9" spans="1:7" x14ac:dyDescent="0.3">
      <c r="A9">
        <f>alap1_2!A9</f>
        <v>6</v>
      </c>
      <c r="B9" s="22" t="str">
        <f>alap1_2!B9</f>
        <v>Passzív félév</v>
      </c>
      <c r="C9" s="22" t="str">
        <f>alap1_2!C9</f>
        <v>Nullát</v>
      </c>
    </row>
    <row r="10" spans="1:7" x14ac:dyDescent="0.3">
      <c r="A10">
        <f>alap1_2!A10</f>
        <v>7</v>
      </c>
      <c r="B10" t="str">
        <f>alap1_2!B10</f>
        <v>Passzív félév</v>
      </c>
      <c r="C10" t="str">
        <f>alap1_2!C10</f>
        <v>Egyet</v>
      </c>
      <c r="D10" t="str">
        <f>D4</f>
        <v>Aktív félév</v>
      </c>
      <c r="F10" t="str">
        <f>F4</f>
        <v>Nem voltam még Hallgató!</v>
      </c>
    </row>
    <row r="11" spans="1:7" x14ac:dyDescent="0.3">
      <c r="A11">
        <f>alap1_2!A11</f>
        <v>8</v>
      </c>
      <c r="B11" t="str">
        <f>alap1_2!B11</f>
        <v>Passzív félév</v>
      </c>
      <c r="C11" t="str">
        <f>alap1_2!C11</f>
        <v>Kettőt</v>
      </c>
      <c r="D11" t="s">
        <v>5</v>
      </c>
      <c r="F11" t="s">
        <v>11</v>
      </c>
    </row>
    <row r="12" spans="1:7" x14ac:dyDescent="0.3">
      <c r="A12">
        <f>alap1_2!A12</f>
        <v>9</v>
      </c>
      <c r="B12" t="str">
        <f>alap1_2!B12</f>
        <v>Passzív félév</v>
      </c>
      <c r="C12" t="str">
        <f>alap1_2!C12</f>
        <v>Hármat</v>
      </c>
      <c r="D12" t="s">
        <v>5</v>
      </c>
      <c r="F12" t="s">
        <v>11</v>
      </c>
    </row>
    <row r="13" spans="1:7" x14ac:dyDescent="0.3">
      <c r="A13">
        <f>alap1_2!A13</f>
        <v>10</v>
      </c>
      <c r="B13" t="str">
        <f>alap1_2!B13</f>
        <v>Passzív félév</v>
      </c>
      <c r="C13" t="str">
        <f>alap1_2!C13</f>
        <v>Négyet</v>
      </c>
      <c r="D13" t="s">
        <v>5</v>
      </c>
      <c r="F13" t="s">
        <v>11</v>
      </c>
    </row>
    <row r="14" spans="1:7" x14ac:dyDescent="0.3">
      <c r="A14">
        <f>alap1_2!A14</f>
        <v>11</v>
      </c>
      <c r="B14" t="str">
        <f>alap1_2!B14</f>
        <v>Nem voltam még Hallgató!</v>
      </c>
      <c r="C14" t="str">
        <f>alap1_2!C14</f>
        <v>Nullát</v>
      </c>
      <c r="D14" t="str">
        <f>B14</f>
        <v>Nem voltam még Hallgató!</v>
      </c>
      <c r="F14" s="22" t="s">
        <v>97</v>
      </c>
    </row>
    <row r="15" spans="1:7" x14ac:dyDescent="0.3">
      <c r="A15">
        <f>alap1_2!A15</f>
        <v>12</v>
      </c>
      <c r="B15" s="22" t="str">
        <f>alap1_2!B15</f>
        <v>Nem voltam még Hallgató!</v>
      </c>
      <c r="C15" s="22" t="str">
        <f>alap1_2!C15</f>
        <v>Egyet</v>
      </c>
    </row>
    <row r="16" spans="1:7" x14ac:dyDescent="0.3">
      <c r="A16">
        <f>alap1_2!A16</f>
        <v>13</v>
      </c>
      <c r="B16" s="22" t="str">
        <f>alap1_2!B16</f>
        <v>Nem voltam még Hallgató!</v>
      </c>
      <c r="C16" s="22" t="str">
        <f>alap1_2!C16</f>
        <v>Kettőt</v>
      </c>
    </row>
    <row r="17" spans="1:5" x14ac:dyDescent="0.3">
      <c r="A17">
        <f>alap1_2!A17</f>
        <v>14</v>
      </c>
      <c r="B17" s="22" t="str">
        <f>alap1_2!B17</f>
        <v>Nem voltam még Hallgató!</v>
      </c>
      <c r="C17" s="22" t="str">
        <f>alap1_2!C17</f>
        <v>Hármat</v>
      </c>
    </row>
    <row r="18" spans="1:5" x14ac:dyDescent="0.3">
      <c r="A18">
        <f>alap1_2!A18</f>
        <v>15</v>
      </c>
      <c r="B18" s="22" t="str">
        <f>alap1_2!B18</f>
        <v>Nem voltam még Hallgató!</v>
      </c>
      <c r="C18" s="22" t="str">
        <f>alap1_2!C18</f>
        <v>Négyet</v>
      </c>
    </row>
    <row r="20" spans="1:5" x14ac:dyDescent="0.3">
      <c r="B20" s="22" t="s">
        <v>101</v>
      </c>
      <c r="C20" s="22">
        <v>11</v>
      </c>
      <c r="D20" t="s">
        <v>104</v>
      </c>
      <c r="E20" t="s">
        <v>106</v>
      </c>
    </row>
    <row r="21" spans="1:5" x14ac:dyDescent="0.3">
      <c r="B21" t="s">
        <v>102</v>
      </c>
      <c r="C21">
        <v>19</v>
      </c>
      <c r="D21" t="s">
        <v>104</v>
      </c>
      <c r="E21" t="s">
        <v>106</v>
      </c>
    </row>
    <row r="22" spans="1:5" x14ac:dyDescent="0.3">
      <c r="B22" t="s">
        <v>103</v>
      </c>
      <c r="C22">
        <v>30</v>
      </c>
      <c r="D22" t="s">
        <v>104</v>
      </c>
      <c r="E2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alap1_2</vt:lpstr>
      <vt:lpstr>javitott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2019-10-14T06:14:18Z</dcterms:created>
  <dcterms:modified xsi:type="dcterms:W3CDTF">2021-04-10T14:51:14Z</dcterms:modified>
</cp:coreProperties>
</file>